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29 紀宝町◎\"/>
    </mc:Choice>
  </mc:AlternateContent>
  <xr:revisionPtr revIDLastSave="0" documentId="13_ncr:1_{9E8B276D-55EA-4256-ABC2-FA8787C9E66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CO35" i="10"/>
  <c r="BW35" i="10"/>
  <c r="BE35" i="10"/>
  <c r="AM35" i="10"/>
  <c r="CO34" i="10"/>
  <c r="BW34" i="10"/>
  <c r="C34" i="10"/>
  <c r="C35" i="10" s="1"/>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<sst xmlns="http://schemas.openxmlformats.org/spreadsheetml/2006/main" count="1156" uniqueCount="572">
  <si>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</si>
  <si>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</si>
  <si>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</si>
  <si>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</si>
  <si>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</si>
  <si>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</si>
  <si>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</si>
  <si>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</si>
  <si>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</si>
  <si>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</si>
  <si>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</si>
  <si>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</si>
  <si>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</si>
  <si>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</si>
  <si>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</si>
  <si>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</si>
  <si>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</si>
  <si>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</si>
  <si>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</si>
  <si>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</si>
  <si>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</si>
  <si>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</si>
  <si>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</si>
  <si>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</si>
  <si>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</si>
  <si>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</si>
  <si>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</si>
  <si>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</si>
  <si>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</si>
  <si>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</si>
  <si>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</si>
  <si>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</si>
  <si>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</si>
  <si>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</si>
  <si>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</si>
  <si>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</si>
  <si>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</si>
  <si>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</si>
  <si>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</si>
  <si>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</si>
  <si>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</si>
  <si>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</si>
  <si>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</si>
  <si>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</si>
  <si>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</si>
  <si>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</si>
  <si>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</si>
  <si>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</si>
  <si>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</si>
  <si>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</si>
  <si>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</si>
  <si>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</si>
  <si>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</si>
  <si>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</si>
  <si>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</si>
  <si>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</si>
  <si>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</si>
  <si>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</si>
  <si>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</si>
  <si>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</si>
  <si>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</si>
  <si>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</si>
  <si>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</si>
  <si>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</si>
  <si>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</si>
  <si>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</si>
  <si>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</si>
  <si>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</si>
  <si>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</si>
  <si>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</si>
  <si>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</si>
  <si>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</si>
  <si>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</si>
  <si>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</si>
  <si>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</si>
  <si>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</si>
  <si>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</si>
  <si>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</si>
  <si>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</si>
  <si>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</si>
  <si>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</si>
  <si>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</si>
  <si>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</si>
  <si>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</si>
  <si>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</si>
  <si>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</si>
  <si>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</si>
  <si>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</si>
  <si>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</si>
  <si>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</si>
  <si>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</si>
  <si>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</si>
  <si>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</si>
  <si>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</si>
  <si>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</si>
  <si>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</si>
  <si>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</si>
  <si>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</si>
  <si>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</si>
  <si>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</si>
  <si>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</si>
  <si>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</si>
  <si>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</si>
  <si>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</si>
  <si>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</si>
  <si>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</si>
  <si>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</si>
  <si>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</si>
  <si>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</si>
  <si>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</si>
  <si>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</si>
  <si>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</si>
  <si>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</si>
  <si>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</si>
  <si>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</si>
  <si>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</si>
  <si>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</si>
  <si>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</si>
  <si>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</si>
  <si>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</si>
  <si>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</si>
  <si>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</si>
  <si>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</si>
  <si>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</si>
  <si>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</si>
  <si>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</si>
  <si>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</si>
  <si>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</si>
  <si>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</si>
  <si>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</si>
  <si>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</si>
  <si>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</si>
  <si>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</si>
  <si>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</si>
  <si>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</si>
  <si>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</si>
  <si>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</si>
  <si>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</si>
  <si>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</si>
  <si>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</si>
  <si>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</si>
  <si>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</si>
  <si>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</si>
  <si>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</si>
  <si>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</si>
  <si>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</si>
  <si>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</si>
  <si>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</si>
  <si>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</si>
  <si>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</si>
  <si>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</si>
  <si>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</si>
  <si>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</si>
  <si>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</si>
  <si>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</si>
  <si>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</si>
  <si>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</si>
  <si>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</si>
  <si>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</si>
  <si>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</si>
  <si>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</si>
  <si>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</si>
  <si>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</si>
  <si>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</si>
  <si>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</si>
  <si>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</si>
  <si>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</si>
  <si>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</si>
  <si>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</si>
  <si>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</si>
  <si>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</si>
  <si>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</si>
  <si>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</si>
  <si>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</si>
  <si>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</si>
  <si>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</si>
  <si>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</si>
  <si>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</si>
  <si>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</si>
  <si>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</si>
  <si>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</si>
  <si>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</si>
  <si>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</si>
  <si>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</si>
  <si>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</si>
  <si>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</si>
  <si>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</si>
  <si>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</si>
  <si>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</si>
  <si>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</si>
  <si>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</si>
  <si>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</si>
  <si>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</si>
  <si>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</si>
  <si>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</si>
  <si>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</si>
  <si>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</si>
  <si>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</si>
  <si>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</si>
  <si>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</si>
  <si>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</si>
  <si>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</si>
  <si>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</si>
  <si>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三重県紀宝町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</si>
  <si>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</si>
  <si>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</si>
  <si>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</si>
  <si>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</si>
  <si>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</si>
  <si>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</si>
  <si>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</si>
  <si>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</si>
  <si>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</si>
  <si>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</si>
  <si>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</si>
  <si>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</si>
  <si>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</si>
  <si>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</si>
  <si>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</si>
  <si>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</si>
  <si>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</si>
  <si>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</si>
  <si>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</si>
  <si>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</si>
  <si>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</si>
  <si>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</si>
  <si>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</si>
  <si>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</si>
  <si>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</si>
  <si>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</si>
  <si>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</si>
  <si>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</si>
  <si>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</si>
  <si>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</si>
  <si>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</si>
  <si>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</si>
  <si>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</si>
  <si>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</si>
  <si>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</si>
  <si>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</si>
  <si>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</si>
  <si>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</si>
  <si>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</si>
  <si>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</si>
  <si>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</si>
  <si>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</si>
  <si>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</si>
  <si>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</si>
  <si>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</si>
  <si>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</si>
  <si>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</si>
  <si>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</si>
  <si>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</si>
  <si>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</si>
  <si>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</si>
  <si>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</si>
  <si>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</si>
  <si>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</si>
  <si>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</si>
  <si>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</si>
  <si>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</si>
  <si>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</si>
  <si>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</si>
  <si>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</si>
  <si>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</si>
  <si>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</si>
  <si>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</si>
  <si>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</si>
  <si>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</si>
  <si>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</si>
  <si>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</si>
  <si>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</si>
  <si>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</si>
  <si>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</si>
  <si>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</si>
  <si>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</si>
  <si>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</si>
  <si>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</si>
  <si>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</si>
  <si>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</si>
  <si>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</si>
  <si>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</si>
  <si>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</si>
  <si>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</si>
  <si>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</si>
  <si>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</si>
  <si>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</si>
  <si>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</si>
  <si>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</si>
  <si>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</si>
  <si>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</si>
  <si>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</si>
  <si>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</si>
  <si>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</si>
  <si>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</si>
  <si>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</si>
  <si>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</si>
  <si>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</si>
  <si>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</si>
  <si>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</si>
  <si>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</si>
  <si>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</si>
  <si>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</si>
  <si>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</si>
  <si>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</si>
  <si>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</si>
  <si>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</si>
  <si>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</si>
  <si>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</si>
  <si>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</si>
  <si>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</si>
  <si>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</si>
  <si>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</si>
  <si>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</si>
  <si>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</si>
  <si>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</si>
  <si>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</si>
  <si>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</si>
  <si>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</si>
  <si>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</si>
  <si>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</si>
  <si>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</si>
  <si>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</si>
  <si>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</si>
  <si>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</si>
  <si>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</si>
  <si>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</si>
  <si>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</si>
  <si>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</si>
  <si>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</si>
  <si>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</si>
  <si>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</si>
  <si>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</si>
  <si>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</si>
  <si>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</si>
  <si>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</si>
  <si>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</si>
  <si>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</si>
  <si>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</si>
  <si>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</si>
  <si>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</si>
  <si>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</si>
  <si>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</si>
  <si>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</si>
  <si>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</si>
  <si>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</si>
  <si>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</si>
  <si>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</si>
  <si>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</si>
  <si>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</si>
  <si>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</si>
  <si>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</si>
  <si>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</si>
  <si>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</si>
  <si>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三重県紀宝町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</si>
  <si>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</si>
  <si>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</si>
  <si>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</si>
  <si>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</si>
  <si>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</si>
  <si>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</si>
  <si>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</si>
  <si>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</si>
  <si>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</si>
  <si>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</si>
  <si>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</si>
  <si>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</si>
  <si>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</si>
  <si>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</si>
  <si>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</si>
  <si>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</si>
  <si>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</si>
  <si>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</si>
  <si>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</si>
  <si>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</si>
  <si>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</si>
  <si>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</si>
  <si>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</si>
  <si>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</si>
  <si>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</si>
  <si>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</si>
  <si>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</si>
  <si>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</si>
  <si>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</si>
  <si>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</si>
  <si>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</si>
  <si>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</si>
  <si>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</si>
  <si>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</si>
  <si>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</si>
  <si>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</si>
  <si>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</si>
  <si>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</si>
  <si>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</si>
  <si>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</si>
  <si>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</si>
  <si>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</si>
  <si>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</si>
  <si>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</si>
  <si>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</si>
  <si>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</si>
  <si>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</si>
  <si>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</si>
  <si>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</si>
  <si>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</si>
  <si>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</si>
  <si>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</si>
  <si>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</si>
  <si>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</si>
  <si>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</si>
  <si>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</si>
  <si>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</si>
  <si>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</si>
  <si>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</si>
  <si>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</si>
  <si>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</si>
  <si>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</si>
  <si>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</si>
  <si>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</si>
  <si>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</si>
  <si>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</si>
  <si>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</si>
  <si>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</si>
  <si>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</si>
  <si>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</si>
  <si>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</si>
  <si>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</si>
  <si>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</si>
  <si>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</si>
  <si>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</si>
  <si>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</si>
  <si>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</si>
  <si>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</si>
  <si>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</si>
  <si>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</si>
  <si>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</si>
  <si>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</si>
  <si>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</si>
  <si>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</si>
  <si>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</si>
  <si>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</si>
  <si>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</si>
  <si>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</si>
  <si>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</si>
  <si>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</si>
  <si>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</si>
  <si>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</si>
  <si>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</si>
  <si>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</si>
  <si>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</si>
  <si>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</si>
  <si>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</si>
  <si>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</si>
  <si>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</si>
  <si>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</si>
  <si>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</si>
  <si>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</si>
  <si>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</si>
  <si>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</si>
  <si>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</si>
  <si>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</si>
  <si>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</si>
  <si>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</si>
  <si>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</si>
  <si>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</si>
  <si>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</si>
  <si>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</si>
  <si>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</si>
  <si>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</si>
  <si>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</si>
  <si>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</si>
  <si>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</si>
  <si>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</si>
  <si>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</si>
  <si>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</si>
  <si>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</si>
  <si>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</si>
  <si>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</si>
  <si>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</si>
  <si>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</si>
  <si>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</si>
  <si>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</si>
  <si>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</si>
  <si>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</si>
  <si>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</si>
  <si>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</si>
  <si>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</si>
  <si>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</si>
  <si>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</si>
  <si>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</si>
  <si>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</si>
  <si>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</si>
  <si>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</si>
  <si>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</si>
  <si>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</si>
  <si>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</si>
  <si>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</si>
  <si>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</si>
  <si>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</si>
  <si>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</si>
  <si>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</si>
  <si>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</si>
  <si>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</si>
  <si>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</si>
  <si>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</si>
  <si>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</si>
  <si>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</si>
  <si>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</si>
  <si>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</si>
  <si>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</si>
  <si>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</si>
  <si>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</si>
  <si>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</si>
  <si>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</si>
  <si>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</si>
  <si>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</si>
  <si>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</si>
  <si>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</si>
  <si>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</si>
  <si>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</si>
  <si>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</si>
  <si>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</si>
  <si>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</si>
  <si>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</si>
  <si>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</si>
  <si>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</si>
  <si>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</si>
  <si>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</si>
  <si>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</si>
  <si>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</si>
  <si>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5.75</t>
  </si>
  <si>
    <t>▲ 6.48</t>
  </si>
  <si>
    <t>▲ 5.22</t>
  </si>
  <si>
    <t>水道事業特別会計</t>
  </si>
  <si>
    <t>一般会計</t>
  </si>
  <si>
    <t>診療所事業特別会計</t>
  </si>
  <si>
    <t>国民健康保険特別会計</t>
  </si>
  <si>
    <t>町営浄化槽整備推進事業特別会計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</si>
  <si>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</si>
  <si>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</si>
  <si>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</si>
  <si>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</si>
  <si>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</si>
  <si>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</si>
  <si>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</si>
  <si>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</si>
  <si>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</si>
  <si>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10"/>
  </si>
  <si>
    <t>　〃（共同研修特別会計）</t>
    <rPh sb="3" eb="5">
      <t>キョウドウ</t>
    </rPh>
    <rPh sb="5" eb="7">
      <t>ケンシュウ</t>
    </rPh>
    <rPh sb="7" eb="9">
      <t>トクベツ</t>
    </rPh>
    <rPh sb="9" eb="11">
      <t>カイケイ</t>
    </rPh>
    <phoneticPr fontId="10"/>
  </si>
  <si>
    <t>　〃（デジタル地図特別会計）</t>
    <rPh sb="7" eb="9">
      <t>チズ</t>
    </rPh>
    <rPh sb="9" eb="11">
      <t>トクベツ</t>
    </rPh>
    <rPh sb="11" eb="13">
      <t>カイケイ</t>
    </rPh>
    <phoneticPr fontId="10"/>
  </si>
  <si>
    <t>　〃（物品特別会計）</t>
    <rPh sb="3" eb="5">
      <t>ブッピン</t>
    </rPh>
    <rPh sb="5" eb="7">
      <t>トクベツ</t>
    </rPh>
    <rPh sb="7" eb="9">
      <t>カイケイ</t>
    </rPh>
    <phoneticPr fontId="10"/>
  </si>
  <si>
    <t>　〃（退職手当特別会計）</t>
    <rPh sb="3" eb="5">
      <t>タイショク</t>
    </rPh>
    <rPh sb="5" eb="7">
      <t>テアテ</t>
    </rPh>
    <rPh sb="7" eb="9">
      <t>トクベツ</t>
    </rPh>
    <rPh sb="9" eb="11">
      <t>カイケイ</t>
    </rPh>
    <phoneticPr fontId="10"/>
  </si>
  <si>
    <t>　〃（消防救急無線特別会計）</t>
    <rPh sb="3" eb="5">
      <t>ショウボウ</t>
    </rPh>
    <rPh sb="5" eb="7">
      <t>キュウキュウ</t>
    </rPh>
    <rPh sb="7" eb="9">
      <t>ムセン</t>
    </rPh>
    <rPh sb="9" eb="11">
      <t>トクベツ</t>
    </rPh>
    <rPh sb="11" eb="13">
      <t>カイケイ</t>
    </rPh>
    <phoneticPr fontId="10"/>
  </si>
  <si>
    <t>　〃（公平委員会特別会計）</t>
    <rPh sb="3" eb="5">
      <t>コウヘイ</t>
    </rPh>
    <rPh sb="5" eb="8">
      <t>イインカイ</t>
    </rPh>
    <rPh sb="8" eb="10">
      <t>トクベツ</t>
    </rPh>
    <rPh sb="10" eb="12">
      <t>カイケイ</t>
    </rPh>
    <phoneticPr fontId="10"/>
  </si>
  <si>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10"/>
  </si>
  <si>
    <t>　〃(滞納整理拡充事業特別会計)</t>
    <rPh sb="3" eb="5">
      <t>タイノウ</t>
    </rPh>
    <rPh sb="5" eb="7">
      <t>セイリ</t>
    </rPh>
    <rPh sb="7" eb="9">
      <t>カクジュウ</t>
    </rPh>
    <rPh sb="9" eb="11">
      <t>ジギョウ</t>
    </rPh>
    <rPh sb="11" eb="13">
      <t>トクベツ</t>
    </rPh>
    <rPh sb="13" eb="15">
      <t>カイケイ</t>
    </rPh>
    <phoneticPr fontId="10"/>
  </si>
  <si>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</si>
  <si>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　〃（後期高齢者医療特別会計）</t>
    <rPh sb="3" eb="5">
      <t>コウキ</t>
    </rPh>
    <rPh sb="5" eb="8">
      <t>コウレイシャ</t>
    </rPh>
    <rPh sb="8" eb="10">
      <t>イリョウ</t>
    </rPh>
    <rPh sb="10" eb="12">
      <t>トクベツ</t>
    </rPh>
    <rPh sb="12" eb="14">
      <t>カイケイ</t>
    </rPh>
    <phoneticPr fontId="10"/>
  </si>
  <si>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10"/>
  </si>
  <si>
    <t>　〃(指定訪問介護特別会計）</t>
    <rPh sb="3" eb="5">
      <t>シテイ</t>
    </rPh>
    <rPh sb="5" eb="7">
      <t>ホウモン</t>
    </rPh>
    <rPh sb="7" eb="9">
      <t>カイゴ</t>
    </rPh>
    <rPh sb="9" eb="11">
      <t>トクベツ</t>
    </rPh>
    <rPh sb="11" eb="13">
      <t>カイケイ</t>
    </rPh>
    <phoneticPr fontId="10"/>
  </si>
  <si>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10"/>
  </si>
  <si>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10"/>
  </si>
  <si>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10"/>
  </si>
  <si>
    <t>　〃(介護保険事業特別会計）</t>
    <rPh sb="3" eb="5">
      <t>カイゴ</t>
    </rPh>
    <rPh sb="5" eb="7">
      <t>ホケン</t>
    </rPh>
    <rPh sb="7" eb="9">
      <t>ジギョウ</t>
    </rPh>
    <rPh sb="9" eb="11">
      <t>トクベツ</t>
    </rPh>
    <rPh sb="11" eb="13">
      <t>カイケイ</t>
    </rPh>
    <phoneticPr fontId="10"/>
  </si>
  <si>
    <t>紀南病院組合（紀南病院会計）</t>
    <rPh sb="0" eb="2">
      <t>キナン</t>
    </rPh>
    <rPh sb="2" eb="4">
      <t>ビョウイン</t>
    </rPh>
    <rPh sb="4" eb="6">
      <t>クミアイ</t>
    </rPh>
    <rPh sb="7" eb="9">
      <t>キナン</t>
    </rPh>
    <rPh sb="9" eb="11">
      <t>ビョウイン</t>
    </rPh>
    <rPh sb="11" eb="13">
      <t>カイケイ</t>
    </rPh>
    <phoneticPr fontId="10"/>
  </si>
  <si>
    <t>南牟婁清掃施設組合（一般会計）</t>
    <rPh sb="0" eb="3">
      <t>ミナミムロ</t>
    </rPh>
    <rPh sb="3" eb="5">
      <t>セイソウ</t>
    </rPh>
    <rPh sb="5" eb="7">
      <t>シセツ</t>
    </rPh>
    <rPh sb="7" eb="9">
      <t>クミアイ</t>
    </rPh>
    <rPh sb="10" eb="12">
      <t>イッパン</t>
    </rPh>
    <rPh sb="12" eb="14">
      <t>カイケイ</t>
    </rPh>
    <phoneticPr fontId="10"/>
  </si>
  <si>
    <t>東紀州環境施設組合</t>
    <rPh sb="0" eb="3">
      <t>ヒガシキシュウ</t>
    </rPh>
    <rPh sb="3" eb="7">
      <t>カンキョウシセツ</t>
    </rPh>
    <rPh sb="7" eb="9">
      <t>クミアイ</t>
    </rPh>
    <phoneticPr fontId="10"/>
  </si>
  <si>
    <t>地域振興基金</t>
    <rPh sb="0" eb="6">
      <t>チイキシンコウキキン</t>
    </rPh>
    <phoneticPr fontId="5"/>
  </si>
  <si>
    <t>水道基金</t>
    <rPh sb="0" eb="2">
      <t>スイドウ</t>
    </rPh>
    <rPh sb="2" eb="4">
      <t>キキン</t>
    </rPh>
    <phoneticPr fontId="2"/>
  </si>
  <si>
    <t>公共事業基金</t>
    <rPh sb="0" eb="6">
      <t>コウキョウジギョウキキン</t>
    </rPh>
    <phoneticPr fontId="2"/>
  </si>
  <si>
    <t>災害対策基金</t>
    <rPh sb="0" eb="4">
      <t>サイガイタイサク</t>
    </rPh>
    <rPh sb="4" eb="6">
      <t>キキン</t>
    </rPh>
    <phoneticPr fontId="2"/>
  </si>
  <si>
    <t>教育振興基金</t>
    <rPh sb="0" eb="2">
      <t>キョウイク</t>
    </rPh>
    <rPh sb="2" eb="6">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</si>
</sst>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D3F-4356-85D4-C2B1F3386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107701</c:v>
                </c:pt>
                <c:pt idx="1">
                  <c:v>103714</c:v>
                </c:pt>
                <c:pt idx="2">
                  <c:v>113376</c:v>
                </c:pt>
                <c:pt idx="3">
                  <c:v>93611</c:v>
                </c:pt>
                <c:pt idx="4">
                  <c:v>69831</c:v>
                </c:pt>
              </c:numCache>
            </c:numRef>
          </c:val>
          <c:smooth val="0"/>
          <c:extLst>
            <c:ext xmlns:c16="http://schemas.microsoft.com/office/drawing/2014/chart" uri="{C3380CC4-5D6E-409C-BE32-E72D297353CC}">
              <c16:uniqueId val="{00000001-FD3F-4356-85D4-C2B1F3386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12.18</c:v>
                </c:pt>
                <c:pt idx="1">
                  <c:v>9.4600000000000009</c:v>
                </c:pt>
                <c:pt idx="2">
                  <c:v>14.06</c:v>
                </c:pt>
                <c:pt idx="3">
                  <c:v>7.92</c:v>
                </c:pt>
                <c:pt idx="4">
                  <c:v>7.23</c:v>
                </c:pt>
              </c:numCache>
            </c:numRef>
          </c:val>
          <c:extLst>
            <c:ext xmlns:c16="http://schemas.microsoft.com/office/drawing/2014/chart" uri="{C3380CC4-5D6E-409C-BE32-E72D297353CC}">
              <c16:uniqueId val="{00000000-77CF-408E-8BF0-37CF279317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50.39</c:v>
                </c:pt>
                <c:pt idx="1">
                  <c:v>50.48</c:v>
                </c:pt>
                <c:pt idx="2">
                  <c:v>50.01</c:v>
                </c:pt>
                <c:pt idx="3">
                  <c:v>59.38</c:v>
                </c:pt>
                <c:pt idx="4">
                  <c:v>58.92</c:v>
                </c:pt>
              </c:numCache>
            </c:numRef>
          </c:val>
          <c:extLst>
            <c:ext xmlns:c16="http://schemas.microsoft.com/office/drawing/2014/chart" uri="{C3380CC4-5D6E-409C-BE32-E72D297353CC}">
              <c16:uniqueId val="{00000001-77CF-408E-8BF0-37CF279317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0.57999999999999996</c:v>
                </c:pt>
                <c:pt idx="1">
                  <c:v>-5.75</c:v>
                </c:pt>
                <c:pt idx="2">
                  <c:v>1.73</c:v>
                </c:pt>
                <c:pt idx="3">
                  <c:v>-6.48</c:v>
                </c:pt>
                <c:pt idx="4">
                  <c:v>-5.22</c:v>
                </c:pt>
              </c:numCache>
            </c:numRef>
          </c:val>
          <c:smooth val="0"/>
          <c:extLst>
            <c:ext xmlns:c16="http://schemas.microsoft.com/office/drawing/2014/chart" uri="{C3380CC4-5D6E-409C-BE32-E72D297353CC}">
              <c16:uniqueId val="{00000002-77CF-408E-8BF0-37CF279317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0.82</c:v>
                </c:pt>
                <c:pt idx="2">
                  <c:v>#N/A</c:v>
                </c:pt>
                <c:pt idx="3">
                  <c:v>0.78</c:v>
                </c:pt>
                <c:pt idx="4">
                  <c:v>0</c:v>
                </c:pt>
                <c:pt idx="5">
                  <c:v>0</c:v>
                </c:pt>
                <c:pt idx="6">
                  <c:v>0</c:v>
                </c:pt>
                <c:pt idx="7">
                  <c:v>0</c:v>
                </c:pt>
                <c:pt idx="8">
                  <c:v>0</c:v>
                </c:pt>
                <c:pt idx="9">
                  <c:v>0</c:v>
                </c:pt>
              </c:numCache>
            </c:numRef>
          </c:val>
          <c:extLst>
            <c:ext xmlns:c16="http://schemas.microsoft.com/office/drawing/2014/chart" uri="{C3380CC4-5D6E-409C-BE32-E72D297353CC}">
              <c16:uniqueId val="{00000000-F427-4136-A88C-4D4A1CD1CD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27-4136-A88C-4D4A1CD1CD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27-4136-A88C-4D4A1CD1CD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427-4136-A88C-4D4A1CD1CD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0.12</c:v>
                </c:pt>
                <c:pt idx="6">
                  <c:v>#N/A</c:v>
                </c:pt>
                <c:pt idx="7">
                  <c:v>0.01</c:v>
                </c:pt>
                <c:pt idx="8">
                  <c:v>#N/A</c:v>
                </c:pt>
                <c:pt idx="9">
                  <c:v>0.06</c:v>
                </c:pt>
              </c:numCache>
            </c:numRef>
          </c:val>
          <c:extLst>
            <c:ext xmlns:c16="http://schemas.microsoft.com/office/drawing/2014/chart" uri="{C3380CC4-5D6E-409C-BE32-E72D297353CC}">
              <c16:uniqueId val="{00000004-F427-4136-A88C-4D4A1CD1CDE3}"/>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0.12</c:v>
                </c:pt>
                <c:pt idx="4">
                  <c:v>#N/A</c:v>
                </c:pt>
                <c:pt idx="5">
                  <c:v>0.1</c:v>
                </c:pt>
                <c:pt idx="6">
                  <c:v>#N/A</c:v>
                </c:pt>
                <c:pt idx="7">
                  <c:v>0.11</c:v>
                </c:pt>
                <c:pt idx="8">
                  <c:v>#N/A</c:v>
                </c:pt>
                <c:pt idx="9">
                  <c:v>0.36</c:v>
                </c:pt>
              </c:numCache>
            </c:numRef>
          </c:val>
          <c:extLst>
            <c:ext xmlns:c16="http://schemas.microsoft.com/office/drawing/2014/chart" uri="{C3380CC4-5D6E-409C-BE32-E72D297353CC}">
              <c16:uniqueId val="{00000005-F427-4136-A88C-4D4A1CD1CD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0.73</c:v>
                </c:pt>
                <c:pt idx="2">
                  <c:v>#N/A</c:v>
                </c:pt>
                <c:pt idx="3">
                  <c:v>0.85</c:v>
                </c:pt>
                <c:pt idx="4">
                  <c:v>#N/A</c:v>
                </c:pt>
                <c:pt idx="5">
                  <c:v>0.5</c:v>
                </c:pt>
                <c:pt idx="6">
                  <c:v>#N/A</c:v>
                </c:pt>
                <c:pt idx="7">
                  <c:v>1.26</c:v>
                </c:pt>
                <c:pt idx="8">
                  <c:v>#N/A</c:v>
                </c:pt>
                <c:pt idx="9">
                  <c:v>0.48</c:v>
                </c:pt>
              </c:numCache>
            </c:numRef>
          </c:val>
          <c:extLst>
            <c:ext xmlns:c16="http://schemas.microsoft.com/office/drawing/2014/chart" uri="{C3380CC4-5D6E-409C-BE32-E72D297353CC}">
              <c16:uniqueId val="{00000006-F427-4136-A88C-4D4A1CD1CDE3}"/>
            </c:ext>
          </c:extLst>
        </c:ser>
        <c:ser>
          <c:idx val="7"/>
          <c:order val="7"/>
          <c:tx>
            <c:strRef>
              <c:f>データシート!$A$34</c:f>
              <c:strCache>
                <c:ptCount val="1"/>
                <c:pt idx="0">
                  <c:v>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0.08</c:v>
                </c:pt>
                <c:pt idx="4">
                  <c:v>#N/A</c:v>
                </c:pt>
                <c:pt idx="5">
                  <c:v>0.06</c:v>
                </c:pt>
                <c:pt idx="6">
                  <c:v>#N/A</c:v>
                </c:pt>
                <c:pt idx="7">
                  <c:v>0.23</c:v>
                </c:pt>
                <c:pt idx="8">
                  <c:v>#N/A</c:v>
                </c:pt>
                <c:pt idx="9">
                  <c:v>0.68</c:v>
                </c:pt>
              </c:numCache>
            </c:numRef>
          </c:val>
          <c:extLst>
            <c:ext xmlns:c16="http://schemas.microsoft.com/office/drawing/2014/chart" uri="{C3380CC4-5D6E-409C-BE32-E72D297353CC}">
              <c16:uniqueId val="{00000007-F427-4136-A88C-4D4A1CD1CD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11.96</c:v>
                </c:pt>
                <c:pt idx="2">
                  <c:v>#N/A</c:v>
                </c:pt>
                <c:pt idx="3">
                  <c:v>9.3800000000000008</c:v>
                </c:pt>
                <c:pt idx="4">
                  <c:v>#N/A</c:v>
                </c:pt>
                <c:pt idx="5">
                  <c:v>14</c:v>
                </c:pt>
                <c:pt idx="6">
                  <c:v>#N/A</c:v>
                </c:pt>
                <c:pt idx="7">
                  <c:v>7.69</c:v>
                </c:pt>
                <c:pt idx="8">
                  <c:v>#N/A</c:v>
                </c:pt>
                <c:pt idx="9">
                  <c:v>6.55</c:v>
                </c:pt>
              </c:numCache>
            </c:numRef>
          </c:val>
          <c:extLst>
            <c:ext xmlns:c16="http://schemas.microsoft.com/office/drawing/2014/chart" uri="{C3380CC4-5D6E-409C-BE32-E72D297353CC}">
              <c16:uniqueId val="{00000008-F427-4136-A88C-4D4A1CD1CDE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5.65</c:v>
                </c:pt>
                <c:pt idx="2">
                  <c:v>#N/A</c:v>
                </c:pt>
                <c:pt idx="3">
                  <c:v>6.11</c:v>
                </c:pt>
                <c:pt idx="4">
                  <c:v>#N/A</c:v>
                </c:pt>
                <c:pt idx="5">
                  <c:v>6.83</c:v>
                </c:pt>
                <c:pt idx="6">
                  <c:v>#N/A</c:v>
                </c:pt>
                <c:pt idx="7">
                  <c:v>7.04</c:v>
                </c:pt>
                <c:pt idx="8">
                  <c:v>#N/A</c:v>
                </c:pt>
                <c:pt idx="9">
                  <c:v>6.91</c:v>
                </c:pt>
              </c:numCache>
            </c:numRef>
          </c:val>
          <c:extLst>
            <c:ext xmlns:c16="http://schemas.microsoft.com/office/drawing/2014/chart" uri="{C3380CC4-5D6E-409C-BE32-E72D297353CC}">
              <c16:uniqueId val="{00000009-F427-4136-A88C-4D4A1CD1CD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638</c:v>
                </c:pt>
                <c:pt idx="5">
                  <c:v>649</c:v>
                </c:pt>
                <c:pt idx="8">
                  <c:v>660</c:v>
                </c:pt>
                <c:pt idx="11">
                  <c:v>670</c:v>
                </c:pt>
                <c:pt idx="14">
                  <c:v>658</c:v>
                </c:pt>
              </c:numCache>
            </c:numRef>
          </c:val>
          <c:extLst>
            <c:ext xmlns:c16="http://schemas.microsoft.com/office/drawing/2014/chart" uri="{C3380CC4-5D6E-409C-BE32-E72D297353CC}">
              <c16:uniqueId val="{00000000-B191-4327-BA31-D9463ED6A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1-4327-BA31-D9463ED6A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91-4327-BA31-D9463ED6A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46</c:v>
                </c:pt>
                <c:pt idx="6">
                  <c:v>47</c:v>
                </c:pt>
                <c:pt idx="9">
                  <c:v>54</c:v>
                </c:pt>
                <c:pt idx="12">
                  <c:v>56</c:v>
                </c:pt>
              </c:numCache>
            </c:numRef>
          </c:val>
          <c:extLst>
            <c:ext xmlns:c16="http://schemas.microsoft.com/office/drawing/2014/chart" uri="{C3380CC4-5D6E-409C-BE32-E72D297353CC}">
              <c16:uniqueId val="{00000003-B191-4327-BA31-D9463ED6A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c:v>
                </c:pt>
                <c:pt idx="3">
                  <c:v>21</c:v>
                </c:pt>
                <c:pt idx="6">
                  <c:v>16</c:v>
                </c:pt>
                <c:pt idx="9">
                  <c:v>20</c:v>
                </c:pt>
                <c:pt idx="12">
                  <c:v>19</c:v>
                </c:pt>
              </c:numCache>
            </c:numRef>
          </c:val>
          <c:extLst>
            <c:ext xmlns:c16="http://schemas.microsoft.com/office/drawing/2014/chart" uri="{C3380CC4-5D6E-409C-BE32-E72D297353CC}">
              <c16:uniqueId val="{00000004-B191-4327-BA31-D9463ED6A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1-4327-BA31-D9463ED6A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1-4327-BA31-D9463ED6A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881</c:v>
                </c:pt>
                <c:pt idx="3">
                  <c:v>920</c:v>
                </c:pt>
                <c:pt idx="6">
                  <c:v>1006</c:v>
                </c:pt>
                <c:pt idx="9">
                  <c:v>1028</c:v>
                </c:pt>
                <c:pt idx="12">
                  <c:v>995</c:v>
                </c:pt>
              </c:numCache>
            </c:numRef>
          </c:val>
          <c:extLst>
            <c:ext xmlns:c16="http://schemas.microsoft.com/office/drawing/2014/chart" uri="{C3380CC4-5D6E-409C-BE32-E72D297353CC}">
              <c16:uniqueId val="{00000007-B191-4327-BA31-D9463ED6A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307</c:v>
                </c:pt>
                <c:pt idx="2">
                  <c:v>#N/A</c:v>
                </c:pt>
                <c:pt idx="3">
                  <c:v>#N/A</c:v>
                </c:pt>
                <c:pt idx="4">
                  <c:v>338</c:v>
                </c:pt>
                <c:pt idx="5">
                  <c:v>#N/A</c:v>
                </c:pt>
                <c:pt idx="6">
                  <c:v>#N/A</c:v>
                </c:pt>
                <c:pt idx="7">
                  <c:v>409</c:v>
                </c:pt>
                <c:pt idx="8">
                  <c:v>#N/A</c:v>
                </c:pt>
                <c:pt idx="9">
                  <c:v>#N/A</c:v>
                </c:pt>
                <c:pt idx="10">
                  <c:v>432</c:v>
                </c:pt>
                <c:pt idx="11">
                  <c:v>#N/A</c:v>
                </c:pt>
                <c:pt idx="12">
                  <c:v>#N/A</c:v>
                </c:pt>
                <c:pt idx="13">
                  <c:v>412</c:v>
                </c:pt>
                <c:pt idx="14">
                  <c:v>#N/A</c:v>
                </c:pt>
              </c:numCache>
            </c:numRef>
          </c:val>
          <c:smooth val="0"/>
          <c:extLst>
            <c:ext xmlns:c16="http://schemas.microsoft.com/office/drawing/2014/chart" uri="{C3380CC4-5D6E-409C-BE32-E72D297353CC}">
              <c16:uniqueId val="{00000008-B191-4327-BA31-D9463ED6A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7052</c:v>
                </c:pt>
                <c:pt idx="5">
                  <c:v>7400</c:v>
                </c:pt>
                <c:pt idx="8">
                  <c:v>7062</c:v>
                </c:pt>
                <c:pt idx="11">
                  <c:v>6733</c:v>
                </c:pt>
                <c:pt idx="14">
                  <c:v>6344</c:v>
                </c:pt>
              </c:numCache>
            </c:numRef>
          </c:val>
          <c:extLst>
            <c:ext xmlns:c16="http://schemas.microsoft.com/office/drawing/2014/chart" uri="{C3380CC4-5D6E-409C-BE32-E72D297353CC}">
              <c16:uniqueId val="{00000000-E46E-4AB4-A703-22CFEC7793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46E-4AB4-A703-22CFEC7793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2457</c:v>
                </c:pt>
                <c:pt idx="5">
                  <c:v>2784</c:v>
                </c:pt>
                <c:pt idx="8">
                  <c:v>2915</c:v>
                </c:pt>
                <c:pt idx="11">
                  <c:v>3206</c:v>
                </c:pt>
                <c:pt idx="14">
                  <c:v>3188</c:v>
                </c:pt>
              </c:numCache>
            </c:numRef>
          </c:val>
          <c:extLst>
            <c:ext xmlns:c16="http://schemas.microsoft.com/office/drawing/2014/chart" uri="{C3380CC4-5D6E-409C-BE32-E72D297353CC}">
              <c16:uniqueId val="{00000002-E46E-4AB4-A703-22CFEC7793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6E-4AB4-A703-22CFEC7793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6E-4AB4-A703-22CFEC7793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6E-4AB4-A703-22CFEC7793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1026</c:v>
                </c:pt>
                <c:pt idx="3">
                  <c:v>1104</c:v>
                </c:pt>
                <c:pt idx="6">
                  <c:v>1019</c:v>
                </c:pt>
                <c:pt idx="9">
                  <c:v>987</c:v>
                </c:pt>
                <c:pt idx="12">
                  <c:v>914</c:v>
                </c:pt>
              </c:numCache>
            </c:numRef>
          </c:val>
          <c:extLst>
            <c:ext xmlns:c16="http://schemas.microsoft.com/office/drawing/2014/chart" uri="{C3380CC4-5D6E-409C-BE32-E72D297353CC}">
              <c16:uniqueId val="{00000006-E46E-4AB4-A703-22CFEC7793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519</c:v>
                </c:pt>
                <c:pt idx="3">
                  <c:v>506</c:v>
                </c:pt>
                <c:pt idx="6">
                  <c:v>476</c:v>
                </c:pt>
                <c:pt idx="9">
                  <c:v>439</c:v>
                </c:pt>
                <c:pt idx="12">
                  <c:v>391</c:v>
                </c:pt>
              </c:numCache>
            </c:numRef>
          </c:val>
          <c:extLst>
            <c:ext xmlns:c16="http://schemas.microsoft.com/office/drawing/2014/chart" uri="{C3380CC4-5D6E-409C-BE32-E72D297353CC}">
              <c16:uniqueId val="{00000007-E46E-4AB4-A703-22CFEC7793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244</c:v>
                </c:pt>
                <c:pt idx="3">
                  <c:v>240</c:v>
                </c:pt>
                <c:pt idx="6">
                  <c:v>232</c:v>
                </c:pt>
                <c:pt idx="9">
                  <c:v>195</c:v>
                </c:pt>
                <c:pt idx="12">
                  <c:v>193</c:v>
                </c:pt>
              </c:numCache>
            </c:numRef>
          </c:val>
          <c:extLst>
            <c:ext xmlns:c16="http://schemas.microsoft.com/office/drawing/2014/chart" uri="{C3380CC4-5D6E-409C-BE32-E72D297353CC}">
              <c16:uniqueId val="{00000008-E46E-4AB4-A703-22CFEC7793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6E-4AB4-A703-22CFEC7793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8632</c:v>
                </c:pt>
                <c:pt idx="3">
                  <c:v>8526</c:v>
                </c:pt>
                <c:pt idx="6">
                  <c:v>8455</c:v>
                </c:pt>
                <c:pt idx="9">
                  <c:v>8120</c:v>
                </c:pt>
                <c:pt idx="12">
                  <c:v>7576</c:v>
                </c:pt>
              </c:numCache>
            </c:numRef>
          </c:val>
          <c:extLst>
            <c:ext xmlns:c16="http://schemas.microsoft.com/office/drawing/2014/chart" uri="{C3380CC4-5D6E-409C-BE32-E72D297353CC}">
              <c16:uniqueId val="{0000000A-E46E-4AB4-A703-22CFEC7793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913</c:v>
                </c:pt>
                <c:pt idx="2">
                  <c:v>#N/A</c:v>
                </c:pt>
                <c:pt idx="3">
                  <c:v>#N/A</c:v>
                </c:pt>
                <c:pt idx="4">
                  <c:v>192</c:v>
                </c:pt>
                <c:pt idx="5">
                  <c:v>#N/A</c:v>
                </c:pt>
                <c:pt idx="6">
                  <c:v>#N/A</c:v>
                </c:pt>
                <c:pt idx="7">
                  <c:v>206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6E-4AB4-A703-22CFEC7793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2211</c:v>
                </c:pt>
                <c:pt idx="1">
                  <c:v>2561</c:v>
                </c:pt>
                <c:pt idx="2">
                  <c:v>2562</c:v>
                </c:pt>
              </c:numCache>
            </c:numRef>
          </c:val>
          <c:extLst>
            <c:ext xmlns:c16="http://schemas.microsoft.com/office/drawing/2014/chart" uri="{C3380CC4-5D6E-409C-BE32-E72D297353CC}">
              <c16:uniqueId val="{00000000-E2D5-4D1A-ABCB-73ADE05A9D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c:v>
                </c:pt>
                <c:pt idx="1">
                  <c:v>51</c:v>
                </c:pt>
                <c:pt idx="2">
                  <c:v>31</c:v>
                </c:pt>
              </c:numCache>
            </c:numRef>
          </c:val>
          <c:extLst>
            <c:ext xmlns:c16="http://schemas.microsoft.com/office/drawing/2014/chart" uri="{C3380CC4-5D6E-409C-BE32-E72D297353CC}">
              <c16:uniqueId val="{00000001-E2D5-4D1A-ABCB-73ADE05A9D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1619</c:v>
                </c:pt>
                <c:pt idx="1">
                  <c:v>1560</c:v>
                </c:pt>
                <c:pt idx="2">
                  <c:v>1544</c:v>
                </c:pt>
              </c:numCache>
            </c:numRef>
          </c:val>
          <c:extLst>
            <c:ext xmlns:c16="http://schemas.microsoft.com/office/drawing/2014/chart" uri="{C3380CC4-5D6E-409C-BE32-E72D297353CC}">
              <c16:uniqueId val="{00000002-E2D5-4D1A-ABCB-73ADE05A9D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年度に借り入れた大規模事業の元金償還が始まり、元利償還金が増額している。ただし、令和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年度をピークに元利償還金は減額する見込みである。今後も、事業計画の見直し等により新規発行地方債をできるだけ抑制するなど、適正な地方債管理に取り組むことで、実質公債費比率の改善に努める。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一般会計等に係る地方債の現在高においては、公債費の増や借入の減により、減少している。</a:t>
          </a:r>
          <a:endParaRPr lang="ja-JP" altLang="ja-JP" sz="1400">
            <a:effectLst/>
          </a:endParaRPr>
        </a:p>
        <a:p>
          <a:r>
            <a:rPr kumimoji="1" lang="ja-JP" altLang="ja-JP" sz="1100">
              <a:solidFill>
                <a:schemeClr val="dk1"/>
              </a:solidFill>
              <a:effectLst/>
              <a:latin typeface="+mn-lt"/>
              <a:ea typeface="+mn-ea"/>
              <a:cs typeface="+mn-cs"/>
            </a:rPr>
            <a:t>　また、財政調整基金</a:t>
          </a:r>
          <a:r>
            <a:rPr kumimoji="1" lang="ja-JP" altLang="en-US" sz="1100">
              <a:solidFill>
                <a:schemeClr val="dk1"/>
              </a:solidFill>
              <a:effectLst/>
              <a:latin typeface="+mn-lt"/>
              <a:ea typeface="+mn-ea"/>
              <a:cs typeface="+mn-cs"/>
            </a:rPr>
            <a:t>など取り崩しを行ったため、</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している。今後も、充当可能基金への積極的な積立てを行うなど、比率の改善に努める。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地域振興基金の取り崩し</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年度末は基金全体として</a:t>
          </a:r>
          <a:r>
            <a:rPr kumimoji="1" lang="en-US" altLang="ja-JP" sz="1100">
              <a:solidFill>
                <a:schemeClr val="dk1"/>
              </a:solidFill>
              <a:effectLst/>
              <a:latin typeface="+mn-lt"/>
              <a:ea typeface="+mn-ea"/>
              <a:cs typeface="+mn-cs"/>
            </a:rPr>
            <a:t>3,517</a:t>
          </a:r>
          <a:r>
            <a:rPr kumimoji="1" lang="ja-JP" altLang="en-US" sz="1100">
              <a:solidFill>
                <a:schemeClr val="dk1"/>
              </a:solidFill>
              <a:effectLst/>
              <a:latin typeface="+mn-lt"/>
              <a:ea typeface="+mn-ea"/>
              <a:cs typeface="+mn-cs"/>
            </a:rPr>
            <a:t>万円減額</a:t>
          </a:r>
          <a:r>
            <a:rPr kumimoji="1" lang="ja-JP" altLang="ja-JP" sz="1100">
              <a:solidFill>
                <a:schemeClr val="dk1"/>
              </a:solidFill>
              <a:effectLst/>
              <a:latin typeface="+mn-lt"/>
              <a:ea typeface="+mn-ea"/>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社会保障費、公債費などの増加や特定目的基金に係る事業の推進などにより、基金全体は減額していく見込みである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地域振興基金：地域における住民の連帯の強化及び旧町村内での地域振興に資するため</a:t>
          </a:r>
          <a:endParaRPr lang="ja-JP" altLang="ja-JP" sz="1400">
            <a:effectLst/>
          </a:endParaRPr>
        </a:p>
        <a:p>
          <a:r>
            <a:rPr kumimoji="1" lang="ja-JP" altLang="ja-JP" sz="1100">
              <a:solidFill>
                <a:schemeClr val="dk1"/>
              </a:solidFill>
              <a:effectLst/>
              <a:latin typeface="+mn-lt"/>
              <a:ea typeface="+mn-ea"/>
              <a:cs typeface="+mn-cs"/>
            </a:rPr>
            <a:t>　水道基金：水道施設に係る建設改良事業の財源に充てるため</a:t>
          </a:r>
          <a:endParaRPr lang="ja-JP" altLang="ja-JP" sz="1400">
            <a:effectLst/>
          </a:endParaRPr>
        </a:p>
        <a:p>
          <a:r>
            <a:rPr kumimoji="1" lang="ja-JP" altLang="ja-JP" sz="1100">
              <a:solidFill>
                <a:schemeClr val="dk1"/>
              </a:solidFill>
              <a:effectLst/>
              <a:latin typeface="+mn-lt"/>
              <a:ea typeface="+mn-ea"/>
              <a:cs typeface="+mn-cs"/>
            </a:rPr>
            <a:t>　公共事業基金：本町内における公共事業に伴う公共補償金をもって施行する公共事業に関する事務を円滑かつ効率的に行うため</a:t>
          </a:r>
          <a:endParaRPr lang="ja-JP" altLang="ja-JP" sz="1400">
            <a:effectLst/>
          </a:endParaRPr>
        </a:p>
        <a:p>
          <a:r>
            <a:rPr kumimoji="1" lang="ja-JP" altLang="ja-JP" sz="1100">
              <a:solidFill>
                <a:schemeClr val="dk1"/>
              </a:solidFill>
              <a:effectLst/>
              <a:latin typeface="+mn-lt"/>
              <a:ea typeface="+mn-ea"/>
              <a:cs typeface="+mn-cs"/>
            </a:rPr>
            <a:t>　災害対策基金：災害の予防、応急対策及び復旧等に要する財源に充てるため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教育振興基金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本町の教育振興を図るため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基金や</a:t>
          </a:r>
          <a:r>
            <a:rPr kumimoji="1" lang="ja-JP" altLang="en-US" sz="1100">
              <a:solidFill>
                <a:schemeClr val="dk1"/>
              </a:solidFill>
              <a:effectLst/>
              <a:latin typeface="+mn-lt"/>
              <a:ea typeface="+mn-ea"/>
              <a:cs typeface="+mn-cs"/>
            </a:rPr>
            <a:t>診療所</a:t>
          </a:r>
          <a:r>
            <a:rPr kumimoji="1" lang="ja-JP" altLang="ja-JP" sz="1100">
              <a:solidFill>
                <a:schemeClr val="dk1"/>
              </a:solidFill>
              <a:effectLst/>
              <a:latin typeface="+mn-lt"/>
              <a:ea typeface="+mn-ea"/>
              <a:cs typeface="+mn-cs"/>
            </a:rPr>
            <a:t>基金に係る事業の推進により、</a:t>
          </a:r>
          <a:r>
            <a:rPr kumimoji="1" lang="en-US" altLang="ja-JP" sz="1100">
              <a:solidFill>
                <a:schemeClr val="dk1"/>
              </a:solidFill>
              <a:effectLst/>
              <a:latin typeface="+mn-lt"/>
              <a:ea typeface="+mn-ea"/>
              <a:cs typeface="+mn-cs"/>
            </a:rPr>
            <a:t>1,561</a:t>
          </a:r>
          <a:r>
            <a:rPr kumimoji="1" lang="ja-JP" altLang="ja-JP" sz="1100">
              <a:solidFill>
                <a:schemeClr val="dk1"/>
              </a:solidFill>
              <a:effectLst/>
              <a:latin typeface="+mn-lt"/>
              <a:ea typeface="+mn-ea"/>
              <a:cs typeface="+mn-cs"/>
            </a:rPr>
            <a:t>万円減額した。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今後は大きな積立ての予定がないため、基金に係る事業の推進により、減額していく見込みである。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億円取り崩したが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前年度決算余剰金の積み立て等により、前年度とほぼ横ばいである。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社会保障費、公債費などの増加により、財政調整基金は減額していく見込みである。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今後は、計画的に取崩していく予定である。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年度は、経常収支比率は類似団体平均を上回っており、人件費や公債費の増などにより、前年度と比べ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増加している。今後も物件費や扶助費、公債費等を抑制するため、更なる事務事業の効率化・縮減に努め、地方債の新規発行を抑制することで、経常収支比率の改善に努める。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80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818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818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80264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66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ここ数年間は、類似団体平均とほぼ同水準で推移している。今後も職員定数の適正化を維持し、人件費を抑制しながら、業務見直し等による物件費の削減に努めていく。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112804</xdr:rowOff>
    </xdr:from>
    <xdr:to>
      <xdr:col>23</xdr:col>
      <xdr:colOff>133350</xdr:colOff>
      <xdr:row>82</xdr:row>
      <xdr:rowOff>138190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1704"/>
          <a:ext cx="8382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70938</xdr:rowOff>
    </xdr:from>
    <xdr:to>
      <xdr:col>19</xdr:col>
      <xdr:colOff>133350</xdr:colOff>
      <xdr:row>82</xdr:row>
      <xdr:rowOff>112804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9838"/>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58054</xdr:rowOff>
    </xdr:from>
    <xdr:to>
      <xdr:col>15</xdr:col>
      <xdr:colOff>82550</xdr:colOff>
      <xdr:row>82</xdr:row>
      <xdr:rowOff>70938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6954"/>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152681</xdr:rowOff>
    </xdr:from>
    <xdr:to>
      <xdr:col>11</xdr:col>
      <xdr:colOff>31750</xdr:colOff>
      <xdr:row>82</xdr:row>
      <xdr:rowOff>58054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0131"/>
          <a:ext cx="889000" cy="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87390</xdr:rowOff>
    </xdr:from>
    <xdr:to>
      <xdr:col>23</xdr:col>
      <xdr:colOff>184150</xdr:colOff>
      <xdr:row>83</xdr:row>
      <xdr:rowOff>17540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59467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62004</xdr:rowOff>
    </xdr:from>
    <xdr:to>
      <xdr:col>19</xdr:col>
      <xdr:colOff>184150</xdr:colOff>
      <xdr:row>82</xdr:row>
      <xdr:rowOff>163604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148381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20138</xdr:rowOff>
    </xdr:from>
    <xdr:to>
      <xdr:col>15</xdr:col>
      <xdr:colOff>133350</xdr:colOff>
      <xdr:row>82</xdr:row>
      <xdr:rowOff>121738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7254</xdr:rowOff>
    </xdr:from>
    <xdr:to>
      <xdr:col>11</xdr:col>
      <xdr:colOff>82550</xdr:colOff>
      <xdr:row>82</xdr:row>
      <xdr:rowOff>108854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93631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101881</xdr:rowOff>
    </xdr:from>
    <xdr:to>
      <xdr:col>7</xdr:col>
      <xdr:colOff>31750</xdr:colOff>
      <xdr:row>82</xdr:row>
      <xdr:rowOff>32031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ラスパイレス指数は、類似単体平均とほぼ同水準で推移している。今後も社会情勢の変化や国の国家公務員改革の動向、近隣自治体の状況も踏まえながら、職員給与の適正化に努めていく。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4521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130480</xdr:rowOff>
    </xdr:from>
    <xdr:to>
      <xdr:col>81</xdr:col>
      <xdr:colOff>44450</xdr:colOff>
      <xdr:row>61</xdr:row>
      <xdr:rowOff>146406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88930"/>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130480</xdr:rowOff>
    </xdr:from>
    <xdr:to>
      <xdr:col>77</xdr:col>
      <xdr:colOff>44450</xdr:colOff>
      <xdr:row>61</xdr:row>
      <xdr:rowOff>136754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8893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130963</xdr:rowOff>
    </xdr:from>
    <xdr:to>
      <xdr:col>72</xdr:col>
      <xdr:colOff>203200</xdr:colOff>
      <xdr:row>61</xdr:row>
      <xdr:rowOff>136754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941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118414</xdr:rowOff>
    </xdr:from>
    <xdr:to>
      <xdr:col>68</xdr:col>
      <xdr:colOff>152400</xdr:colOff>
      <xdr:row>61</xdr:row>
      <xdr:rowOff>130963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6864"/>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95606</xdr:rowOff>
    </xdr:from>
    <xdr:to>
      <xdr:col>81</xdr:col>
      <xdr:colOff>95250</xdr:colOff>
      <xdr:row>62</xdr:row>
      <xdr:rowOff>25756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67683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79680</xdr:rowOff>
    </xdr:from>
    <xdr:to>
      <xdr:col>77</xdr:col>
      <xdr:colOff>95250</xdr:colOff>
      <xdr:row>62</xdr:row>
      <xdr:rowOff>9830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20007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07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85954</xdr:rowOff>
    </xdr:from>
    <xdr:to>
      <xdr:col>73</xdr:col>
      <xdr:colOff>44450</xdr:colOff>
      <xdr:row>62</xdr:row>
      <xdr:rowOff>16104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80163</xdr:rowOff>
    </xdr:from>
    <xdr:to>
      <xdr:col>68</xdr:col>
      <xdr:colOff>203200</xdr:colOff>
      <xdr:row>62</xdr:row>
      <xdr:rowOff>10313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67614</xdr:rowOff>
    </xdr:from>
    <xdr:to>
      <xdr:col>64</xdr:col>
      <xdr:colOff>152400</xdr:colOff>
      <xdr:row>61</xdr:row>
      <xdr:rowOff>169214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9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実質公債費比率の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ヵ年平均が増加したため、前年度より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ポイント増である。</a:t>
          </a:r>
          <a:r>
            <a:rPr kumimoji="1" lang="ja-JP" altLang="ja-JP" sz="1100">
              <a:solidFill>
                <a:schemeClr val="dk1"/>
              </a:solidFill>
              <a:effectLst/>
              <a:latin typeface="+mn-lt"/>
              <a:ea typeface="+mn-ea"/>
              <a:cs typeface="+mn-cs"/>
            </a:rPr>
            <a:t>今後も地方債充当事業の適正な選択を図り、合併特例債や緊急防災・減災事業等の交付税措置の高い地方債を有効的に活用し、他の地方債の発行を抑制していくことで、改善に努めていく。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141224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38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92964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42</xdr:row>
      <xdr:rowOff>6096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0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146413</xdr:rowOff>
    </xdr:from>
    <xdr:to>
      <xdr:col>72</xdr:col>
      <xdr:colOff>203200</xdr:colOff>
      <xdr:row>13</xdr:row>
      <xdr:rowOff>146413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375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146413</xdr:rowOff>
    </xdr:from>
    <xdr:to>
      <xdr:col>68</xdr:col>
      <xdr:colOff>152400</xdr:colOff>
      <xdr:row>15</xdr:row>
      <xdr:rowOff>54005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75263"/>
          <a:ext cx="889000" cy="2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95613</xdr:rowOff>
    </xdr:from>
    <xdr:to>
      <xdr:col>68</xdr:col>
      <xdr:colOff>203200</xdr:colOff>
      <xdr:row>14</xdr:row>
      <xdr:rowOff>25763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35940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3205</xdr:rowOff>
    </xdr:from>
    <xdr:to>
      <xdr:col>64</xdr:col>
      <xdr:colOff>152400</xdr:colOff>
      <xdr:row>15</xdr:row>
      <xdr:rowOff>104805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89582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64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xdr:rowOff>
    </xdr:from>
    <xdr:to>
      <xdr:col>19</xdr:col>
      <xdr:colOff>187325</xdr:colOff>
      <xdr:row>34</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28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xdr:rowOff>
    </xdr:from>
    <xdr:to>
      <xdr:col>15</xdr:col>
      <xdr:colOff>98425</xdr:colOff>
      <xdr:row>34</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328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34</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3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165354</xdr:rowOff>
    </xdr:from>
    <xdr:to>
      <xdr:col>24</xdr:col>
      <xdr:colOff>76200</xdr:colOff>
      <xdr:row>34</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124206</xdr:rowOff>
    </xdr:from>
    <xdr:to>
      <xdr:col>15</xdr:col>
      <xdr:colOff>149225</xdr:colOff>
      <xdr:row>34</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ポイント増加しているが、</a:t>
          </a:r>
          <a:r>
            <a:rPr kumimoji="1" lang="ja-JP" altLang="ja-JP" sz="1100">
              <a:solidFill>
                <a:schemeClr val="dk1"/>
              </a:solidFill>
              <a:effectLst/>
              <a:latin typeface="+mn-lt"/>
              <a:ea typeface="+mn-ea"/>
              <a:cs typeface="+mn-cs"/>
            </a:rPr>
            <a:t>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ここ数年間は、類似団体平均を下回っている。これは、児童手当などの減によるものである。今後も、町単独で実施している制度の見直しなどを検討し、扶助費の増加を抑制するための取組みを進めていく。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50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37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ここ数年は、類似団体平均より低い水準で推移している。引き続き他会計へ経費の削減を要請するなど、繰出金などの適正な支出に努めていく。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3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ポイント増加しているが、</a:t>
          </a:r>
          <a:r>
            <a:rPr kumimoji="1" lang="ja-JP" altLang="ja-JP" sz="1100">
              <a:solidFill>
                <a:schemeClr val="dk1"/>
              </a:solidFill>
              <a:effectLst/>
              <a:latin typeface="+mn-lt"/>
              <a:ea typeface="+mn-ea"/>
              <a:cs typeface="+mn-cs"/>
            </a:rPr>
            <a:t>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101854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915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51563</xdr:rowOff>
    </xdr:from>
    <xdr:to>
      <xdr:col>19</xdr:col>
      <xdr:colOff>187325</xdr:colOff>
      <xdr:row>79</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961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5641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763</xdr:rowOff>
    </xdr:from>
    <xdr:to>
      <xdr:col>15</xdr:col>
      <xdr:colOff>149225</xdr:colOff>
      <xdr:row>79</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87140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おり、年々数値が改善している。本町では、公債費以外に経常収支比率が高いのは人件費、物件費、補助費なので、今後もこれらの経常的な費用を抑制する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76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76</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695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62465</xdr:rowOff>
    </xdr:from>
    <xdr:to>
      <xdr:col>29</xdr:col>
      <xdr:colOff>127000</xdr:colOff>
      <xdr:row>16</xdr:row>
      <xdr:rowOff>85197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3290"/>
          <a:ext cx="647700" cy="2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47242</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85197</xdr:rowOff>
    </xdr:from>
    <xdr:to>
      <xdr:col>26</xdr:col>
      <xdr:colOff>50800</xdr:colOff>
      <xdr:row>16</xdr:row>
      <xdr:rowOff>99013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6022"/>
          <a:ext cx="698500" cy="1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99013</xdr:rowOff>
    </xdr:from>
    <xdr:to>
      <xdr:col>22</xdr:col>
      <xdr:colOff>114300</xdr:colOff>
      <xdr:row>16</xdr:row>
      <xdr:rowOff>113347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89838"/>
          <a:ext cx="698500" cy="1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113347</xdr:rowOff>
    </xdr:from>
    <xdr:to>
      <xdr:col>18</xdr:col>
      <xdr:colOff>177800</xdr:colOff>
      <xdr:row>16</xdr:row>
      <xdr:rowOff>162756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04172"/>
          <a:ext cx="698500" cy="4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11665</xdr:rowOff>
    </xdr:from>
    <xdr:to>
      <xdr:col>29</xdr:col>
      <xdr:colOff>177800</xdr:colOff>
      <xdr:row>16</xdr:row>
      <xdr:rowOff>113265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0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28192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4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34397</xdr:rowOff>
    </xdr:from>
    <xdr:to>
      <xdr:col>26</xdr:col>
      <xdr:colOff>101600</xdr:colOff>
      <xdr:row>16</xdr:row>
      <xdr:rowOff>135997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146174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48213</xdr:rowOff>
    </xdr:from>
    <xdr:to>
      <xdr:col>22</xdr:col>
      <xdr:colOff>165100</xdr:colOff>
      <xdr:row>16</xdr:row>
      <xdr:rowOff>149813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3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159990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62547</xdr:rowOff>
    </xdr:from>
    <xdr:to>
      <xdr:col>19</xdr:col>
      <xdr:colOff>38100</xdr:colOff>
      <xdr:row>16</xdr:row>
      <xdr:rowOff>164147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5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111956</xdr:rowOff>
    </xdr:from>
    <xdr:to>
      <xdr:col>15</xdr:col>
      <xdr:colOff>101600</xdr:colOff>
      <xdr:row>17</xdr:row>
      <xdr:rowOff>42106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26883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8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265692</xdr:rowOff>
    </xdr:from>
    <xdr:to>
      <xdr:col>29</xdr:col>
      <xdr:colOff>127000</xdr:colOff>
      <xdr:row>34</xdr:row>
      <xdr:rowOff>299387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533142"/>
          <a:ext cx="647700" cy="3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265692</xdr:rowOff>
    </xdr:from>
    <xdr:to>
      <xdr:col>26</xdr:col>
      <xdr:colOff>50800</xdr:colOff>
      <xdr:row>34</xdr:row>
      <xdr:rowOff>331185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33142"/>
          <a:ext cx="698500" cy="6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331185</xdr:rowOff>
    </xdr:from>
    <xdr:to>
      <xdr:col>22</xdr:col>
      <xdr:colOff>114300</xdr:colOff>
      <xdr:row>35</xdr:row>
      <xdr:rowOff>147528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598635"/>
          <a:ext cx="698500" cy="15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147528</xdr:rowOff>
    </xdr:from>
    <xdr:to>
      <xdr:col>18</xdr:col>
      <xdr:colOff>177800</xdr:colOff>
      <xdr:row>35</xdr:row>
      <xdr:rowOff>223286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57878"/>
          <a:ext cx="698500" cy="75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248587</xdr:rowOff>
    </xdr:from>
    <xdr:to>
      <xdr:col>29</xdr:col>
      <xdr:colOff>177800</xdr:colOff>
      <xdr:row>35</xdr:row>
      <xdr:rowOff>7287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1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93664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36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214892</xdr:rowOff>
    </xdr:from>
    <xdr:to>
      <xdr:col>26</xdr:col>
      <xdr:colOff>101600</xdr:colOff>
      <xdr:row>34</xdr:row>
      <xdr:rowOff>316492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8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326669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280385</xdr:rowOff>
    </xdr:from>
    <xdr:to>
      <xdr:col>22</xdr:col>
      <xdr:colOff>165100</xdr:colOff>
      <xdr:row>35</xdr:row>
      <xdr:rowOff>39085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4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49263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1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96728</xdr:rowOff>
    </xdr:from>
    <xdr:to>
      <xdr:col>19</xdr:col>
      <xdr:colOff>38100</xdr:colOff>
      <xdr:row>35</xdr:row>
      <xdr:rowOff>198328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0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208505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172486</xdr:rowOff>
    </xdr:from>
    <xdr:to>
      <xdr:col>15</xdr:col>
      <xdr:colOff>101600</xdr:colOff>
      <xdr:row>35</xdr:row>
      <xdr:rowOff>274086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8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284263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35271</xdr:rowOff>
    </xdr:from>
    <xdr:to>
      <xdr:col>24</xdr:col>
      <xdr:colOff>63500</xdr:colOff>
      <xdr:row>35</xdr:row>
      <xdr:rowOff>52704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6021"/>
          <a:ext cx="8382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52704</xdr:rowOff>
    </xdr:from>
    <xdr:to>
      <xdr:col>19</xdr:col>
      <xdr:colOff>177800</xdr:colOff>
      <xdr:row>35</xdr:row>
      <xdr:rowOff>69584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3454"/>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69584</xdr:rowOff>
    </xdr:from>
    <xdr:to>
      <xdr:col>15</xdr:col>
      <xdr:colOff>50800</xdr:colOff>
      <xdr:row>35</xdr:row>
      <xdr:rowOff>73818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0334"/>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73818</xdr:rowOff>
    </xdr:from>
    <xdr:to>
      <xdr:col>10</xdr:col>
      <xdr:colOff>114300</xdr:colOff>
      <xdr:row>36</xdr:row>
      <xdr:rowOff>46623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74568"/>
          <a:ext cx="8890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155921</xdr:rowOff>
    </xdr:from>
    <xdr:to>
      <xdr:col>24</xdr:col>
      <xdr:colOff>114300</xdr:colOff>
      <xdr:row>35</xdr:row>
      <xdr:rowOff>86071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7348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1904</xdr:rowOff>
    </xdr:from>
    <xdr:to>
      <xdr:col>20</xdr:col>
      <xdr:colOff>38100</xdr:colOff>
      <xdr:row>35</xdr:row>
      <xdr:rowOff>103504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120031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18784</xdr:rowOff>
    </xdr:from>
    <xdr:to>
      <xdr:col>15</xdr:col>
      <xdr:colOff>101600</xdr:colOff>
      <xdr:row>35</xdr:row>
      <xdr:rowOff>120384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136911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23018</xdr:rowOff>
    </xdr:from>
    <xdr:to>
      <xdr:col>10</xdr:col>
      <xdr:colOff>165100</xdr:colOff>
      <xdr:row>35</xdr:row>
      <xdr:rowOff>124618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141145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167273</xdr:rowOff>
    </xdr:from>
    <xdr:to>
      <xdr:col>6</xdr:col>
      <xdr:colOff>38100</xdr:colOff>
      <xdr:row>36</xdr:row>
      <xdr:rowOff>97423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113950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32240</xdr:rowOff>
    </xdr:from>
    <xdr:to>
      <xdr:col>24</xdr:col>
      <xdr:colOff>63500</xdr:colOff>
      <xdr:row>56</xdr:row>
      <xdr:rowOff>39358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33440"/>
          <a:ext cx="8382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39358</xdr:rowOff>
    </xdr:from>
    <xdr:to>
      <xdr:col>19</xdr:col>
      <xdr:colOff>177800</xdr:colOff>
      <xdr:row>56</xdr:row>
      <xdr:rowOff>77786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40558"/>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77786</xdr:rowOff>
    </xdr:from>
    <xdr:to>
      <xdr:col>15</xdr:col>
      <xdr:colOff>50800</xdr:colOff>
      <xdr:row>56</xdr:row>
      <xdr:rowOff>92818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78986"/>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52713</xdr:rowOff>
    </xdr:from>
    <xdr:to>
      <xdr:col>10</xdr:col>
      <xdr:colOff>114300</xdr:colOff>
      <xdr:row>56</xdr:row>
      <xdr:rowOff>92818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53913"/>
          <a:ext cx="889000" cy="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152890</xdr:rowOff>
    </xdr:from>
    <xdr:to>
      <xdr:col>24</xdr:col>
      <xdr:colOff>114300</xdr:colOff>
      <xdr:row>56</xdr:row>
      <xdr:rowOff>83040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131317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160008</xdr:rowOff>
    </xdr:from>
    <xdr:to>
      <xdr:col>20</xdr:col>
      <xdr:colOff>38100</xdr:colOff>
      <xdr:row>56</xdr:row>
      <xdr:rowOff>90158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81285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26986</xdr:rowOff>
    </xdr:from>
    <xdr:to>
      <xdr:col>15</xdr:col>
      <xdr:colOff>101600</xdr:colOff>
      <xdr:row>56</xdr:row>
      <xdr:rowOff>128586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119713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42018</xdr:rowOff>
    </xdr:from>
    <xdr:to>
      <xdr:col>10</xdr:col>
      <xdr:colOff>165100</xdr:colOff>
      <xdr:row>56</xdr:row>
      <xdr:rowOff>143618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134745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1913</xdr:rowOff>
    </xdr:from>
    <xdr:to>
      <xdr:col>6</xdr:col>
      <xdr:colOff>38100</xdr:colOff>
      <xdr:row>56</xdr:row>
      <xdr:rowOff>103513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81865</xdr:rowOff>
    </xdr:from>
    <xdr:to>
      <xdr:col>24</xdr:col>
      <xdr:colOff>63500</xdr:colOff>
      <xdr:row>77</xdr:row>
      <xdr:rowOff>107513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83515"/>
          <a:ext cx="8382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107513</xdr:rowOff>
    </xdr:from>
    <xdr:to>
      <xdr:col>19</xdr:col>
      <xdr:colOff>177800</xdr:colOff>
      <xdr:row>77</xdr:row>
      <xdr:rowOff>122007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09163"/>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87030</xdr:rowOff>
    </xdr:from>
    <xdr:to>
      <xdr:col>15</xdr:col>
      <xdr:colOff>50800</xdr:colOff>
      <xdr:row>77</xdr:row>
      <xdr:rowOff>122007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288680"/>
          <a:ext cx="88900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87030</xdr:rowOff>
    </xdr:from>
    <xdr:to>
      <xdr:col>10</xdr:col>
      <xdr:colOff>114300</xdr:colOff>
      <xdr:row>77</xdr:row>
      <xdr:rowOff>108427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288680"/>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31065</xdr:rowOff>
    </xdr:from>
    <xdr:to>
      <xdr:col>24</xdr:col>
      <xdr:colOff>114300</xdr:colOff>
      <xdr:row>77</xdr:row>
      <xdr:rowOff>132665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9492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56713</xdr:rowOff>
    </xdr:from>
    <xdr:to>
      <xdr:col>20</xdr:col>
      <xdr:colOff>38100</xdr:colOff>
      <xdr:row>77</xdr:row>
      <xdr:rowOff>158313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149440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71207</xdr:rowOff>
    </xdr:from>
    <xdr:to>
      <xdr:col>15</xdr:col>
      <xdr:colOff>101600</xdr:colOff>
      <xdr:row>78</xdr:row>
      <xdr:rowOff>1357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163934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6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36230</xdr:rowOff>
    </xdr:from>
    <xdr:to>
      <xdr:col>10</xdr:col>
      <xdr:colOff>165100</xdr:colOff>
      <xdr:row>77</xdr:row>
      <xdr:rowOff>137830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128957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57627</xdr:rowOff>
    </xdr:from>
    <xdr:to>
      <xdr:col>6</xdr:col>
      <xdr:colOff>38100</xdr:colOff>
      <xdr:row>77</xdr:row>
      <xdr:rowOff>159227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150354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5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113378</xdr:rowOff>
    </xdr:from>
    <xdr:to>
      <xdr:col>24</xdr:col>
      <xdr:colOff>63500</xdr:colOff>
      <xdr:row>97</xdr:row>
      <xdr:rowOff>115033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44028"/>
          <a:ext cx="8382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136162</xdr:rowOff>
    </xdr:from>
    <xdr:to>
      <xdr:col>19</xdr:col>
      <xdr:colOff>177800</xdr:colOff>
      <xdr:row>97</xdr:row>
      <xdr:rowOff>115033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95362"/>
          <a:ext cx="8890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136162</xdr:rowOff>
    </xdr:from>
    <xdr:to>
      <xdr:col>15</xdr:col>
      <xdr:colOff>50800</xdr:colOff>
      <xdr:row>97</xdr:row>
      <xdr:rowOff>78316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95362"/>
          <a:ext cx="8890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45441</xdr:rowOff>
    </xdr:from>
    <xdr:to>
      <xdr:col>10</xdr:col>
      <xdr:colOff>114300</xdr:colOff>
      <xdr:row>97</xdr:row>
      <xdr:rowOff>78316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76091"/>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62578</xdr:rowOff>
    </xdr:from>
    <xdr:to>
      <xdr:col>24</xdr:col>
      <xdr:colOff>114300</xdr:colOff>
      <xdr:row>97</xdr:row>
      <xdr:rowOff>164178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41005</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64233</xdr:rowOff>
    </xdr:from>
    <xdr:to>
      <xdr:col>20</xdr:col>
      <xdr:colOff>38100</xdr:colOff>
      <xdr:row>97</xdr:row>
      <xdr:rowOff>165833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156960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85362</xdr:rowOff>
    </xdr:from>
    <xdr:to>
      <xdr:col>15</xdr:col>
      <xdr:colOff>101600</xdr:colOff>
      <xdr:row>97</xdr:row>
      <xdr:rowOff>15512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3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27516</xdr:rowOff>
    </xdr:from>
    <xdr:to>
      <xdr:col>10</xdr:col>
      <xdr:colOff>165100</xdr:colOff>
      <xdr:row>97</xdr:row>
      <xdr:rowOff>129116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120243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166091</xdr:rowOff>
    </xdr:from>
    <xdr:to>
      <xdr:col>6</xdr:col>
      <xdr:colOff>38100</xdr:colOff>
      <xdr:row>97</xdr:row>
      <xdr:rowOff>96241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87368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130675</xdr:rowOff>
    </xdr:from>
    <xdr:to>
      <xdr:col>55</xdr:col>
      <xdr:colOff>0</xdr:colOff>
      <xdr:row>35</xdr:row>
      <xdr:rowOff>144336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31425"/>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144336</xdr:rowOff>
    </xdr:from>
    <xdr:to>
      <xdr:col>50</xdr:col>
      <xdr:colOff>114300</xdr:colOff>
      <xdr:row>36</xdr:row>
      <xdr:rowOff>17874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4508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83492</xdr:rowOff>
    </xdr:from>
    <xdr:to>
      <xdr:col>45</xdr:col>
      <xdr:colOff>177800</xdr:colOff>
      <xdr:row>36</xdr:row>
      <xdr:rowOff>17874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41342"/>
          <a:ext cx="889000" cy="4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83492</xdr:rowOff>
    </xdr:from>
    <xdr:to>
      <xdr:col>41</xdr:col>
      <xdr:colOff>50800</xdr:colOff>
      <xdr:row>36</xdr:row>
      <xdr:rowOff>130520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41342"/>
          <a:ext cx="889000" cy="5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79875</xdr:rowOff>
    </xdr:from>
    <xdr:to>
      <xdr:col>55</xdr:col>
      <xdr:colOff>50800</xdr:colOff>
      <xdr:row>36</xdr:row>
      <xdr:rowOff>10025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58302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5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93536</xdr:rowOff>
    </xdr:from>
    <xdr:to>
      <xdr:col>50</xdr:col>
      <xdr:colOff>165100</xdr:colOff>
      <xdr:row>36</xdr:row>
      <xdr:rowOff>23686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14813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8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138524</xdr:rowOff>
    </xdr:from>
    <xdr:to>
      <xdr:col>46</xdr:col>
      <xdr:colOff>38100</xdr:colOff>
      <xdr:row>36</xdr:row>
      <xdr:rowOff>68674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59801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3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32692</xdr:rowOff>
    </xdr:from>
    <xdr:to>
      <xdr:col>41</xdr:col>
      <xdr:colOff>101600</xdr:colOff>
      <xdr:row>33</xdr:row>
      <xdr:rowOff>134292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125419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8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79720</xdr:rowOff>
    </xdr:from>
    <xdr:to>
      <xdr:col>36</xdr:col>
      <xdr:colOff>165100</xdr:colOff>
      <xdr:row>37</xdr:row>
      <xdr:rowOff>9870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136072</xdr:rowOff>
    </xdr:from>
    <xdr:to>
      <xdr:col>55</xdr:col>
      <xdr:colOff>0</xdr:colOff>
      <xdr:row>58</xdr:row>
      <xdr:rowOff>42280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08722"/>
          <a:ext cx="838200" cy="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71525</xdr:rowOff>
    </xdr:from>
    <xdr:to>
      <xdr:col>50</xdr:col>
      <xdr:colOff>114300</xdr:colOff>
      <xdr:row>57</xdr:row>
      <xdr:rowOff>136072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44175"/>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71525</xdr:rowOff>
    </xdr:from>
    <xdr:to>
      <xdr:col>45</xdr:col>
      <xdr:colOff>177800</xdr:colOff>
      <xdr:row>57</xdr:row>
      <xdr:rowOff>103078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44175"/>
          <a:ext cx="889000" cy="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90058</xdr:rowOff>
    </xdr:from>
    <xdr:to>
      <xdr:col>41</xdr:col>
      <xdr:colOff>50800</xdr:colOff>
      <xdr:row>57</xdr:row>
      <xdr:rowOff>103078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62708"/>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162930</xdr:rowOff>
    </xdr:from>
    <xdr:to>
      <xdr:col>55</xdr:col>
      <xdr:colOff>50800</xdr:colOff>
      <xdr:row>58</xdr:row>
      <xdr:rowOff>93080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141357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85272</xdr:rowOff>
    </xdr:from>
    <xdr:to>
      <xdr:col>50</xdr:col>
      <xdr:colOff>165100</xdr:colOff>
      <xdr:row>58</xdr:row>
      <xdr:rowOff>15422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31949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20725</xdr:rowOff>
    </xdr:from>
    <xdr:to>
      <xdr:col>46</xdr:col>
      <xdr:colOff>38100</xdr:colOff>
      <xdr:row>57</xdr:row>
      <xdr:rowOff>122325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138852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6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52278</xdr:rowOff>
    </xdr:from>
    <xdr:to>
      <xdr:col>41</xdr:col>
      <xdr:colOff>101600</xdr:colOff>
      <xdr:row>57</xdr:row>
      <xdr:rowOff>153878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145005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1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39258</xdr:rowOff>
    </xdr:from>
    <xdr:to>
      <xdr:col>36</xdr:col>
      <xdr:colOff>165100</xdr:colOff>
      <xdr:row>57</xdr:row>
      <xdr:rowOff>140858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157385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169025</xdr:rowOff>
    </xdr:from>
    <xdr:to>
      <xdr:col>55</xdr:col>
      <xdr:colOff>0</xdr:colOff>
      <xdr:row>79</xdr:row>
      <xdr:rowOff>15101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4212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15101</xdr:rowOff>
    </xdr:from>
    <xdr:to>
      <xdr:col>50</xdr:col>
      <xdr:colOff>114300</xdr:colOff>
      <xdr:row>79</xdr:row>
      <xdr:rowOff>78860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59651"/>
          <a:ext cx="8890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73264</xdr:rowOff>
    </xdr:from>
    <xdr:to>
      <xdr:col>45</xdr:col>
      <xdr:colOff>177800</xdr:colOff>
      <xdr:row>79</xdr:row>
      <xdr:rowOff>78860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617814"/>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73264</xdr:rowOff>
    </xdr:from>
    <xdr:to>
      <xdr:col>41</xdr:col>
      <xdr:colOff>50800</xdr:colOff>
      <xdr:row>79</xdr:row>
      <xdr:rowOff>78327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17814"/>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118225</xdr:rowOff>
    </xdr:from>
    <xdr:to>
      <xdr:col>55</xdr:col>
      <xdr:colOff>50800</xdr:colOff>
      <xdr:row>79</xdr:row>
      <xdr:rowOff>48375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33152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135751</xdr:rowOff>
    </xdr:from>
    <xdr:to>
      <xdr:col>50</xdr:col>
      <xdr:colOff>165100</xdr:colOff>
      <xdr:row>79</xdr:row>
      <xdr:rowOff>65901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57028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28060</xdr:rowOff>
    </xdr:from>
    <xdr:to>
      <xdr:col>46</xdr:col>
      <xdr:colOff>38100</xdr:colOff>
      <xdr:row>79</xdr:row>
      <xdr:rowOff>129660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120787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6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22464</xdr:rowOff>
    </xdr:from>
    <xdr:to>
      <xdr:col>41</xdr:col>
      <xdr:colOff>101600</xdr:colOff>
      <xdr:row>79</xdr:row>
      <xdr:rowOff>124064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115191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5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27527</xdr:rowOff>
    </xdr:from>
    <xdr:to>
      <xdr:col>36</xdr:col>
      <xdr:colOff>165100</xdr:colOff>
      <xdr:row>79</xdr:row>
      <xdr:rowOff>129127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120254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114102</xdr:rowOff>
    </xdr:from>
    <xdr:to>
      <xdr:col>55</xdr:col>
      <xdr:colOff>0</xdr:colOff>
      <xdr:row>97</xdr:row>
      <xdr:rowOff>67411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73302"/>
          <a:ext cx="838200" cy="1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170808</xdr:rowOff>
    </xdr:from>
    <xdr:to>
      <xdr:col>50</xdr:col>
      <xdr:colOff>114300</xdr:colOff>
      <xdr:row>96</xdr:row>
      <xdr:rowOff>114102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58558"/>
          <a:ext cx="889000" cy="1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170808</xdr:rowOff>
    </xdr:from>
    <xdr:to>
      <xdr:col>45</xdr:col>
      <xdr:colOff>177800</xdr:colOff>
      <xdr:row>96</xdr:row>
      <xdr:rowOff>64038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58558"/>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18593</xdr:rowOff>
    </xdr:from>
    <xdr:to>
      <xdr:col>41</xdr:col>
      <xdr:colOff>50800</xdr:colOff>
      <xdr:row>96</xdr:row>
      <xdr:rowOff>64038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77793"/>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16611</xdr:rowOff>
    </xdr:from>
    <xdr:to>
      <xdr:col>55</xdr:col>
      <xdr:colOff>50800</xdr:colOff>
      <xdr:row>97</xdr:row>
      <xdr:rowOff>118211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166488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63302</xdr:rowOff>
    </xdr:from>
    <xdr:to>
      <xdr:col>50</xdr:col>
      <xdr:colOff>165100</xdr:colOff>
      <xdr:row>96</xdr:row>
      <xdr:rowOff>164902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9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120008</xdr:rowOff>
    </xdr:from>
    <xdr:to>
      <xdr:col>46</xdr:col>
      <xdr:colOff>38100</xdr:colOff>
      <xdr:row>96</xdr:row>
      <xdr:rowOff>50158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66685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8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13238</xdr:rowOff>
    </xdr:from>
    <xdr:to>
      <xdr:col>41</xdr:col>
      <xdr:colOff>101600</xdr:colOff>
      <xdr:row>96</xdr:row>
      <xdr:rowOff>114838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131365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139243</xdr:rowOff>
    </xdr:from>
    <xdr:to>
      <xdr:col>36</xdr:col>
      <xdr:colOff>165100</xdr:colOff>
      <xdr:row>96</xdr:row>
      <xdr:rowOff>69393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85920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117229</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232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113777</xdr:rowOff>
    </xdr:from>
    <xdr:to>
      <xdr:col>81</xdr:col>
      <xdr:colOff>50800</xdr:colOff>
      <xdr:row>38</xdr:row>
      <xdr:rowOff>117229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28877"/>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113777</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28877"/>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66429</xdr:rowOff>
    </xdr:from>
    <xdr:to>
      <xdr:col>81</xdr:col>
      <xdr:colOff>101600</xdr:colOff>
      <xdr:row>38</xdr:row>
      <xdr:rowOff>168029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159156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7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62977</xdr:rowOff>
    </xdr:from>
    <xdr:to>
      <xdr:col>76</xdr:col>
      <xdr:colOff>165100</xdr:colOff>
      <xdr:row>38</xdr:row>
      <xdr:rowOff>164577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155704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148089</xdr:rowOff>
    </xdr:from>
    <xdr:to>
      <xdr:col>85</xdr:col>
      <xdr:colOff>127000</xdr:colOff>
      <xdr:row>74</xdr:row>
      <xdr:rowOff>159405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835389"/>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148089</xdr:rowOff>
    </xdr:from>
    <xdr:to>
      <xdr:col>81</xdr:col>
      <xdr:colOff>50800</xdr:colOff>
      <xdr:row>74</xdr:row>
      <xdr:rowOff>167921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35389"/>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167921</xdr:rowOff>
    </xdr:from>
    <xdr:to>
      <xdr:col>76</xdr:col>
      <xdr:colOff>114300</xdr:colOff>
      <xdr:row>75</xdr:row>
      <xdr:rowOff>48723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552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48723</xdr:rowOff>
    </xdr:from>
    <xdr:to>
      <xdr:col>71</xdr:col>
      <xdr:colOff>177800</xdr:colOff>
      <xdr:row>75</xdr:row>
      <xdr:rowOff>76555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0747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108605</xdr:rowOff>
    </xdr:from>
    <xdr:to>
      <xdr:col>85</xdr:col>
      <xdr:colOff>177800</xdr:colOff>
      <xdr:row>75</xdr:row>
      <xdr:rowOff>38755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131482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97289</xdr:rowOff>
    </xdr:from>
    <xdr:to>
      <xdr:col>81</xdr:col>
      <xdr:colOff>101600</xdr:colOff>
      <xdr:row>75</xdr:row>
      <xdr:rowOff>27439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43966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117121</xdr:rowOff>
    </xdr:from>
    <xdr:to>
      <xdr:col>76</xdr:col>
      <xdr:colOff>165100</xdr:colOff>
      <xdr:row>75</xdr:row>
      <xdr:rowOff>47271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63798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169373</xdr:rowOff>
    </xdr:from>
    <xdr:to>
      <xdr:col>72</xdr:col>
      <xdr:colOff>38100</xdr:colOff>
      <xdr:row>75</xdr:row>
      <xdr:rowOff>99523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116050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25755</xdr:rowOff>
    </xdr:from>
    <xdr:to>
      <xdr:col>67</xdr:col>
      <xdr:colOff>101600</xdr:colOff>
      <xdr:row>75</xdr:row>
      <xdr:rowOff>127355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143882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33244</xdr:rowOff>
    </xdr:from>
    <xdr:to>
      <xdr:col>85</xdr:col>
      <xdr:colOff>127000</xdr:colOff>
      <xdr:row>99</xdr:row>
      <xdr:rowOff>36909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7006794"/>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15198</xdr:rowOff>
    </xdr:from>
    <xdr:to>
      <xdr:col>81</xdr:col>
      <xdr:colOff>50800</xdr:colOff>
      <xdr:row>99</xdr:row>
      <xdr:rowOff>36909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88748"/>
          <a:ext cx="8890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124602</xdr:rowOff>
    </xdr:from>
    <xdr:to>
      <xdr:col>76</xdr:col>
      <xdr:colOff>114300</xdr:colOff>
      <xdr:row>99</xdr:row>
      <xdr:rowOff>15198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26702"/>
          <a:ext cx="889000" cy="6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124602</xdr:rowOff>
    </xdr:from>
    <xdr:to>
      <xdr:col>71</xdr:col>
      <xdr:colOff>177800</xdr:colOff>
      <xdr:row>99</xdr:row>
      <xdr:rowOff>31801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26702"/>
          <a:ext cx="889000" cy="7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153894</xdr:rowOff>
    </xdr:from>
    <xdr:to>
      <xdr:col>85</xdr:col>
      <xdr:colOff>177800</xdr:colOff>
      <xdr:row>99</xdr:row>
      <xdr:rowOff>84044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68821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157559</xdr:rowOff>
    </xdr:from>
    <xdr:to>
      <xdr:col>81</xdr:col>
      <xdr:colOff>101600</xdr:colOff>
      <xdr:row>99</xdr:row>
      <xdr:rowOff>87709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78836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135848</xdr:rowOff>
    </xdr:from>
    <xdr:to>
      <xdr:col>76</xdr:col>
      <xdr:colOff>165100</xdr:colOff>
      <xdr:row>99</xdr:row>
      <xdr:rowOff>65998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57125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3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73802</xdr:rowOff>
    </xdr:from>
    <xdr:to>
      <xdr:col>72</xdr:col>
      <xdr:colOff>38100</xdr:colOff>
      <xdr:row>99</xdr:row>
      <xdr:rowOff>3952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152451</xdr:rowOff>
    </xdr:from>
    <xdr:to>
      <xdr:col>67</xdr:col>
      <xdr:colOff>101600</xdr:colOff>
      <xdr:row>99</xdr:row>
      <xdr:rowOff>82601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73728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33363</xdr:rowOff>
    </xdr:from>
    <xdr:to>
      <xdr:col>116</xdr:col>
      <xdr:colOff>63500</xdr:colOff>
      <xdr:row>59</xdr:row>
      <xdr:rowOff>33515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891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33515</xdr:rowOff>
    </xdr:from>
    <xdr:to>
      <xdr:col>111</xdr:col>
      <xdr:colOff>177800</xdr:colOff>
      <xdr:row>59</xdr:row>
      <xdr:rowOff>33668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906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33668</xdr:rowOff>
    </xdr:from>
    <xdr:to>
      <xdr:col>107</xdr:col>
      <xdr:colOff>50800</xdr:colOff>
      <xdr:row>59</xdr:row>
      <xdr:rowOff>33782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4921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33782</xdr:rowOff>
    </xdr:from>
    <xdr:to>
      <xdr:col>102</xdr:col>
      <xdr:colOff>114300</xdr:colOff>
      <xdr:row>59</xdr:row>
      <xdr:rowOff>33934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33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154013</xdr:rowOff>
    </xdr:from>
    <xdr:to>
      <xdr:col>116</xdr:col>
      <xdr:colOff>114300</xdr:colOff>
      <xdr:row>59</xdr:row>
      <xdr:rowOff>84163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68940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154165</xdr:rowOff>
    </xdr:from>
    <xdr:to>
      <xdr:col>112</xdr:col>
      <xdr:colOff>38100</xdr:colOff>
      <xdr:row>59</xdr:row>
      <xdr:rowOff>84315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75442</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154318</xdr:rowOff>
    </xdr:from>
    <xdr:to>
      <xdr:col>107</xdr:col>
      <xdr:colOff>101600</xdr:colOff>
      <xdr:row>59</xdr:row>
      <xdr:rowOff>84468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75595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154432</xdr:rowOff>
    </xdr:from>
    <xdr:to>
      <xdr:col>102</xdr:col>
      <xdr:colOff>165100</xdr:colOff>
      <xdr:row>59</xdr:row>
      <xdr:rowOff>84582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75709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154584</xdr:rowOff>
    </xdr:from>
    <xdr:to>
      <xdr:col>98</xdr:col>
      <xdr:colOff>38100</xdr:colOff>
      <xdr:row>59</xdr:row>
      <xdr:rowOff>84734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75861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127682</xdr:rowOff>
    </xdr:from>
    <xdr:to>
      <xdr:col>116</xdr:col>
      <xdr:colOff>63500</xdr:colOff>
      <xdr:row>75</xdr:row>
      <xdr:rowOff>143760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86432"/>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143760</xdr:rowOff>
    </xdr:from>
    <xdr:to>
      <xdr:col>111</xdr:col>
      <xdr:colOff>177800</xdr:colOff>
      <xdr:row>75</xdr:row>
      <xdr:rowOff>163562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02510"/>
          <a:ext cx="8890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123557</xdr:rowOff>
    </xdr:from>
    <xdr:to>
      <xdr:col>107</xdr:col>
      <xdr:colOff>50800</xdr:colOff>
      <xdr:row>75</xdr:row>
      <xdr:rowOff>163562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82307"/>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123557</xdr:rowOff>
    </xdr:from>
    <xdr:to>
      <xdr:col>102</xdr:col>
      <xdr:colOff>114300</xdr:colOff>
      <xdr:row>76</xdr:row>
      <xdr:rowOff>13491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82307"/>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76882</xdr:rowOff>
    </xdr:from>
    <xdr:to>
      <xdr:col>116</xdr:col>
      <xdr:colOff>114300</xdr:colOff>
      <xdr:row>76</xdr:row>
      <xdr:rowOff>7032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3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99759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92960</xdr:rowOff>
    </xdr:from>
    <xdr:to>
      <xdr:col>112</xdr:col>
      <xdr:colOff>38100</xdr:colOff>
      <xdr:row>76</xdr:row>
      <xdr:rowOff>23110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112761</xdr:rowOff>
    </xdr:from>
    <xdr:to>
      <xdr:col>107</xdr:col>
      <xdr:colOff>101600</xdr:colOff>
      <xdr:row>76</xdr:row>
      <xdr:rowOff>42912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7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34039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6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72757</xdr:rowOff>
    </xdr:from>
    <xdr:to>
      <xdr:col>102</xdr:col>
      <xdr:colOff>165100</xdr:colOff>
      <xdr:row>76</xdr:row>
      <xdr:rowOff>2907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19434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134141</xdr:rowOff>
    </xdr:from>
    <xdr:to>
      <xdr:col>98</xdr:col>
      <xdr:colOff>38100</xdr:colOff>
      <xdr:row>76</xdr:row>
      <xdr:rowOff>64291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55418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643,471</a:t>
          </a:r>
          <a:r>
            <a:rPr kumimoji="1" lang="ja-JP" altLang="ja-JP" sz="1100">
              <a:solidFill>
                <a:schemeClr val="dk1"/>
              </a:solidFill>
              <a:effectLst/>
              <a:latin typeface="+mn-lt"/>
              <a:ea typeface="+mn-ea"/>
              <a:cs typeface="+mn-cs"/>
            </a:rPr>
            <a:t>円となっている。その中でも普通建設事業費については、住民一人当たり</a:t>
          </a:r>
          <a:r>
            <a:rPr kumimoji="1" lang="en-US" altLang="ja-JP" sz="1100">
              <a:solidFill>
                <a:schemeClr val="dk1"/>
              </a:solidFill>
              <a:effectLst/>
              <a:latin typeface="+mn-lt"/>
              <a:ea typeface="+mn-ea"/>
              <a:cs typeface="+mn-cs"/>
            </a:rPr>
            <a:t>69,831</a:t>
          </a:r>
          <a:r>
            <a:rPr kumimoji="1" lang="ja-JP" altLang="ja-JP" sz="1100">
              <a:solidFill>
                <a:schemeClr val="dk1"/>
              </a:solidFill>
              <a:effectLst/>
              <a:latin typeface="+mn-lt"/>
              <a:ea typeface="+mn-ea"/>
              <a:cs typeface="+mn-cs"/>
            </a:rPr>
            <a:t>円と令和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23,780</a:t>
          </a:r>
          <a:r>
            <a:rPr kumimoji="1" lang="ja-JP" altLang="ja-JP" sz="1100">
              <a:solidFill>
                <a:schemeClr val="dk1"/>
              </a:solidFill>
              <a:effectLst/>
              <a:latin typeface="+mn-lt"/>
              <a:ea typeface="+mn-ea"/>
              <a:cs typeface="+mn-cs"/>
            </a:rPr>
            <a:t>円減額している。原因として、</a:t>
          </a:r>
          <a:r>
            <a:rPr kumimoji="1" lang="ja-JP" altLang="en-US" sz="1100">
              <a:solidFill>
                <a:schemeClr val="dk1"/>
              </a:solidFill>
              <a:effectLst/>
              <a:latin typeface="+mn-lt"/>
              <a:ea typeface="+mn-ea"/>
              <a:cs typeface="+mn-cs"/>
            </a:rPr>
            <a:t>鵜殿保育所建替</a:t>
          </a:r>
          <a:r>
            <a:rPr kumimoji="1" lang="ja-JP" altLang="ja-JP" sz="1100">
              <a:solidFill>
                <a:schemeClr val="dk1"/>
              </a:solidFill>
              <a:effectLst/>
              <a:latin typeface="+mn-lt"/>
              <a:ea typeface="+mn-ea"/>
              <a:cs typeface="+mn-cs"/>
            </a:rPr>
            <a:t>事業などの終了によるものである。　また、公債費については、住民一人当たり</a:t>
          </a:r>
          <a:r>
            <a:rPr kumimoji="1" lang="en-US" altLang="ja-JP" sz="1100">
              <a:solidFill>
                <a:schemeClr val="dk1"/>
              </a:solidFill>
              <a:effectLst/>
              <a:latin typeface="+mn-lt"/>
              <a:ea typeface="+mn-ea"/>
              <a:cs typeface="+mn-cs"/>
            </a:rPr>
            <a:t>96,552</a:t>
          </a:r>
          <a:r>
            <a:rPr kumimoji="1" lang="ja-JP" altLang="ja-JP" sz="1100">
              <a:solidFill>
                <a:schemeClr val="dk1"/>
              </a:solidFill>
              <a:effectLst/>
              <a:latin typeface="+mn-lt"/>
              <a:ea typeface="+mn-ea"/>
              <a:cs typeface="+mn-cs"/>
            </a:rPr>
            <a:t>円と類似団体平均と比べてもかなり高い水準</a:t>
          </a:r>
          <a:r>
            <a:rPr kumimoji="1" lang="ja-JP" altLang="en-US" sz="1100">
              <a:solidFill>
                <a:schemeClr val="dk1"/>
              </a:solidFill>
              <a:effectLst/>
              <a:latin typeface="+mn-lt"/>
              <a:ea typeface="+mn-ea"/>
              <a:cs typeface="+mn-cs"/>
            </a:rPr>
            <a:t>であるが、前年度より、</a:t>
          </a:r>
          <a:r>
            <a:rPr kumimoji="1" lang="en-US" altLang="ja-JP" sz="1100">
              <a:solidFill>
                <a:schemeClr val="dk1"/>
              </a:solidFill>
              <a:effectLst/>
              <a:latin typeface="+mn-lt"/>
              <a:ea typeface="+mn-ea"/>
              <a:cs typeface="+mn-cs"/>
            </a:rPr>
            <a:t>1,980</a:t>
          </a:r>
          <a:r>
            <a:rPr kumimoji="1" lang="ja-JP" altLang="en-US" sz="1100">
              <a:solidFill>
                <a:schemeClr val="dk1"/>
              </a:solidFill>
              <a:effectLst/>
              <a:latin typeface="+mn-lt"/>
              <a:ea typeface="+mn-ea"/>
              <a:cs typeface="+mn-cs"/>
            </a:rPr>
            <a:t>円減額している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年度実施の大型事業の償還開始</a:t>
          </a:r>
          <a:r>
            <a:rPr kumimoji="1" lang="ja-JP" altLang="en-US" sz="1100">
              <a:solidFill>
                <a:schemeClr val="dk1"/>
              </a:solidFill>
              <a:effectLst/>
              <a:latin typeface="+mn-lt"/>
              <a:ea typeface="+mn-ea"/>
              <a:cs typeface="+mn-cs"/>
            </a:rPr>
            <a:t>により公債費が増えていたが、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年度をピークに減少する見込みであるため、引き続き、事業計画を見直し、地方債の新規発行を抑制するなどの対策をしていく。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19876</xdr:rowOff>
    </xdr:from>
    <xdr:to>
      <xdr:col>24</xdr:col>
      <xdr:colOff>63500</xdr:colOff>
      <xdr:row>36</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2076"/>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19876</xdr:rowOff>
    </xdr:from>
    <xdr:to>
      <xdr:col>19</xdr:col>
      <xdr:colOff>177800</xdr:colOff>
      <xdr:row>36</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20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20447</xdr:rowOff>
    </xdr:from>
    <xdr:to>
      <xdr:col>15</xdr:col>
      <xdr:colOff>50800</xdr:colOff>
      <xdr:row>36</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264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160465</xdr:rowOff>
    </xdr:from>
    <xdr:to>
      <xdr:col>10</xdr:col>
      <xdr:colOff>114300</xdr:colOff>
      <xdr:row>36</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1215"/>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59563</xdr:rowOff>
    </xdr:from>
    <xdr:to>
      <xdr:col>24</xdr:col>
      <xdr:colOff>114300</xdr:colOff>
      <xdr:row>36</xdr:row>
      <xdr:rowOff>161163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140526</xdr:rowOff>
    </xdr:from>
    <xdr:to>
      <xdr:col>20</xdr:col>
      <xdr:colOff>38100</xdr:colOff>
      <xdr:row>36</xdr:row>
      <xdr:rowOff>70676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87203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141097</xdr:rowOff>
    </xdr:from>
    <xdr:to>
      <xdr:col>15</xdr:col>
      <xdr:colOff>101600</xdr:colOff>
      <xdr:row>36</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87774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163195</xdr:rowOff>
    </xdr:from>
    <xdr:to>
      <xdr:col>10</xdr:col>
      <xdr:colOff>165100</xdr:colOff>
      <xdr:row>36</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109872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109665</xdr:rowOff>
    </xdr:from>
    <xdr:to>
      <xdr:col>6</xdr:col>
      <xdr:colOff>38100</xdr:colOff>
      <xdr:row>36</xdr:row>
      <xdr:rowOff>39815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30942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41053</xdr:rowOff>
    </xdr:from>
    <xdr:to>
      <xdr:col>24</xdr:col>
      <xdr:colOff>63500</xdr:colOff>
      <xdr:row>57</xdr:row>
      <xdr:rowOff>55998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3703"/>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55998</xdr:rowOff>
    </xdr:from>
    <xdr:to>
      <xdr:col>19</xdr:col>
      <xdr:colOff>177800</xdr:colOff>
      <xdr:row>57</xdr:row>
      <xdr:rowOff>75662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28648"/>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47773</xdr:rowOff>
    </xdr:from>
    <xdr:to>
      <xdr:col>15</xdr:col>
      <xdr:colOff>50800</xdr:colOff>
      <xdr:row>57</xdr:row>
      <xdr:rowOff>75662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48973"/>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47773</xdr:rowOff>
    </xdr:from>
    <xdr:to>
      <xdr:col>10</xdr:col>
      <xdr:colOff>114300</xdr:colOff>
      <xdr:row>57</xdr:row>
      <xdr:rowOff>122231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8973"/>
          <a:ext cx="889000" cy="2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161703</xdr:rowOff>
    </xdr:from>
    <xdr:to>
      <xdr:col>24</xdr:col>
      <xdr:colOff>114300</xdr:colOff>
      <xdr:row>57</xdr:row>
      <xdr:rowOff>91853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140130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5198</xdr:rowOff>
    </xdr:from>
    <xdr:to>
      <xdr:col>20</xdr:col>
      <xdr:colOff>38100</xdr:colOff>
      <xdr:row>57</xdr:row>
      <xdr:rowOff>106798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97925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7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24862</xdr:rowOff>
    </xdr:from>
    <xdr:to>
      <xdr:col>15</xdr:col>
      <xdr:colOff>101600</xdr:colOff>
      <xdr:row>57</xdr:row>
      <xdr:rowOff>126462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117589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9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168423</xdr:rowOff>
    </xdr:from>
    <xdr:to>
      <xdr:col>10</xdr:col>
      <xdr:colOff>165100</xdr:colOff>
      <xdr:row>56</xdr:row>
      <xdr:rowOff>98573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89700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71431</xdr:rowOff>
    </xdr:from>
    <xdr:to>
      <xdr:col>6</xdr:col>
      <xdr:colOff>38100</xdr:colOff>
      <xdr:row>58</xdr:row>
      <xdr:rowOff>1581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158257</xdr:rowOff>
    </xdr:from>
    <xdr:to>
      <xdr:col>24</xdr:col>
      <xdr:colOff>63500</xdr:colOff>
      <xdr:row>76</xdr:row>
      <xdr:rowOff>168773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17007"/>
          <a:ext cx="8382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112739</xdr:rowOff>
    </xdr:from>
    <xdr:to>
      <xdr:col>19</xdr:col>
      <xdr:colOff>177800</xdr:colOff>
      <xdr:row>75</xdr:row>
      <xdr:rowOff>158257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71489"/>
          <a:ext cx="889000" cy="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112739</xdr:rowOff>
    </xdr:from>
    <xdr:to>
      <xdr:col>15</xdr:col>
      <xdr:colOff>50800</xdr:colOff>
      <xdr:row>76</xdr:row>
      <xdr:rowOff>117526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71489"/>
          <a:ext cx="889000" cy="17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117526</xdr:rowOff>
    </xdr:from>
    <xdr:to>
      <xdr:col>10</xdr:col>
      <xdr:colOff>114300</xdr:colOff>
      <xdr:row>76</xdr:row>
      <xdr:rowOff>131119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47726"/>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117973</xdr:rowOff>
    </xdr:from>
    <xdr:to>
      <xdr:col>24</xdr:col>
      <xdr:colOff>114300</xdr:colOff>
      <xdr:row>77</xdr:row>
      <xdr:rowOff>48123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96400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107458</xdr:rowOff>
    </xdr:from>
    <xdr:to>
      <xdr:col>20</xdr:col>
      <xdr:colOff>38100</xdr:colOff>
      <xdr:row>76</xdr:row>
      <xdr:rowOff>37607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54135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4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61939</xdr:rowOff>
    </xdr:from>
    <xdr:to>
      <xdr:col>15</xdr:col>
      <xdr:colOff>101600</xdr:colOff>
      <xdr:row>75</xdr:row>
      <xdr:rowOff>163539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9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66726</xdr:rowOff>
    </xdr:from>
    <xdr:to>
      <xdr:col>10</xdr:col>
      <xdr:colOff>165100</xdr:colOff>
      <xdr:row>76</xdr:row>
      <xdr:rowOff>168326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80319</xdr:rowOff>
    </xdr:from>
    <xdr:to>
      <xdr:col>6</xdr:col>
      <xdr:colOff>38100</xdr:colOff>
      <xdr:row>77</xdr:row>
      <xdr:rowOff>10469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26995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8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133604</xdr:rowOff>
    </xdr:from>
    <xdr:to>
      <xdr:col>24</xdr:col>
      <xdr:colOff>63500</xdr:colOff>
      <xdr:row>96</xdr:row>
      <xdr:rowOff>143532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2804"/>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143532</xdr:rowOff>
    </xdr:from>
    <xdr:to>
      <xdr:col>19</xdr:col>
      <xdr:colOff>177800</xdr:colOff>
      <xdr:row>96</xdr:row>
      <xdr:rowOff>148833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2732"/>
          <a:ext cx="8890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148833</xdr:rowOff>
    </xdr:from>
    <xdr:to>
      <xdr:col>15</xdr:col>
      <xdr:colOff>50800</xdr:colOff>
      <xdr:row>97</xdr:row>
      <xdr:rowOff>12805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08033"/>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12805</xdr:rowOff>
    </xdr:from>
    <xdr:to>
      <xdr:col>10</xdr:col>
      <xdr:colOff>114300</xdr:colOff>
      <xdr:row>97</xdr:row>
      <xdr:rowOff>112660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43455"/>
          <a:ext cx="889000" cy="9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82804</xdr:rowOff>
    </xdr:from>
    <xdr:to>
      <xdr:col>24</xdr:col>
      <xdr:colOff>114300</xdr:colOff>
      <xdr:row>97</xdr:row>
      <xdr:rowOff>12954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105681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92732</xdr:rowOff>
    </xdr:from>
    <xdr:to>
      <xdr:col>20</xdr:col>
      <xdr:colOff>38100</xdr:colOff>
      <xdr:row>97</xdr:row>
      <xdr:rowOff>22882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39409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98033</xdr:rowOff>
    </xdr:from>
    <xdr:to>
      <xdr:col>15</xdr:col>
      <xdr:colOff>101600</xdr:colOff>
      <xdr:row>97</xdr:row>
      <xdr:rowOff>28183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44710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133455</xdr:rowOff>
    </xdr:from>
    <xdr:to>
      <xdr:col>10</xdr:col>
      <xdr:colOff>165100</xdr:colOff>
      <xdr:row>97</xdr:row>
      <xdr:rowOff>63605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61860</xdr:rowOff>
    </xdr:from>
    <xdr:to>
      <xdr:col>6</xdr:col>
      <xdr:colOff>38100</xdr:colOff>
      <xdr:row>97</xdr:row>
      <xdr:rowOff>163460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43139</xdr:rowOff>
    </xdr:from>
    <xdr:to>
      <xdr:col>55</xdr:col>
      <xdr:colOff>0</xdr:colOff>
      <xdr:row>58</xdr:row>
      <xdr:rowOff>96052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7239"/>
          <a:ext cx="838200" cy="5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43139</xdr:rowOff>
    </xdr:from>
    <xdr:to>
      <xdr:col>50</xdr:col>
      <xdr:colOff>114300</xdr:colOff>
      <xdr:row>58</xdr:row>
      <xdr:rowOff>118593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7239"/>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73620</xdr:rowOff>
    </xdr:from>
    <xdr:to>
      <xdr:col>45</xdr:col>
      <xdr:colOff>177800</xdr:colOff>
      <xdr:row>58</xdr:row>
      <xdr:rowOff>118593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7720"/>
          <a:ext cx="8890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73620</xdr:rowOff>
    </xdr:from>
    <xdr:to>
      <xdr:col>41</xdr:col>
      <xdr:colOff>50800</xdr:colOff>
      <xdr:row>58</xdr:row>
      <xdr:rowOff>117785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7720"/>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45252</xdr:rowOff>
    </xdr:from>
    <xdr:to>
      <xdr:col>55</xdr:col>
      <xdr:colOff>50800</xdr:colOff>
      <xdr:row>58</xdr:row>
      <xdr:rowOff>146852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131629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163789</xdr:rowOff>
    </xdr:from>
    <xdr:to>
      <xdr:col>50</xdr:col>
      <xdr:colOff>165100</xdr:colOff>
      <xdr:row>58</xdr:row>
      <xdr:rowOff>93939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85066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67793</xdr:rowOff>
    </xdr:from>
    <xdr:to>
      <xdr:col>46</xdr:col>
      <xdr:colOff>38100</xdr:colOff>
      <xdr:row>58</xdr:row>
      <xdr:rowOff>169393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160520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22820</xdr:rowOff>
    </xdr:from>
    <xdr:to>
      <xdr:col>41</xdr:col>
      <xdr:colOff>101600</xdr:colOff>
      <xdr:row>58</xdr:row>
      <xdr:rowOff>124420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115547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66985</xdr:rowOff>
    </xdr:from>
    <xdr:to>
      <xdr:col>36</xdr:col>
      <xdr:colOff>165100</xdr:colOff>
      <xdr:row>58</xdr:row>
      <xdr:rowOff>168585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159712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101913</xdr:rowOff>
    </xdr:from>
    <xdr:to>
      <xdr:col>55</xdr:col>
      <xdr:colOff>0</xdr:colOff>
      <xdr:row>78</xdr:row>
      <xdr:rowOff>161212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5013"/>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161212</xdr:rowOff>
    </xdr:from>
    <xdr:to>
      <xdr:col>50</xdr:col>
      <xdr:colOff>114300</xdr:colOff>
      <xdr:row>79</xdr:row>
      <xdr:rowOff>20318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4312"/>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26550</xdr:rowOff>
    </xdr:from>
    <xdr:to>
      <xdr:col>45</xdr:col>
      <xdr:colOff>177800</xdr:colOff>
      <xdr:row>79</xdr:row>
      <xdr:rowOff>20318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9650"/>
          <a:ext cx="889000" cy="16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26550</xdr:rowOff>
    </xdr:from>
    <xdr:to>
      <xdr:col>41</xdr:col>
      <xdr:colOff>50800</xdr:colOff>
      <xdr:row>79</xdr:row>
      <xdr:rowOff>29507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9650"/>
          <a:ext cx="889000" cy="17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51113</xdr:rowOff>
    </xdr:from>
    <xdr:to>
      <xdr:col>55</xdr:col>
      <xdr:colOff>50800</xdr:colOff>
      <xdr:row>78</xdr:row>
      <xdr:rowOff>152713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110412</xdr:rowOff>
    </xdr:from>
    <xdr:to>
      <xdr:col>50</xdr:col>
      <xdr:colOff>165100</xdr:colOff>
      <xdr:row>79</xdr:row>
      <xdr:rowOff>40562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140968</xdr:rowOff>
    </xdr:from>
    <xdr:to>
      <xdr:col>46</xdr:col>
      <xdr:colOff>38100</xdr:colOff>
      <xdr:row>79</xdr:row>
      <xdr:rowOff>71118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62245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147200</xdr:rowOff>
    </xdr:from>
    <xdr:to>
      <xdr:col>41</xdr:col>
      <xdr:colOff>101600</xdr:colOff>
      <xdr:row>78</xdr:row>
      <xdr:rowOff>77350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68477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150157</xdr:rowOff>
    </xdr:from>
    <xdr:to>
      <xdr:col>36</xdr:col>
      <xdr:colOff>165100</xdr:colOff>
      <xdr:row>79</xdr:row>
      <xdr:rowOff>80307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71434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56755</xdr:rowOff>
    </xdr:from>
    <xdr:to>
      <xdr:col>55</xdr:col>
      <xdr:colOff>0</xdr:colOff>
      <xdr:row>97</xdr:row>
      <xdr:rowOff>67577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87405"/>
          <a:ext cx="8382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56755</xdr:rowOff>
    </xdr:from>
    <xdr:to>
      <xdr:col>50</xdr:col>
      <xdr:colOff>114300</xdr:colOff>
      <xdr:row>97</xdr:row>
      <xdr:rowOff>70896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7405"/>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125943</xdr:rowOff>
    </xdr:from>
    <xdr:to>
      <xdr:col>45</xdr:col>
      <xdr:colOff>177800</xdr:colOff>
      <xdr:row>97</xdr:row>
      <xdr:rowOff>70896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5143"/>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125943</xdr:rowOff>
    </xdr:from>
    <xdr:to>
      <xdr:col>41</xdr:col>
      <xdr:colOff>50800</xdr:colOff>
      <xdr:row>97</xdr:row>
      <xdr:rowOff>19292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5143"/>
          <a:ext cx="889000" cy="6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16777</xdr:rowOff>
    </xdr:from>
    <xdr:to>
      <xdr:col>55</xdr:col>
      <xdr:colOff>50800</xdr:colOff>
      <xdr:row>97</xdr:row>
      <xdr:rowOff>118377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166654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5955</xdr:rowOff>
    </xdr:from>
    <xdr:to>
      <xdr:col>50</xdr:col>
      <xdr:colOff>165100</xdr:colOff>
      <xdr:row>97</xdr:row>
      <xdr:rowOff>107555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20096</xdr:rowOff>
    </xdr:from>
    <xdr:to>
      <xdr:col>46</xdr:col>
      <xdr:colOff>38100</xdr:colOff>
      <xdr:row>97</xdr:row>
      <xdr:rowOff>121696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112823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75143</xdr:rowOff>
    </xdr:from>
    <xdr:to>
      <xdr:col>41</xdr:col>
      <xdr:colOff>101600</xdr:colOff>
      <xdr:row>97</xdr:row>
      <xdr:rowOff>5293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21820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139942</xdr:rowOff>
    </xdr:from>
    <xdr:to>
      <xdr:col>36</xdr:col>
      <xdr:colOff>165100</xdr:colOff>
      <xdr:row>97</xdr:row>
      <xdr:rowOff>70092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86619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66142</xdr:rowOff>
    </xdr:from>
    <xdr:to>
      <xdr:col>85</xdr:col>
      <xdr:colOff>127000</xdr:colOff>
      <xdr:row>37</xdr:row>
      <xdr:rowOff>5969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8342"/>
          <a:ext cx="838200" cy="1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5969</xdr:rowOff>
    </xdr:from>
    <xdr:to>
      <xdr:col>81</xdr:col>
      <xdr:colOff>50800</xdr:colOff>
      <xdr:row>37</xdr:row>
      <xdr:rowOff>8458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9619"/>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8458</xdr:rowOff>
    </xdr:from>
    <xdr:to>
      <xdr:col>76</xdr:col>
      <xdr:colOff>114300</xdr:colOff>
      <xdr:row>37</xdr:row>
      <xdr:rowOff>16002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210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51448</xdr:rowOff>
    </xdr:from>
    <xdr:to>
      <xdr:col>71</xdr:col>
      <xdr:colOff>177800</xdr:colOff>
      <xdr:row>37</xdr:row>
      <xdr:rowOff>16002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23648"/>
          <a:ext cx="889000" cy="1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15342</xdr:rowOff>
    </xdr:from>
    <xdr:to>
      <xdr:col>85</xdr:col>
      <xdr:colOff>177800</xdr:colOff>
      <xdr:row>36</xdr:row>
      <xdr:rowOff>116942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38219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126619</xdr:rowOff>
    </xdr:from>
    <xdr:to>
      <xdr:col>81</xdr:col>
      <xdr:colOff>101600</xdr:colOff>
      <xdr:row>37</xdr:row>
      <xdr:rowOff>56769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73296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129108</xdr:rowOff>
    </xdr:from>
    <xdr:to>
      <xdr:col>76</xdr:col>
      <xdr:colOff>165100</xdr:colOff>
      <xdr:row>37</xdr:row>
      <xdr:rowOff>59258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75785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136652</xdr:rowOff>
    </xdr:from>
    <xdr:to>
      <xdr:col>72</xdr:col>
      <xdr:colOff>38100</xdr:colOff>
      <xdr:row>37</xdr:row>
      <xdr:rowOff>66802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57929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648</xdr:rowOff>
    </xdr:from>
    <xdr:to>
      <xdr:col>67</xdr:col>
      <xdr:colOff>101600</xdr:colOff>
      <xdr:row>36</xdr:row>
      <xdr:rowOff>102248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118775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84320</xdr:rowOff>
    </xdr:from>
    <xdr:to>
      <xdr:col>85</xdr:col>
      <xdr:colOff>127000</xdr:colOff>
      <xdr:row>58</xdr:row>
      <xdr:rowOff>127842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28420"/>
          <a:ext cx="838200" cy="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24867</xdr:rowOff>
    </xdr:from>
    <xdr:to>
      <xdr:col>81</xdr:col>
      <xdr:colOff>50800</xdr:colOff>
      <xdr:row>58</xdr:row>
      <xdr:rowOff>127842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68967"/>
          <a:ext cx="889000" cy="10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24867</xdr:rowOff>
    </xdr:from>
    <xdr:to>
      <xdr:col>76</xdr:col>
      <xdr:colOff>114300</xdr:colOff>
      <xdr:row>58</xdr:row>
      <xdr:rowOff>35233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68967"/>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35233</xdr:rowOff>
    </xdr:from>
    <xdr:to>
      <xdr:col>71</xdr:col>
      <xdr:colOff>177800</xdr:colOff>
      <xdr:row>58</xdr:row>
      <xdr:rowOff>80065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79333"/>
          <a:ext cx="889000"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33520</xdr:rowOff>
    </xdr:from>
    <xdr:to>
      <xdr:col>85</xdr:col>
      <xdr:colOff>177800</xdr:colOff>
      <xdr:row>58</xdr:row>
      <xdr:rowOff>135120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119897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77042</xdr:rowOff>
    </xdr:from>
    <xdr:to>
      <xdr:col>81</xdr:col>
      <xdr:colOff>101600</xdr:colOff>
      <xdr:row>59</xdr:row>
      <xdr:rowOff>7192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169769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1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145517</xdr:rowOff>
    </xdr:from>
    <xdr:to>
      <xdr:col>76</xdr:col>
      <xdr:colOff>165100</xdr:colOff>
      <xdr:row>58</xdr:row>
      <xdr:rowOff>75667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92194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155883</xdr:rowOff>
    </xdr:from>
    <xdr:to>
      <xdr:col>72</xdr:col>
      <xdr:colOff>38100</xdr:colOff>
      <xdr:row>58</xdr:row>
      <xdr:rowOff>86033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77160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29265</xdr:rowOff>
    </xdr:from>
    <xdr:to>
      <xdr:col>67</xdr:col>
      <xdr:colOff>101600</xdr:colOff>
      <xdr:row>58</xdr:row>
      <xdr:rowOff>130865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121992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117229</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032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113776</xdr:rowOff>
    </xdr:from>
    <xdr:to>
      <xdr:col>81</xdr:col>
      <xdr:colOff>50800</xdr:colOff>
      <xdr:row>78</xdr:row>
      <xdr:rowOff>117229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86876"/>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113776</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86876"/>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66429</xdr:rowOff>
    </xdr:from>
    <xdr:to>
      <xdr:col>81</xdr:col>
      <xdr:colOff>101600</xdr:colOff>
      <xdr:row>78</xdr:row>
      <xdr:rowOff>168029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159156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32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62976</xdr:rowOff>
    </xdr:from>
    <xdr:to>
      <xdr:col>76</xdr:col>
      <xdr:colOff>165100</xdr:colOff>
      <xdr:row>78</xdr:row>
      <xdr:rowOff>164576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155703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148090</xdr:rowOff>
    </xdr:from>
    <xdr:to>
      <xdr:col>85</xdr:col>
      <xdr:colOff>127000</xdr:colOff>
      <xdr:row>94</xdr:row>
      <xdr:rowOff>159406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264390"/>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148090</xdr:rowOff>
    </xdr:from>
    <xdr:to>
      <xdr:col>81</xdr:col>
      <xdr:colOff>50800</xdr:colOff>
      <xdr:row>94</xdr:row>
      <xdr:rowOff>167920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64390"/>
          <a:ext cx="889000" cy="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167920</xdr:rowOff>
    </xdr:from>
    <xdr:to>
      <xdr:col>76</xdr:col>
      <xdr:colOff>114300</xdr:colOff>
      <xdr:row>95</xdr:row>
      <xdr:rowOff>48723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84220"/>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48723</xdr:rowOff>
    </xdr:from>
    <xdr:to>
      <xdr:col>71</xdr:col>
      <xdr:colOff>177800</xdr:colOff>
      <xdr:row>95</xdr:row>
      <xdr:rowOff>76555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3647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108606</xdr:rowOff>
    </xdr:from>
    <xdr:to>
      <xdr:col>85</xdr:col>
      <xdr:colOff>177800</xdr:colOff>
      <xdr:row>95</xdr:row>
      <xdr:rowOff>38756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131483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7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97290</xdr:rowOff>
    </xdr:from>
    <xdr:to>
      <xdr:col>81</xdr:col>
      <xdr:colOff>101600</xdr:colOff>
      <xdr:row>95</xdr:row>
      <xdr:rowOff>27440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43967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8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117120</xdr:rowOff>
    </xdr:from>
    <xdr:to>
      <xdr:col>76</xdr:col>
      <xdr:colOff>165100</xdr:colOff>
      <xdr:row>95</xdr:row>
      <xdr:rowOff>47270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63797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169373</xdr:rowOff>
    </xdr:from>
    <xdr:to>
      <xdr:col>72</xdr:col>
      <xdr:colOff>38100</xdr:colOff>
      <xdr:row>95</xdr:row>
      <xdr:rowOff>99523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116050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25755</xdr:rowOff>
    </xdr:from>
    <xdr:to>
      <xdr:col>67</xdr:col>
      <xdr:colOff>101600</xdr:colOff>
      <xdr:row>95</xdr:row>
      <xdr:rowOff>127355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143882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は、住民一人あたり</a:t>
          </a:r>
          <a:r>
            <a:rPr kumimoji="1" lang="en-US" altLang="ja-JP" sz="1100">
              <a:solidFill>
                <a:schemeClr val="dk1"/>
              </a:solidFill>
              <a:effectLst/>
              <a:latin typeface="+mn-lt"/>
              <a:ea typeface="+mn-ea"/>
              <a:cs typeface="+mn-cs"/>
            </a:rPr>
            <a:t>168,641</a:t>
          </a:r>
          <a:r>
            <a:rPr kumimoji="1" lang="ja-JP" altLang="ja-JP" sz="1100">
              <a:solidFill>
                <a:schemeClr val="dk1"/>
              </a:solidFill>
              <a:effectLst/>
              <a:latin typeface="+mn-lt"/>
              <a:ea typeface="+mn-ea"/>
              <a:cs typeface="+mn-cs"/>
            </a:rPr>
            <a:t>円となっており、前年度より低くなっている。理由としては、</a:t>
          </a:r>
          <a:r>
            <a:rPr kumimoji="1" lang="ja-JP" altLang="en-US" sz="1100">
              <a:solidFill>
                <a:schemeClr val="dk1"/>
              </a:solidFill>
              <a:effectLst/>
              <a:latin typeface="+mn-lt"/>
              <a:ea typeface="+mn-ea"/>
              <a:cs typeface="+mn-cs"/>
            </a:rPr>
            <a:t>鵜殿保育所建替事業</a:t>
          </a:r>
          <a:r>
            <a:rPr kumimoji="1" lang="ja-JP" altLang="ja-JP" sz="1100">
              <a:solidFill>
                <a:schemeClr val="dk1"/>
              </a:solidFill>
              <a:effectLst/>
              <a:latin typeface="+mn-lt"/>
              <a:ea typeface="+mn-ea"/>
              <a:cs typeface="+mn-cs"/>
            </a:rPr>
            <a:t>の終了によるものである。また、商工費は住民一人あたり</a:t>
          </a:r>
          <a:r>
            <a:rPr kumimoji="1" lang="en-US" altLang="ja-JP" sz="1100">
              <a:solidFill>
                <a:schemeClr val="dk1"/>
              </a:solidFill>
              <a:effectLst/>
              <a:latin typeface="+mn-lt"/>
              <a:ea typeface="+mn-ea"/>
              <a:cs typeface="+mn-cs"/>
            </a:rPr>
            <a:t>14,959</a:t>
          </a:r>
          <a:r>
            <a:rPr kumimoji="1" lang="ja-JP" altLang="ja-JP" sz="1100">
              <a:solidFill>
                <a:schemeClr val="dk1"/>
              </a:solidFill>
              <a:effectLst/>
              <a:latin typeface="+mn-lt"/>
              <a:ea typeface="+mn-ea"/>
              <a:cs typeface="+mn-cs"/>
            </a:rPr>
            <a:t>となっており、前年度より高くなっている。理由としては、ふるさと納税業務委託料</a:t>
          </a:r>
          <a:r>
            <a:rPr kumimoji="1" lang="ja-JP" altLang="en-US" sz="1100">
              <a:solidFill>
                <a:schemeClr val="dk1"/>
              </a:solidFill>
              <a:effectLst/>
              <a:latin typeface="+mn-lt"/>
              <a:ea typeface="+mn-ea"/>
              <a:cs typeface="+mn-cs"/>
            </a:rPr>
            <a:t>やウミガメ公園防災拠点施設建設事業</a:t>
          </a:r>
          <a:r>
            <a:rPr kumimoji="1" lang="ja-JP" altLang="ja-JP" sz="1100">
              <a:solidFill>
                <a:schemeClr val="dk1"/>
              </a:solidFill>
              <a:effectLst/>
              <a:latin typeface="+mn-lt"/>
              <a:ea typeface="+mn-ea"/>
              <a:cs typeface="+mn-cs"/>
            </a:rPr>
            <a:t>に係る費用によるものである。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令和</a:t>
          </a:r>
          <a:r>
            <a:rPr lang="en-US" altLang="ja-JP">
              <a:effectLst/>
            </a:rPr>
            <a:t>5</a:t>
          </a:r>
          <a:r>
            <a:rPr lang="ja-JP" altLang="en-US">
              <a:effectLst/>
            </a:rPr>
            <a:t>年度については、物価高騰対応対策事業等の臨時財政重要があったため、実質単年度収支は赤字となっているが、財政調整基金の取り崩しにより、実質収支は黒字となっている。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年間で全ての会計で黒字となっているため、赤字に陥る会計は生じていない。今後も計画的な事業運営を図り、健全な財政運営に努めていく。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6980910</v>
      </c>
      <c r="BO4" s="402"/>
      <c r="BP4" s="402"/>
      <c r="BQ4" s="402"/>
      <c r="BR4" s="402"/>
      <c r="BS4" s="402"/>
      <c r="BT4" s="402"/>
      <c r="BU4" s="403"/>
      <c r="BV4" s="401">
        <v>7240662</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7.2</v>
      </c>
      <c r="CU4" s="576"/>
      <c r="CV4" s="576"/>
      <c r="CW4" s="576"/>
      <c r="CX4" s="576"/>
      <c r="CY4" s="576"/>
      <c r="CZ4" s="576"/>
      <c r="DA4" s="577"/>
      <c r="DB4" s="575">
        <v>7.9</v>
      </c>
      <c r="DC4" s="576"/>
      <c r="DD4" s="576"/>
      <c r="DE4" s="576"/>
      <c r="DF4" s="576"/>
      <c r="DG4" s="576"/>
      <c r="DH4" s="576"/>
      <c r="DI4" s="577"/>
    </row>
    <row r="5" spans="1:119" ht="18.75" customHeight="1" x14ac:dyDescent="0.2">
      <c r="A5" s="175"/>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6632900</v>
      </c>
      <c r="BO5" s="407"/>
      <c r="BP5" s="407"/>
      <c r="BQ5" s="407"/>
      <c r="BR5" s="407"/>
      <c r="BS5" s="407"/>
      <c r="BT5" s="407"/>
      <c r="BU5" s="408"/>
      <c r="BV5" s="406">
        <v>6874205</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89.8</v>
      </c>
      <c r="CU5" s="377"/>
      <c r="CV5" s="377"/>
      <c r="CW5" s="377"/>
      <c r="CX5" s="377"/>
      <c r="CY5" s="377"/>
      <c r="CZ5" s="377"/>
      <c r="DA5" s="378"/>
      <c r="DB5" s="376">
        <v>89</v>
      </c>
      <c r="DC5" s="377"/>
      <c r="DD5" s="377"/>
      <c r="DE5" s="377"/>
      <c r="DF5" s="377"/>
      <c r="DG5" s="377"/>
      <c r="DH5" s="377"/>
      <c r="DI5" s="378"/>
    </row>
    <row r="6" spans="1:119" ht="18.75" customHeight="1" x14ac:dyDescent="0.2">
      <c r="A6" s="175"/>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348010</v>
      </c>
      <c r="BO6" s="407"/>
      <c r="BP6" s="407"/>
      <c r="BQ6" s="407"/>
      <c r="BR6" s="407"/>
      <c r="BS6" s="407"/>
      <c r="BT6" s="407"/>
      <c r="BU6" s="408"/>
      <c r="BV6" s="406">
        <v>366457</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89.8</v>
      </c>
      <c r="CU6" s="550"/>
      <c r="CV6" s="550"/>
      <c r="CW6" s="550"/>
      <c r="CX6" s="550"/>
      <c r="CY6" s="550"/>
      <c r="CZ6" s="550"/>
      <c r="DA6" s="551"/>
      <c r="DB6" s="549">
        <v>89</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33467</v>
      </c>
      <c r="BO7" s="407"/>
      <c r="BP7" s="407"/>
      <c r="BQ7" s="407"/>
      <c r="BR7" s="407"/>
      <c r="BS7" s="407"/>
      <c r="BT7" s="407"/>
      <c r="BU7" s="408"/>
      <c r="BV7" s="406">
        <v>24624</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4347652</v>
      </c>
      <c r="CU7" s="407"/>
      <c r="CV7" s="407"/>
      <c r="CW7" s="407"/>
      <c r="CX7" s="407"/>
      <c r="CY7" s="407"/>
      <c r="CZ7" s="407"/>
      <c r="DA7" s="408"/>
      <c r="DB7" s="406">
        <v>4313520</v>
      </c>
      <c r="DC7" s="407"/>
      <c r="DD7" s="407"/>
      <c r="DE7" s="407"/>
      <c r="DF7" s="407"/>
      <c r="DG7" s="407"/>
      <c r="DH7" s="407"/>
      <c r="DI7" s="408"/>
    </row>
    <row r="8" spans="1:119" ht="18.75" customHeight="1" thickBot="1" x14ac:dyDescent="0.25">
      <c r="A8" s="175"/>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104</v>
      </c>
      <c r="AV8" s="454"/>
      <c r="AW8" s="454"/>
      <c r="AX8" s="454"/>
      <c r="AY8" s="386" t="s">
        <v>105</v>
      </c>
      <c r="AZ8" s="387"/>
      <c r="BA8" s="387"/>
      <c r="BB8" s="387"/>
      <c r="BC8" s="387"/>
      <c r="BD8" s="387"/>
      <c r="BE8" s="387"/>
      <c r="BF8" s="387"/>
      <c r="BG8" s="387"/>
      <c r="BH8" s="387"/>
      <c r="BI8" s="387"/>
      <c r="BJ8" s="387"/>
      <c r="BK8" s="387"/>
      <c r="BL8" s="387"/>
      <c r="BM8" s="388"/>
      <c r="BN8" s="406">
        <v>314543</v>
      </c>
      <c r="BO8" s="407"/>
      <c r="BP8" s="407"/>
      <c r="BQ8" s="407"/>
      <c r="BR8" s="407"/>
      <c r="BS8" s="407"/>
      <c r="BT8" s="407"/>
      <c r="BU8" s="408"/>
      <c r="BV8" s="406">
        <v>341833</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0.28000000000000003</v>
      </c>
      <c r="CU8" s="510"/>
      <c r="CV8" s="510"/>
      <c r="CW8" s="510"/>
      <c r="CX8" s="510"/>
      <c r="CY8" s="510"/>
      <c r="CZ8" s="510"/>
      <c r="DA8" s="511"/>
      <c r="DB8" s="509">
        <v>0.28000000000000003</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9"/>
      <c r="L9" s="540" t="s">
        <v>108</v>
      </c>
      <c r="M9" s="541"/>
      <c r="N9" s="541"/>
      <c r="O9" s="541"/>
      <c r="P9" s="541"/>
      <c r="Q9" s="542"/>
      <c r="R9" s="543">
        <v>10321</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90</v>
      </c>
      <c r="AV9" s="454"/>
      <c r="AW9" s="454"/>
      <c r="AX9" s="454"/>
      <c r="AY9" s="386" t="s">
        <v>111</v>
      </c>
      <c r="AZ9" s="387"/>
      <c r="BA9" s="387"/>
      <c r="BB9" s="387"/>
      <c r="BC9" s="387"/>
      <c r="BD9" s="387"/>
      <c r="BE9" s="387"/>
      <c r="BF9" s="387"/>
      <c r="BG9" s="387"/>
      <c r="BH9" s="387"/>
      <c r="BI9" s="387"/>
      <c r="BJ9" s="387"/>
      <c r="BK9" s="387"/>
      <c r="BL9" s="387"/>
      <c r="BM9" s="388"/>
      <c r="BN9" s="406">
        <v>-27290</v>
      </c>
      <c r="BO9" s="407"/>
      <c r="BP9" s="407"/>
      <c r="BQ9" s="407"/>
      <c r="BR9" s="407"/>
      <c r="BS9" s="407"/>
      <c r="BT9" s="407"/>
      <c r="BU9" s="408"/>
      <c r="BV9" s="406">
        <v>-279976</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17.399999999999999</v>
      </c>
      <c r="CU9" s="377"/>
      <c r="CV9" s="377"/>
      <c r="CW9" s="377"/>
      <c r="CX9" s="377"/>
      <c r="CY9" s="377"/>
      <c r="CZ9" s="377"/>
      <c r="DA9" s="378"/>
      <c r="DB9" s="376">
        <v>19</v>
      </c>
      <c r="DC9" s="377"/>
      <c r="DD9" s="377"/>
      <c r="DE9" s="377"/>
      <c r="DF9" s="377"/>
      <c r="DG9" s="377"/>
      <c r="DH9" s="377"/>
      <c r="DI9" s="378"/>
    </row>
    <row r="10" spans="1:119" ht="18.75" customHeight="1" thickBot="1" x14ac:dyDescent="0.25">
      <c r="A10" s="175"/>
      <c r="B10" s="538"/>
      <c r="C10" s="539"/>
      <c r="D10" s="539"/>
      <c r="E10" s="539"/>
      <c r="F10" s="539"/>
      <c r="G10" s="539"/>
      <c r="H10" s="539"/>
      <c r="I10" s="539"/>
      <c r="J10" s="539"/>
      <c r="K10" s="459"/>
      <c r="L10" s="379" t="s">
        <v>113</v>
      </c>
      <c r="M10" s="380"/>
      <c r="N10" s="380"/>
      <c r="O10" s="380"/>
      <c r="P10" s="380"/>
      <c r="Q10" s="381"/>
      <c r="R10" s="382">
        <v>11207</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90</v>
      </c>
      <c r="AV10" s="454"/>
      <c r="AW10" s="454"/>
      <c r="AX10" s="454"/>
      <c r="AY10" s="386" t="s">
        <v>115</v>
      </c>
      <c r="AZ10" s="387"/>
      <c r="BA10" s="387"/>
      <c r="BB10" s="387"/>
      <c r="BC10" s="387"/>
      <c r="BD10" s="387"/>
      <c r="BE10" s="387"/>
      <c r="BF10" s="387"/>
      <c r="BG10" s="387"/>
      <c r="BH10" s="387"/>
      <c r="BI10" s="387"/>
      <c r="BJ10" s="387"/>
      <c r="BK10" s="387"/>
      <c r="BL10" s="387"/>
      <c r="BM10" s="388"/>
      <c r="BN10" s="406">
        <v>437</v>
      </c>
      <c r="BO10" s="407"/>
      <c r="BP10" s="407"/>
      <c r="BQ10" s="407"/>
      <c r="BR10" s="407"/>
      <c r="BS10" s="407"/>
      <c r="BT10" s="407"/>
      <c r="BU10" s="408"/>
      <c r="BV10" s="406">
        <v>340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104</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10308</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200000</v>
      </c>
      <c r="BO12" s="407"/>
      <c r="BP12" s="407"/>
      <c r="BQ12" s="407"/>
      <c r="BR12" s="407"/>
      <c r="BS12" s="407"/>
      <c r="BT12" s="407"/>
      <c r="BU12" s="408"/>
      <c r="BV12" s="406">
        <v>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6" t="s">
        <v>130</v>
      </c>
      <c r="N13" s="497"/>
      <c r="O13" s="497"/>
      <c r="P13" s="497"/>
      <c r="Q13" s="498"/>
      <c r="R13" s="499">
        <v>10185</v>
      </c>
      <c r="S13" s="500"/>
      <c r="T13" s="500"/>
      <c r="U13" s="500"/>
      <c r="V13" s="501"/>
      <c r="W13" s="487" t="s">
        <v>131</v>
      </c>
      <c r="X13" s="429"/>
      <c r="Y13" s="429"/>
      <c r="Z13" s="429"/>
      <c r="AA13" s="429"/>
      <c r="AB13" s="430"/>
      <c r="AC13" s="382">
        <v>287</v>
      </c>
      <c r="AD13" s="383"/>
      <c r="AE13" s="383"/>
      <c r="AF13" s="383"/>
      <c r="AG13" s="384"/>
      <c r="AH13" s="382">
        <v>360</v>
      </c>
      <c r="AI13" s="383"/>
      <c r="AJ13" s="383"/>
      <c r="AK13" s="383"/>
      <c r="AL13" s="385"/>
      <c r="AM13" s="465" t="s">
        <v>132</v>
      </c>
      <c r="AN13" s="380"/>
      <c r="AO13" s="380"/>
      <c r="AP13" s="380"/>
      <c r="AQ13" s="380"/>
      <c r="AR13" s="380"/>
      <c r="AS13" s="380"/>
      <c r="AT13" s="381"/>
      <c r="AU13" s="453" t="s">
        <v>104</v>
      </c>
      <c r="AV13" s="454"/>
      <c r="AW13" s="454"/>
      <c r="AX13" s="454"/>
      <c r="AY13" s="386" t="s">
        <v>133</v>
      </c>
      <c r="AZ13" s="387"/>
      <c r="BA13" s="387"/>
      <c r="BB13" s="387"/>
      <c r="BC13" s="387"/>
      <c r="BD13" s="387"/>
      <c r="BE13" s="387"/>
      <c r="BF13" s="387"/>
      <c r="BG13" s="387"/>
      <c r="BH13" s="387"/>
      <c r="BI13" s="387"/>
      <c r="BJ13" s="387"/>
      <c r="BK13" s="387"/>
      <c r="BL13" s="387"/>
      <c r="BM13" s="388"/>
      <c r="BN13" s="406">
        <v>-226853</v>
      </c>
      <c r="BO13" s="407"/>
      <c r="BP13" s="407"/>
      <c r="BQ13" s="407"/>
      <c r="BR13" s="407"/>
      <c r="BS13" s="407"/>
      <c r="BT13" s="407"/>
      <c r="BU13" s="408"/>
      <c r="BV13" s="406">
        <v>-279636</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11.2</v>
      </c>
      <c r="CU13" s="377"/>
      <c r="CV13" s="377"/>
      <c r="CW13" s="377"/>
      <c r="CX13" s="377"/>
      <c r="CY13" s="377"/>
      <c r="CZ13" s="377"/>
      <c r="DA13" s="378"/>
      <c r="DB13" s="376">
        <v>10.7</v>
      </c>
      <c r="DC13" s="377"/>
      <c r="DD13" s="377"/>
      <c r="DE13" s="377"/>
      <c r="DF13" s="377"/>
      <c r="DG13" s="377"/>
      <c r="DH13" s="377"/>
      <c r="DI13" s="378"/>
    </row>
    <row r="14" spans="1:119" ht="18.75" customHeight="1" thickBot="1" x14ac:dyDescent="0.25">
      <c r="A14" s="175"/>
      <c r="B14" s="515"/>
      <c r="C14" s="516"/>
      <c r="D14" s="516"/>
      <c r="E14" s="516"/>
      <c r="F14" s="516"/>
      <c r="G14" s="516"/>
      <c r="H14" s="516"/>
      <c r="I14" s="516"/>
      <c r="J14" s="516"/>
      <c r="K14" s="517"/>
      <c r="L14" s="489" t="s">
        <v>135</v>
      </c>
      <c r="M14" s="533"/>
      <c r="N14" s="533"/>
      <c r="O14" s="533"/>
      <c r="P14" s="533"/>
      <c r="Q14" s="534"/>
      <c r="R14" s="499">
        <v>10436</v>
      </c>
      <c r="S14" s="500"/>
      <c r="T14" s="500"/>
      <c r="U14" s="500"/>
      <c r="V14" s="501"/>
      <c r="W14" s="502"/>
      <c r="X14" s="432"/>
      <c r="Y14" s="432"/>
      <c r="Z14" s="432"/>
      <c r="AA14" s="432"/>
      <c r="AB14" s="433"/>
      <c r="AC14" s="492">
        <v>6.2</v>
      </c>
      <c r="AD14" s="493"/>
      <c r="AE14" s="493"/>
      <c r="AF14" s="493"/>
      <c r="AG14" s="494"/>
      <c r="AH14" s="492">
        <v>7.4</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6" t="s">
        <v>130</v>
      </c>
      <c r="N15" s="497"/>
      <c r="O15" s="497"/>
      <c r="P15" s="497"/>
      <c r="Q15" s="498"/>
      <c r="R15" s="499">
        <v>10345</v>
      </c>
      <c r="S15" s="500"/>
      <c r="T15" s="500"/>
      <c r="U15" s="500"/>
      <c r="V15" s="501"/>
      <c r="W15" s="487" t="s">
        <v>137</v>
      </c>
      <c r="X15" s="429"/>
      <c r="Y15" s="429"/>
      <c r="Z15" s="429"/>
      <c r="AA15" s="429"/>
      <c r="AB15" s="430"/>
      <c r="AC15" s="382">
        <v>1275</v>
      </c>
      <c r="AD15" s="383"/>
      <c r="AE15" s="383"/>
      <c r="AF15" s="383"/>
      <c r="AG15" s="384"/>
      <c r="AH15" s="382">
        <v>1272</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1190300</v>
      </c>
      <c r="BO15" s="402"/>
      <c r="BP15" s="402"/>
      <c r="BQ15" s="402"/>
      <c r="BR15" s="402"/>
      <c r="BS15" s="402"/>
      <c r="BT15" s="402"/>
      <c r="BU15" s="403"/>
      <c r="BV15" s="401">
        <v>1122963</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27.4</v>
      </c>
      <c r="AD16" s="493"/>
      <c r="AE16" s="493"/>
      <c r="AF16" s="493"/>
      <c r="AG16" s="494"/>
      <c r="AH16" s="492">
        <v>26.1</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4039269</v>
      </c>
      <c r="BO16" s="407"/>
      <c r="BP16" s="407"/>
      <c r="BQ16" s="407"/>
      <c r="BR16" s="407"/>
      <c r="BS16" s="407"/>
      <c r="BT16" s="407"/>
      <c r="BU16" s="408"/>
      <c r="BV16" s="406">
        <v>3992541</v>
      </c>
      <c r="BW16" s="407"/>
      <c r="BX16" s="407"/>
      <c r="BY16" s="407"/>
      <c r="BZ16" s="407"/>
      <c r="CA16" s="407"/>
      <c r="CB16" s="407"/>
      <c r="CC16" s="408"/>
      <c r="CD16" s="184"/>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75"/>
      <c r="B17" s="518"/>
      <c r="C17" s="519"/>
      <c r="D17" s="519"/>
      <c r="E17" s="519"/>
      <c r="F17" s="519"/>
      <c r="G17" s="519"/>
      <c r="H17" s="519"/>
      <c r="I17" s="519"/>
      <c r="J17" s="519"/>
      <c r="K17" s="520"/>
      <c r="L17" s="194"/>
      <c r="M17" s="481" t="s">
        <v>143</v>
      </c>
      <c r="N17" s="482"/>
      <c r="O17" s="482"/>
      <c r="P17" s="482"/>
      <c r="Q17" s="483"/>
      <c r="R17" s="484" t="s">
        <v>144</v>
      </c>
      <c r="S17" s="485"/>
      <c r="T17" s="485"/>
      <c r="U17" s="485"/>
      <c r="V17" s="486"/>
      <c r="W17" s="487" t="s">
        <v>145</v>
      </c>
      <c r="X17" s="429"/>
      <c r="Y17" s="429"/>
      <c r="Z17" s="429"/>
      <c r="AA17" s="429"/>
      <c r="AB17" s="430"/>
      <c r="AC17" s="382">
        <v>3095</v>
      </c>
      <c r="AD17" s="383"/>
      <c r="AE17" s="383"/>
      <c r="AF17" s="383"/>
      <c r="AG17" s="384"/>
      <c r="AH17" s="382">
        <v>3248</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1479662</v>
      </c>
      <c r="BO17" s="407"/>
      <c r="BP17" s="407"/>
      <c r="BQ17" s="407"/>
      <c r="BR17" s="407"/>
      <c r="BS17" s="407"/>
      <c r="BT17" s="407"/>
      <c r="BU17" s="408"/>
      <c r="BV17" s="406">
        <v>1398971</v>
      </c>
      <c r="BW17" s="407"/>
      <c r="BX17" s="407"/>
      <c r="BY17" s="407"/>
      <c r="BZ17" s="407"/>
      <c r="CA17" s="407"/>
      <c r="CB17" s="407"/>
      <c r="CC17" s="408"/>
      <c r="CD17" s="184"/>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75"/>
      <c r="B18" s="458" t="s">
        <v>147</v>
      </c>
      <c r="C18" s="459"/>
      <c r="D18" s="459"/>
      <c r="E18" s="460"/>
      <c r="F18" s="460"/>
      <c r="G18" s="460"/>
      <c r="H18" s="460"/>
      <c r="I18" s="460"/>
      <c r="J18" s="460"/>
      <c r="K18" s="460"/>
      <c r="L18" s="461">
        <v>79.62</v>
      </c>
      <c r="M18" s="461"/>
      <c r="N18" s="461"/>
      <c r="O18" s="461"/>
      <c r="P18" s="461"/>
      <c r="Q18" s="461"/>
      <c r="R18" s="462"/>
      <c r="S18" s="462"/>
      <c r="T18" s="462"/>
      <c r="U18" s="462"/>
      <c r="V18" s="463"/>
      <c r="W18" s="477"/>
      <c r="X18" s="478"/>
      <c r="Y18" s="478"/>
      <c r="Z18" s="478"/>
      <c r="AA18" s="478"/>
      <c r="AB18" s="488"/>
      <c r="AC18" s="370">
        <v>66.5</v>
      </c>
      <c r="AD18" s="371"/>
      <c r="AE18" s="371"/>
      <c r="AF18" s="371"/>
      <c r="AG18" s="464"/>
      <c r="AH18" s="370">
        <v>66.599999999999994</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3986147</v>
      </c>
      <c r="BO18" s="407"/>
      <c r="BP18" s="407"/>
      <c r="BQ18" s="407"/>
      <c r="BR18" s="407"/>
      <c r="BS18" s="407"/>
      <c r="BT18" s="407"/>
      <c r="BU18" s="408"/>
      <c r="BV18" s="406">
        <v>3934447</v>
      </c>
      <c r="BW18" s="407"/>
      <c r="BX18" s="407"/>
      <c r="BY18" s="407"/>
      <c r="BZ18" s="407"/>
      <c r="CA18" s="407"/>
      <c r="CB18" s="407"/>
      <c r="CC18" s="408"/>
      <c r="CD18" s="184"/>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75"/>
      <c r="B19" s="458" t="s">
        <v>149</v>
      </c>
      <c r="C19" s="459"/>
      <c r="D19" s="459"/>
      <c r="E19" s="460"/>
      <c r="F19" s="460"/>
      <c r="G19" s="460"/>
      <c r="H19" s="460"/>
      <c r="I19" s="460"/>
      <c r="J19" s="460"/>
      <c r="K19" s="460"/>
      <c r="L19" s="466">
        <v>130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5592288</v>
      </c>
      <c r="BO19" s="407"/>
      <c r="BP19" s="407"/>
      <c r="BQ19" s="407"/>
      <c r="BR19" s="407"/>
      <c r="BS19" s="407"/>
      <c r="BT19" s="407"/>
      <c r="BU19" s="408"/>
      <c r="BV19" s="406">
        <v>5416958</v>
      </c>
      <c r="BW19" s="407"/>
      <c r="BX19" s="407"/>
      <c r="BY19" s="407"/>
      <c r="BZ19" s="407"/>
      <c r="CA19" s="407"/>
      <c r="CB19" s="407"/>
      <c r="CC19" s="408"/>
      <c r="CD19" s="184"/>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75"/>
      <c r="B20" s="458" t="s">
        <v>151</v>
      </c>
      <c r="C20" s="459"/>
      <c r="D20" s="459"/>
      <c r="E20" s="460"/>
      <c r="F20" s="460"/>
      <c r="G20" s="460"/>
      <c r="H20" s="460"/>
      <c r="I20" s="460"/>
      <c r="J20" s="460"/>
      <c r="K20" s="460"/>
      <c r="L20" s="466">
        <v>4724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84"/>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75"/>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84"/>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75"/>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7575508</v>
      </c>
      <c r="BO22" s="402"/>
      <c r="BP22" s="402"/>
      <c r="BQ22" s="402"/>
      <c r="BR22" s="402"/>
      <c r="BS22" s="402"/>
      <c r="BT22" s="402"/>
      <c r="BU22" s="403"/>
      <c r="BV22" s="401">
        <v>8119826</v>
      </c>
      <c r="BW22" s="402"/>
      <c r="BX22" s="402"/>
      <c r="BY22" s="402"/>
      <c r="BZ22" s="402"/>
      <c r="CA22" s="402"/>
      <c r="CB22" s="402"/>
      <c r="CC22" s="403"/>
      <c r="CD22" s="184"/>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75"/>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2558655</v>
      </c>
      <c r="BO23" s="407"/>
      <c r="BP23" s="407"/>
      <c r="BQ23" s="407"/>
      <c r="BR23" s="407"/>
      <c r="BS23" s="407"/>
      <c r="BT23" s="407"/>
      <c r="BU23" s="408"/>
      <c r="BV23" s="406">
        <v>2834460</v>
      </c>
      <c r="BW23" s="407"/>
      <c r="BX23" s="407"/>
      <c r="BY23" s="407"/>
      <c r="BZ23" s="407"/>
      <c r="CA23" s="407"/>
      <c r="CB23" s="407"/>
      <c r="CC23" s="408"/>
      <c r="CD23" s="184"/>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75"/>
      <c r="B24" s="422"/>
      <c r="C24" s="423"/>
      <c r="D24" s="424"/>
      <c r="E24" s="379" t="s">
        <v>161</v>
      </c>
      <c r="F24" s="380"/>
      <c r="G24" s="380"/>
      <c r="H24" s="380"/>
      <c r="I24" s="380"/>
      <c r="J24" s="380"/>
      <c r="K24" s="381"/>
      <c r="L24" s="382">
        <v>1</v>
      </c>
      <c r="M24" s="383"/>
      <c r="N24" s="383"/>
      <c r="O24" s="383"/>
      <c r="P24" s="384"/>
      <c r="Q24" s="382">
        <v>6660</v>
      </c>
      <c r="R24" s="383"/>
      <c r="S24" s="383"/>
      <c r="T24" s="383"/>
      <c r="U24" s="383"/>
      <c r="V24" s="384"/>
      <c r="W24" s="441"/>
      <c r="X24" s="423"/>
      <c r="Y24" s="424"/>
      <c r="Z24" s="379" t="s">
        <v>162</v>
      </c>
      <c r="AA24" s="380"/>
      <c r="AB24" s="380"/>
      <c r="AC24" s="380"/>
      <c r="AD24" s="380"/>
      <c r="AE24" s="380"/>
      <c r="AF24" s="380"/>
      <c r="AG24" s="381"/>
      <c r="AH24" s="382">
        <v>110</v>
      </c>
      <c r="AI24" s="383"/>
      <c r="AJ24" s="383"/>
      <c r="AK24" s="383"/>
      <c r="AL24" s="384"/>
      <c r="AM24" s="382">
        <v>336050</v>
      </c>
      <c r="AN24" s="383"/>
      <c r="AO24" s="383"/>
      <c r="AP24" s="383"/>
      <c r="AQ24" s="383"/>
      <c r="AR24" s="384"/>
      <c r="AS24" s="382">
        <v>3055</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5404436</v>
      </c>
      <c r="BO24" s="407"/>
      <c r="BP24" s="407"/>
      <c r="BQ24" s="407"/>
      <c r="BR24" s="407"/>
      <c r="BS24" s="407"/>
      <c r="BT24" s="407"/>
      <c r="BU24" s="408"/>
      <c r="BV24" s="406">
        <v>5675561</v>
      </c>
      <c r="BW24" s="407"/>
      <c r="BX24" s="407"/>
      <c r="BY24" s="407"/>
      <c r="BZ24" s="407"/>
      <c r="CA24" s="407"/>
      <c r="CB24" s="407"/>
      <c r="CC24" s="408"/>
      <c r="CD24" s="184"/>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75"/>
      <c r="B25" s="422"/>
      <c r="C25" s="423"/>
      <c r="D25" s="424"/>
      <c r="E25" s="379" t="s">
        <v>164</v>
      </c>
      <c r="F25" s="380"/>
      <c r="G25" s="380"/>
      <c r="H25" s="380"/>
      <c r="I25" s="380"/>
      <c r="J25" s="380"/>
      <c r="K25" s="381"/>
      <c r="L25" s="382">
        <v>1</v>
      </c>
      <c r="M25" s="383"/>
      <c r="N25" s="383"/>
      <c r="O25" s="383"/>
      <c r="P25" s="384"/>
      <c r="Q25" s="382">
        <v>5355</v>
      </c>
      <c r="R25" s="383"/>
      <c r="S25" s="383"/>
      <c r="T25" s="383"/>
      <c r="U25" s="383"/>
      <c r="V25" s="384"/>
      <c r="W25" s="441"/>
      <c r="X25" s="423"/>
      <c r="Y25" s="424"/>
      <c r="Z25" s="379" t="s">
        <v>165</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139225</v>
      </c>
      <c r="BO25" s="402"/>
      <c r="BP25" s="402"/>
      <c r="BQ25" s="402"/>
      <c r="BR25" s="402"/>
      <c r="BS25" s="402"/>
      <c r="BT25" s="402"/>
      <c r="BU25" s="403"/>
      <c r="BV25" s="401">
        <v>178467</v>
      </c>
      <c r="BW25" s="402"/>
      <c r="BX25" s="402"/>
      <c r="BY25" s="402"/>
      <c r="BZ25" s="402"/>
      <c r="CA25" s="402"/>
      <c r="CB25" s="402"/>
      <c r="CC25" s="403"/>
      <c r="CD25" s="184"/>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75"/>
      <c r="B26" s="422"/>
      <c r="C26" s="423"/>
      <c r="D26" s="424"/>
      <c r="E26" s="379" t="s">
        <v>167</v>
      </c>
      <c r="F26" s="380"/>
      <c r="G26" s="380"/>
      <c r="H26" s="380"/>
      <c r="I26" s="380"/>
      <c r="J26" s="380"/>
      <c r="K26" s="381"/>
      <c r="L26" s="382">
        <v>1</v>
      </c>
      <c r="M26" s="383"/>
      <c r="N26" s="383"/>
      <c r="O26" s="383"/>
      <c r="P26" s="384"/>
      <c r="Q26" s="382">
        <v>5085</v>
      </c>
      <c r="R26" s="383"/>
      <c r="S26" s="383"/>
      <c r="T26" s="383"/>
      <c r="U26" s="383"/>
      <c r="V26" s="384"/>
      <c r="W26" s="441"/>
      <c r="X26" s="423"/>
      <c r="Y26" s="424"/>
      <c r="Z26" s="379" t="s">
        <v>168</v>
      </c>
      <c r="AA26" s="417"/>
      <c r="AB26" s="417"/>
      <c r="AC26" s="417"/>
      <c r="AD26" s="417"/>
      <c r="AE26" s="417"/>
      <c r="AF26" s="417"/>
      <c r="AG26" s="418"/>
      <c r="AH26" s="382">
        <v>4</v>
      </c>
      <c r="AI26" s="383"/>
      <c r="AJ26" s="383"/>
      <c r="AK26" s="383"/>
      <c r="AL26" s="384"/>
      <c r="AM26" s="382">
        <v>12456</v>
      </c>
      <c r="AN26" s="383"/>
      <c r="AO26" s="383"/>
      <c r="AP26" s="383"/>
      <c r="AQ26" s="383"/>
      <c r="AR26" s="384"/>
      <c r="AS26" s="382">
        <v>3114</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84"/>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75"/>
      <c r="B27" s="422"/>
      <c r="C27" s="423"/>
      <c r="D27" s="424"/>
      <c r="E27" s="379" t="s">
        <v>170</v>
      </c>
      <c r="F27" s="380"/>
      <c r="G27" s="380"/>
      <c r="H27" s="380"/>
      <c r="I27" s="380"/>
      <c r="J27" s="380"/>
      <c r="K27" s="381"/>
      <c r="L27" s="382">
        <v>1</v>
      </c>
      <c r="M27" s="383"/>
      <c r="N27" s="383"/>
      <c r="O27" s="383"/>
      <c r="P27" s="384"/>
      <c r="Q27" s="382">
        <v>2550</v>
      </c>
      <c r="R27" s="383"/>
      <c r="S27" s="383"/>
      <c r="T27" s="383"/>
      <c r="U27" s="383"/>
      <c r="V27" s="384"/>
      <c r="W27" s="441"/>
      <c r="X27" s="423"/>
      <c r="Y27" s="424"/>
      <c r="Z27" s="379" t="s">
        <v>171</v>
      </c>
      <c r="AA27" s="380"/>
      <c r="AB27" s="380"/>
      <c r="AC27" s="380"/>
      <c r="AD27" s="380"/>
      <c r="AE27" s="380"/>
      <c r="AF27" s="380"/>
      <c r="AG27" s="381"/>
      <c r="AH27" s="382">
        <v>4</v>
      </c>
      <c r="AI27" s="383"/>
      <c r="AJ27" s="383"/>
      <c r="AK27" s="383"/>
      <c r="AL27" s="384"/>
      <c r="AM27" s="382">
        <v>11349</v>
      </c>
      <c r="AN27" s="383"/>
      <c r="AO27" s="383"/>
      <c r="AP27" s="383"/>
      <c r="AQ27" s="383"/>
      <c r="AR27" s="384"/>
      <c r="AS27" s="382">
        <v>2837</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459491</v>
      </c>
      <c r="BO27" s="410"/>
      <c r="BP27" s="410"/>
      <c r="BQ27" s="410"/>
      <c r="BR27" s="410"/>
      <c r="BS27" s="410"/>
      <c r="BT27" s="410"/>
      <c r="BU27" s="411"/>
      <c r="BV27" s="409">
        <v>459491</v>
      </c>
      <c r="BW27" s="410"/>
      <c r="BX27" s="410"/>
      <c r="BY27" s="410"/>
      <c r="BZ27" s="410"/>
      <c r="CA27" s="410"/>
      <c r="CB27" s="410"/>
      <c r="CC27" s="411"/>
      <c r="CD27" s="178"/>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75"/>
      <c r="B28" s="422"/>
      <c r="C28" s="423"/>
      <c r="D28" s="424"/>
      <c r="E28" s="379" t="s">
        <v>173</v>
      </c>
      <c r="F28" s="380"/>
      <c r="G28" s="380"/>
      <c r="H28" s="380"/>
      <c r="I28" s="380"/>
      <c r="J28" s="380"/>
      <c r="K28" s="381"/>
      <c r="L28" s="382">
        <v>1</v>
      </c>
      <c r="M28" s="383"/>
      <c r="N28" s="383"/>
      <c r="O28" s="383"/>
      <c r="P28" s="384"/>
      <c r="Q28" s="382">
        <v>2050</v>
      </c>
      <c r="R28" s="383"/>
      <c r="S28" s="383"/>
      <c r="T28" s="383"/>
      <c r="U28" s="383"/>
      <c r="V28" s="384"/>
      <c r="W28" s="441"/>
      <c r="X28" s="423"/>
      <c r="Y28" s="424"/>
      <c r="Z28" s="379" t="s">
        <v>174</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2561845</v>
      </c>
      <c r="BO28" s="402"/>
      <c r="BP28" s="402"/>
      <c r="BQ28" s="402"/>
      <c r="BR28" s="402"/>
      <c r="BS28" s="402"/>
      <c r="BT28" s="402"/>
      <c r="BU28" s="403"/>
      <c r="BV28" s="401">
        <v>2561408</v>
      </c>
      <c r="BW28" s="402"/>
      <c r="BX28" s="402"/>
      <c r="BY28" s="402"/>
      <c r="BZ28" s="402"/>
      <c r="CA28" s="402"/>
      <c r="CB28" s="402"/>
      <c r="CC28" s="403"/>
      <c r="CD28" s="184"/>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75"/>
      <c r="B29" s="422"/>
      <c r="C29" s="423"/>
      <c r="D29" s="424"/>
      <c r="E29" s="379" t="s">
        <v>176</v>
      </c>
      <c r="F29" s="380"/>
      <c r="G29" s="380"/>
      <c r="H29" s="380"/>
      <c r="I29" s="380"/>
      <c r="J29" s="380"/>
      <c r="K29" s="381"/>
      <c r="L29" s="382">
        <v>9</v>
      </c>
      <c r="M29" s="383"/>
      <c r="N29" s="383"/>
      <c r="O29" s="383"/>
      <c r="P29" s="384"/>
      <c r="Q29" s="382">
        <v>1950</v>
      </c>
      <c r="R29" s="383"/>
      <c r="S29" s="383"/>
      <c r="T29" s="383"/>
      <c r="U29" s="383"/>
      <c r="V29" s="384"/>
      <c r="W29" s="442"/>
      <c r="X29" s="443"/>
      <c r="Y29" s="444"/>
      <c r="Z29" s="379" t="s">
        <v>177</v>
      </c>
      <c r="AA29" s="380"/>
      <c r="AB29" s="380"/>
      <c r="AC29" s="380"/>
      <c r="AD29" s="380"/>
      <c r="AE29" s="380"/>
      <c r="AF29" s="380"/>
      <c r="AG29" s="381"/>
      <c r="AH29" s="382">
        <v>114</v>
      </c>
      <c r="AI29" s="383"/>
      <c r="AJ29" s="383"/>
      <c r="AK29" s="383"/>
      <c r="AL29" s="384"/>
      <c r="AM29" s="382">
        <v>347399</v>
      </c>
      <c r="AN29" s="383"/>
      <c r="AO29" s="383"/>
      <c r="AP29" s="383"/>
      <c r="AQ29" s="383"/>
      <c r="AR29" s="384"/>
      <c r="AS29" s="382">
        <v>3047</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31338</v>
      </c>
      <c r="BO29" s="407"/>
      <c r="BP29" s="407"/>
      <c r="BQ29" s="407"/>
      <c r="BR29" s="407"/>
      <c r="BS29" s="407"/>
      <c r="BT29" s="407"/>
      <c r="BU29" s="408"/>
      <c r="BV29" s="406">
        <v>51337</v>
      </c>
      <c r="BW29" s="407"/>
      <c r="BX29" s="407"/>
      <c r="BY29" s="407"/>
      <c r="BZ29" s="407"/>
      <c r="CA29" s="407"/>
      <c r="CB29" s="407"/>
      <c r="CC29" s="408"/>
      <c r="CD29" s="178"/>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75"/>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96.3</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1544250</v>
      </c>
      <c r="BO30" s="410"/>
      <c r="BP30" s="410"/>
      <c r="BQ30" s="410"/>
      <c r="BR30" s="410"/>
      <c r="BS30" s="410"/>
      <c r="BT30" s="410"/>
      <c r="BU30" s="411"/>
      <c r="BV30" s="409">
        <v>1559862</v>
      </c>
      <c r="BW30" s="410"/>
      <c r="BX30" s="410"/>
      <c r="BY30" s="410"/>
      <c r="BZ30" s="410"/>
      <c r="CA30" s="410"/>
      <c r="CB30" s="410"/>
      <c r="CC30" s="41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IF('各会計、関係団体の財政状況及び健全化判断比率'!B30="","",'各会計、関係団体の財政状況及び健全化判断比率'!B30)</f>
        <v>水道事業特別会計</v>
      </c>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IF('各会計、関係団体の財政状況及び健全化判断比率'!B31="","",'各会計、関係団体の財政状況及び健全化判断比率'!B31)</f>
        <v>町営浄化槽整備推進事業特別会計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三重県市町総合事務組合（一般会計）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　〃（共同研修特別会計）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　〃（デジタル地図特別会計）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　〃（物品特別会計）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　〃（退職手当特別会計）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　〃（消防救急無線特別会計）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　〃（公平委員会特別会計）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三重地方税管理回収機構（一般会計）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　〃(滞納整理拡充事業特別会計)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16</v>
      </c>
      <c r="BX43" s="354"/>
      <c r="BY43" s="355" t="str">
        <f>IF('各会計、関係団体の財政状況及び健全化判断比率'!B77="","",'各会計、関係団体の財政状況及び健全化判断比率'!B77)</f>
        <v>三重県後期高齢者医療広域連合(一般会計)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1iQNhxZJIPDnqgQBE7Zb2Q5d4NvEhYMICdA6CT1bc3vXD0IHGCkpXmEcllQGgmPE4HGVPiuOh03i2LGG1ZMxig==" saltValue="ujRHNvmI9kvU9yE8FvgP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5.65</v>
      </c>
      <c r="G34" s="33">
        <v>6.11</v>
      </c>
      <c r="H34" s="33">
        <v>6.83</v>
      </c>
      <c r="I34" s="33">
        <v>7.04</v>
      </c>
      <c r="J34" s="34">
        <v>6.91</v>
      </c>
      <c r="K34" s="22"/>
      <c r="L34" s="22"/>
      <c r="M34" s="22"/>
      <c r="N34" s="22"/>
      <c r="O34" s="22"/>
      <c r="P34" s="22"/>
    </row>
    <row r="35" spans="1:16" ht="39" customHeight="1" x14ac:dyDescent="0.2">
      <c r="A35" s="22"/>
      <c r="B35" s="35"/>
      <c r="C35" s="1132" t="s">
        <v>534</v>
      </c>
      <c r="D35" s="1132"/>
      <c r="E35" s="1133"/>
      <c r="F35" s="36">
        <v>11.96</v>
      </c>
      <c r="G35" s="37">
        <v>9.3800000000000008</v>
      </c>
      <c r="H35" s="37">
        <v>14</v>
      </c>
      <c r="I35" s="37">
        <v>7.69</v>
      </c>
      <c r="J35" s="38">
        <v>6.55</v>
      </c>
      <c r="K35" s="22"/>
      <c r="L35" s="22"/>
      <c r="M35" s="22"/>
      <c r="N35" s="22"/>
      <c r="O35" s="22"/>
      <c r="P35" s="22"/>
    </row>
    <row r="36" spans="1:16" ht="39" customHeight="1" x14ac:dyDescent="0.2">
      <c r="A36" s="22"/>
      <c r="B36" s="35"/>
      <c r="C36" s="1132" t="s">
        <v>535</v>
      </c>
      <c r="D36" s="1132"/>
      <c r="E36" s="1133"/>
      <c r="F36" s="36">
        <v>0.22</v>
      </c>
      <c r="G36" s="37">
        <v>0.08</v>
      </c>
      <c r="H36" s="37">
        <v>0.06</v>
      </c>
      <c r="I36" s="37">
        <v>0.23</v>
      </c>
      <c r="J36" s="38">
        <v>0.68</v>
      </c>
      <c r="K36" s="22"/>
      <c r="L36" s="22"/>
      <c r="M36" s="22"/>
      <c r="N36" s="22"/>
      <c r="O36" s="22"/>
      <c r="P36" s="22"/>
    </row>
    <row r="37" spans="1:16" ht="39" customHeight="1" x14ac:dyDescent="0.2">
      <c r="A37" s="22"/>
      <c r="B37" s="35"/>
      <c r="C37" s="1132" t="s">
        <v>536</v>
      </c>
      <c r="D37" s="1132"/>
      <c r="E37" s="1133"/>
      <c r="F37" s="36">
        <v>0.73</v>
      </c>
      <c r="G37" s="37">
        <v>0.85</v>
      </c>
      <c r="H37" s="37">
        <v>0.5</v>
      </c>
      <c r="I37" s="37">
        <v>1.26</v>
      </c>
      <c r="J37" s="38">
        <v>0.48</v>
      </c>
      <c r="K37" s="22"/>
      <c r="L37" s="22"/>
      <c r="M37" s="22"/>
      <c r="N37" s="22"/>
      <c r="O37" s="22"/>
      <c r="P37" s="22"/>
    </row>
    <row r="38" spans="1:16" ht="39" customHeight="1" x14ac:dyDescent="0.2">
      <c r="A38" s="22"/>
      <c r="B38" s="35"/>
      <c r="C38" s="1132" t="s">
        <v>537</v>
      </c>
      <c r="D38" s="1132"/>
      <c r="E38" s="1133"/>
      <c r="F38" s="36">
        <v>0.05</v>
      </c>
      <c r="G38" s="37">
        <v>0.12</v>
      </c>
      <c r="H38" s="37">
        <v>0.1</v>
      </c>
      <c r="I38" s="37">
        <v>0.11</v>
      </c>
      <c r="J38" s="38">
        <v>0.36</v>
      </c>
      <c r="K38" s="22"/>
      <c r="L38" s="22"/>
      <c r="M38" s="22"/>
      <c r="N38" s="22"/>
      <c r="O38" s="22"/>
      <c r="P38" s="22"/>
    </row>
    <row r="39" spans="1:16" ht="39" customHeight="1" x14ac:dyDescent="0.2">
      <c r="A39" s="22"/>
      <c r="B39" s="35"/>
      <c r="C39" s="1132" t="s">
        <v>538</v>
      </c>
      <c r="D39" s="1132"/>
      <c r="E39" s="1133"/>
      <c r="F39" s="36">
        <v>0.03</v>
      </c>
      <c r="G39" s="37">
        <v>0</v>
      </c>
      <c r="H39" s="37">
        <v>0.12</v>
      </c>
      <c r="I39" s="37">
        <v>0.01</v>
      </c>
      <c r="J39" s="38">
        <v>0.06</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0.82</v>
      </c>
      <c r="G43" s="42">
        <v>0.78</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JomyB9hccjb2lgnyS4sTV1rgztpiE6Y3b5qsBOiGchJI9SLflSJX+McLcA7Vm063ooAk+5OyFEveRHef14qyg==" saltValue="Lnm1ym4oVobC2M4v61tv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881</v>
      </c>
      <c r="L45" s="58">
        <v>920</v>
      </c>
      <c r="M45" s="58">
        <v>1006</v>
      </c>
      <c r="N45" s="58">
        <v>1028</v>
      </c>
      <c r="O45" s="59">
        <v>995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22</v>
      </c>
      <c r="L48" s="62">
        <v>21</v>
      </c>
      <c r="M48" s="62">
        <v>16</v>
      </c>
      <c r="N48" s="62">
        <v>20</v>
      </c>
      <c r="O48" s="63">
        <v>19</v>
      </c>
      <c r="P48" s="46"/>
      <c r="Q48" s="46"/>
      <c r="R48" s="46"/>
      <c r="S48" s="46"/>
      <c r="T48" s="46"/>
      <c r="U48" s="46"/>
    </row>
    <row r="49" spans="1:21" ht="30.75" customHeight="1" x14ac:dyDescent="0.2">
      <c r="A49" s="46"/>
      <c r="B49" s="1163"/>
      <c r="C49" s="1164"/>
      <c r="D49" s="60"/>
      <c r="E49" s="1140" t="s">
        <v>14</v>
      </c>
      <c r="F49" s="1140"/>
      <c r="G49" s="1140"/>
      <c r="H49" s="1140"/>
      <c r="I49" s="1140"/>
      <c r="J49" s="1141"/>
      <c r="K49" s="61">
        <v>42</v>
      </c>
      <c r="L49" s="62">
        <v>46</v>
      </c>
      <c r="M49" s="62">
        <v>47</v>
      </c>
      <c r="N49" s="62">
        <v>54</v>
      </c>
      <c r="O49" s="63">
        <v>56</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638</v>
      </c>
      <c r="L52" s="62">
        <v>649</v>
      </c>
      <c r="M52" s="62">
        <v>660</v>
      </c>
      <c r="N52" s="62">
        <v>670</v>
      </c>
      <c r="O52" s="63">
        <v>658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307</v>
      </c>
      <c r="L53" s="67">
        <v>338</v>
      </c>
      <c r="M53" s="67">
        <v>409</v>
      </c>
      <c r="N53" s="67">
        <v>432</v>
      </c>
      <c r="O53" s="68">
        <v>412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9yIIWwualXG20zc6eaqnf2fk6KRU24M7VLplp3IsIR/KtFKvk0DcsrYoqmrZsqScW/BsJirho+Jvpo50AngGw==" saltValue="iTFcZ7NE0LboMjF1ITeV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8632</v>
      </c>
      <c r="J41" s="343">
        <v>8526</v>
      </c>
      <c r="K41" s="343">
        <v>8455</v>
      </c>
      <c r="L41" s="343">
        <v>8120</v>
      </c>
      <c r="M41" s="344">
        <v>7576</v>
      </c>
    </row>
    <row r="42" spans="2:13" ht="27.75" customHeight="1" x14ac:dyDescent="0.2">
      <c r="B42" s="1171"/>
      <c r="C42" s="1172"/>
      <c r="D42" s="104"/>
      <c r="E42" s="1175" t="s">
        <v>32</v>
      </c>
      <c r="F42" s="1175"/>
      <c r="G42" s="1175"/>
      <c r="H42" s="1176"/>
      <c r="I42" s="345" t="s">
        <v>487</v>
      </c>
      <c r="J42" s="346" t="s">
        <v>487</v>
      </c>
      <c r="K42" s="346" t="s">
        <v>487</v>
      </c>
      <c r="L42" s="346" t="s">
        <v>487</v>
      </c>
      <c r="M42" s="347" t="s">
        <v>487</v>
      </c>
    </row>
    <row r="43" spans="2:13" ht="27.75" customHeight="1" x14ac:dyDescent="0.2">
      <c r="B43" s="1171"/>
      <c r="C43" s="1172"/>
      <c r="D43" s="104"/>
      <c r="E43" s="1175" t="s">
        <v>33</v>
      </c>
      <c r="F43" s="1175"/>
      <c r="G43" s="1175"/>
      <c r="H43" s="1176"/>
      <c r="I43" s="345">
        <v>244</v>
      </c>
      <c r="J43" s="346">
        <v>240</v>
      </c>
      <c r="K43" s="346">
        <v>232</v>
      </c>
      <c r="L43" s="346">
        <v>195</v>
      </c>
      <c r="M43" s="347">
        <v>193</v>
      </c>
    </row>
    <row r="44" spans="2:13" ht="27.75" customHeight="1" x14ac:dyDescent="0.2">
      <c r="B44" s="1171"/>
      <c r="C44" s="1172"/>
      <c r="D44" s="104"/>
      <c r="E44" s="1175" t="s">
        <v>34</v>
      </c>
      <c r="F44" s="1175"/>
      <c r="G44" s="1175"/>
      <c r="H44" s="1176"/>
      <c r="I44" s="345">
        <v>519</v>
      </c>
      <c r="J44" s="346">
        <v>506</v>
      </c>
      <c r="K44" s="346">
        <v>476</v>
      </c>
      <c r="L44" s="346">
        <v>439</v>
      </c>
      <c r="M44" s="347">
        <v>391</v>
      </c>
    </row>
    <row r="45" spans="2:13" ht="27.75" customHeight="1" x14ac:dyDescent="0.2">
      <c r="B45" s="1171"/>
      <c r="C45" s="1172"/>
      <c r="D45" s="104"/>
      <c r="E45" s="1175" t="s">
        <v>35</v>
      </c>
      <c r="F45" s="1175"/>
      <c r="G45" s="1175"/>
      <c r="H45" s="1176"/>
      <c r="I45" s="345">
        <v>1026</v>
      </c>
      <c r="J45" s="346">
        <v>1104</v>
      </c>
      <c r="K45" s="346">
        <v>1019</v>
      </c>
      <c r="L45" s="346">
        <v>987</v>
      </c>
      <c r="M45" s="347">
        <v>914</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2457</v>
      </c>
      <c r="J50" s="346">
        <v>2784</v>
      </c>
      <c r="K50" s="346">
        <v>2915</v>
      </c>
      <c r="L50" s="346">
        <v>3206</v>
      </c>
      <c r="M50" s="347">
        <v>3188</v>
      </c>
    </row>
    <row r="51" spans="2:13" ht="27.75" customHeight="1" x14ac:dyDescent="0.2">
      <c r="B51" s="1171"/>
      <c r="C51" s="1172"/>
      <c r="D51" s="104"/>
      <c r="E51" s="1175" t="s">
        <v>42</v>
      </c>
      <c r="F51" s="1175"/>
      <c r="G51" s="1175"/>
      <c r="H51" s="1176"/>
      <c r="I51" s="345" t="s">
        <v>487</v>
      </c>
      <c r="J51" s="346" t="s">
        <v>487</v>
      </c>
      <c r="K51" s="346" t="s">
        <v>487</v>
      </c>
      <c r="L51" s="346" t="s">
        <v>487</v>
      </c>
      <c r="M51" s="347" t="s">
        <v>487</v>
      </c>
    </row>
    <row r="52" spans="2:13" ht="27.75" customHeight="1" x14ac:dyDescent="0.2">
      <c r="B52" s="1173"/>
      <c r="C52" s="1174"/>
      <c r="D52" s="104"/>
      <c r="E52" s="1175" t="s">
        <v>43</v>
      </c>
      <c r="F52" s="1175"/>
      <c r="G52" s="1175"/>
      <c r="H52" s="1176"/>
      <c r="I52" s="345">
        <v>7052</v>
      </c>
      <c r="J52" s="346">
        <v>7400</v>
      </c>
      <c r="K52" s="346">
        <v>7062</v>
      </c>
      <c r="L52" s="346">
        <v>6733</v>
      </c>
      <c r="M52" s="347">
        <v>6344</v>
      </c>
    </row>
    <row r="53" spans="2:13" ht="27.75" customHeight="1" thickBot="1" x14ac:dyDescent="0.25">
      <c r="B53" s="1177" t="s">
        <v>19</v>
      </c>
      <c r="C53" s="1178"/>
      <c r="D53" s="108"/>
      <c r="E53" s="1179" t="s">
        <v>44</v>
      </c>
      <c r="F53" s="1179"/>
      <c r="G53" s="1179"/>
      <c r="H53" s="1180"/>
      <c r="I53" s="348">
        <v>913</v>
      </c>
      <c r="J53" s="349">
        <v>192</v>
      </c>
      <c r="K53" s="349">
        <v>206</v>
      </c>
      <c r="L53" s="349">
        <v>-199</v>
      </c>
      <c r="M53" s="350">
        <v>-458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lePx0sKtg5gOZPD/UwspLC9KV5ZtW6qFGRGjoKyiehTmITyK2fWTU4vWmLWWZKml5K+0AVNVgyhgMleohS+DQ==" saltValue="WWLJZ1/xoW2BnF/mSMn6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8" zoomScale="60" zoomScaleNormal="60" zoomScaleSheetLayoutView="100" workbookViewId="0">
      <selection activeCell="G55" sqref="G55:G5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120">
        <v>2211</v>
      </c>
      <c r="G55" s="120">
        <v>2561</v>
      </c>
      <c r="H55" s="121">
        <v>2562</v>
      </c>
    </row>
    <row r="56" spans="2:8" ht="52.5" customHeight="1" x14ac:dyDescent="0.2">
      <c r="B56" s="122"/>
      <c r="C56" s="1198" t="s">
        <v>47</v>
      </c>
      <c r="D56" s="1198"/>
      <c r="E56" s="1199"/>
      <c r="F56" s="123">
        <v>51</v>
      </c>
      <c r="G56" s="123">
        <v>51</v>
      </c>
      <c r="H56" s="124">
        <v>31</v>
      </c>
    </row>
    <row r="57" spans="2:8" ht="53.25" customHeight="1" x14ac:dyDescent="0.2">
      <c r="B57" s="122"/>
      <c r="C57" s="1200" t="s">
        <v>48</v>
      </c>
      <c r="D57" s="1200"/>
      <c r="E57" s="1201"/>
      <c r="F57" s="125">
        <v>1619</v>
      </c>
      <c r="G57" s="125">
        <v>1560</v>
      </c>
      <c r="H57" s="126">
        <v>1544</v>
      </c>
    </row>
    <row r="58" spans="2:8" ht="45.75" customHeight="1" x14ac:dyDescent="0.2">
      <c r="B58" s="127"/>
      <c r="C58" s="1188" t="s">
        <v>567</v>
      </c>
      <c r="D58" s="1189"/>
      <c r="E58" s="1190"/>
      <c r="F58" s="128">
        <v>1130</v>
      </c>
      <c r="G58" s="128">
        <v>1132</v>
      </c>
      <c r="H58" s="129">
        <v>1117</v>
      </c>
    </row>
    <row r="59" spans="2:8" ht="45.75" customHeight="1" x14ac:dyDescent="0.2">
      <c r="B59" s="127"/>
      <c r="C59" s="1188" t="s">
        <v>568</v>
      </c>
      <c r="D59" s="1189"/>
      <c r="E59" s="1190"/>
      <c r="F59" s="128">
        <v>148</v>
      </c>
      <c r="G59" s="128">
        <v>148</v>
      </c>
      <c r="H59" s="129">
        <v>148</v>
      </c>
    </row>
    <row r="60" spans="2:8" ht="45.75" customHeight="1" x14ac:dyDescent="0.2">
      <c r="B60" s="127"/>
      <c r="C60" s="1188" t="s">
        <v>569</v>
      </c>
      <c r="D60" s="1189"/>
      <c r="E60" s="1190"/>
      <c r="F60" s="128">
        <v>116</v>
      </c>
      <c r="G60" s="128">
        <v>116</v>
      </c>
      <c r="H60" s="129">
        <v>116</v>
      </c>
    </row>
    <row r="61" spans="2:8" ht="45.75" customHeight="1" x14ac:dyDescent="0.2">
      <c r="B61" s="127"/>
      <c r="C61" s="1188" t="s">
        <v>570</v>
      </c>
      <c r="D61" s="1189"/>
      <c r="E61" s="1190"/>
      <c r="F61" s="128">
        <v>90</v>
      </c>
      <c r="G61" s="128">
        <v>85</v>
      </c>
      <c r="H61" s="129">
        <v>81</v>
      </c>
    </row>
    <row r="62" spans="2:8" ht="45.75" customHeight="1" thickBot="1" x14ac:dyDescent="0.25">
      <c r="B62" s="130"/>
      <c r="C62" s="1191" t="s">
        <v>571</v>
      </c>
      <c r="D62" s="1192"/>
      <c r="E62" s="1193"/>
      <c r="F62" s="131">
        <v>15</v>
      </c>
      <c r="G62" s="131">
        <v>15</v>
      </c>
      <c r="H62" s="132">
        <v>26</v>
      </c>
    </row>
    <row r="63" spans="2:8" ht="52.5" customHeight="1" thickBot="1" x14ac:dyDescent="0.25">
      <c r="B63" s="133"/>
      <c r="C63" s="1194" t="s">
        <v>49</v>
      </c>
      <c r="D63" s="1194"/>
      <c r="E63" s="1195"/>
      <c r="F63" s="134">
        <v>3882</v>
      </c>
      <c r="G63" s="134">
        <v>4173</v>
      </c>
      <c r="H63" s="135">
        <v>4137</v>
      </c>
    </row>
    <row r="64" spans="2:8" ht="13" x14ac:dyDescent="0.2"/>
  </sheetData>
  <sheetProtection algorithmName="SHA-512" hashValue="4NHuI53gzA1JvaPQei4Cr+Gp98RDkh4qYv1V41bNLjCyTBb02tyQR6O33KwdYrSur44oGLr11rYDvq1vjF2cEg==" saltValue="wUFfaTN8Q31D/AnYhgRS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107701</v>
      </c>
      <c r="E3" s="154"/>
      <c r="F3" s="155">
        <v>103390</v>
      </c>
      <c r="G3" s="156"/>
      <c r="H3" s="157"/>
    </row>
    <row r="4" spans="1:8" x14ac:dyDescent="0.2">
      <c r="A4" s="158"/>
      <c r="B4" s="159"/>
      <c r="C4" s="160"/>
      <c r="D4" s="161">
        <v>53922</v>
      </c>
      <c r="E4" s="162"/>
      <c r="F4" s="163">
        <v>51269</v>
      </c>
      <c r="G4" s="164"/>
      <c r="H4" s="165"/>
    </row>
    <row r="5" spans="1:8" x14ac:dyDescent="0.2">
      <c r="A5" s="146" t="s">
        <v>519</v>
      </c>
      <c r="B5" s="151"/>
      <c r="C5" s="152"/>
      <c r="D5" s="153">
        <v>103714</v>
      </c>
      <c r="E5" s="154"/>
      <c r="F5" s="155">
        <v>117234</v>
      </c>
      <c r="G5" s="156"/>
      <c r="H5" s="157"/>
    </row>
    <row r="6" spans="1:8" x14ac:dyDescent="0.2">
      <c r="A6" s="158"/>
      <c r="B6" s="159"/>
      <c r="C6" s="160"/>
      <c r="D6" s="161">
        <v>51699</v>
      </c>
      <c r="E6" s="162"/>
      <c r="F6" s="163">
        <v>59796</v>
      </c>
      <c r="G6" s="164"/>
      <c r="H6" s="165"/>
    </row>
    <row r="7" spans="1:8" x14ac:dyDescent="0.2">
      <c r="A7" s="146" t="s">
        <v>520</v>
      </c>
      <c r="B7" s="151"/>
      <c r="C7" s="152"/>
      <c r="D7" s="153">
        <v>113376</v>
      </c>
      <c r="E7" s="154"/>
      <c r="F7" s="155">
        <v>97758</v>
      </c>
      <c r="G7" s="156"/>
      <c r="H7" s="157"/>
    </row>
    <row r="8" spans="1:8" x14ac:dyDescent="0.2">
      <c r="A8" s="158"/>
      <c r="B8" s="159"/>
      <c r="C8" s="160"/>
      <c r="D8" s="161">
        <v>52026</v>
      </c>
      <c r="E8" s="162"/>
      <c r="F8" s="163">
        <v>45946</v>
      </c>
      <c r="G8" s="164"/>
      <c r="H8" s="165"/>
    </row>
    <row r="9" spans="1:8" x14ac:dyDescent="0.2">
      <c r="A9" s="146" t="s">
        <v>521</v>
      </c>
      <c r="B9" s="151"/>
      <c r="C9" s="152"/>
      <c r="D9" s="153">
        <v>93611</v>
      </c>
      <c r="E9" s="154"/>
      <c r="F9" s="155">
        <v>91338</v>
      </c>
      <c r="G9" s="156"/>
      <c r="H9" s="157"/>
    </row>
    <row r="10" spans="1:8" x14ac:dyDescent="0.2">
      <c r="A10" s="158"/>
      <c r="B10" s="159"/>
      <c r="C10" s="160"/>
      <c r="D10" s="161">
        <v>68867</v>
      </c>
      <c r="E10" s="162"/>
      <c r="F10" s="163">
        <v>43989</v>
      </c>
      <c r="G10" s="164"/>
      <c r="H10" s="165"/>
    </row>
    <row r="11" spans="1:8" x14ac:dyDescent="0.2">
      <c r="A11" s="146" t="s">
        <v>522</v>
      </c>
      <c r="B11" s="151"/>
      <c r="C11" s="152"/>
      <c r="D11" s="153">
        <v>69831</v>
      </c>
      <c r="E11" s="154"/>
      <c r="F11" s="155">
        <v>103975</v>
      </c>
      <c r="G11" s="156"/>
      <c r="H11" s="157"/>
    </row>
    <row r="12" spans="1:8" x14ac:dyDescent="0.2">
      <c r="A12" s="158"/>
      <c r="B12" s="159"/>
      <c r="C12" s="166"/>
      <c r="D12" s="161">
        <v>56426</v>
      </c>
      <c r="E12" s="162"/>
      <c r="F12" s="163">
        <v>52698</v>
      </c>
      <c r="G12" s="164"/>
      <c r="H12" s="165"/>
    </row>
    <row r="13" spans="1:8" x14ac:dyDescent="0.2">
      <c r="A13" s="146"/>
      <c r="B13" s="151"/>
      <c r="C13" s="152"/>
      <c r="D13" s="153">
        <v>97647</v>
      </c>
      <c r="E13" s="154"/>
      <c r="F13" s="155">
        <v>102739</v>
      </c>
      <c r="G13" s="167"/>
      <c r="H13" s="157"/>
    </row>
    <row r="14" spans="1:8" x14ac:dyDescent="0.2">
      <c r="A14" s="158"/>
      <c r="B14" s="159"/>
      <c r="C14" s="160"/>
      <c r="D14" s="161">
        <v>56588</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12.18</v>
      </c>
      <c r="C19" s="168">
        <f>ROUND(VALUE(SUBSTITUTE(実質収支比率等に係る経年分析!G$48,"▲","-")),2)</f>
        <v>9.4600000000000009</v>
      </c>
      <c r="D19" s="168">
        <f>ROUND(VALUE(SUBSTITUTE(実質収支比率等に係る経年分析!H$48,"▲","-")),2)</f>
        <v>14.06</v>
      </c>
      <c r="E19" s="168">
        <f>ROUND(VALUE(SUBSTITUTE(実質収支比率等に係る経年分析!I$48,"▲","-")),2)</f>
        <v>7.92</v>
      </c>
      <c r="F19" s="168">
        <f>ROUND(VALUE(SUBSTITUTE(実質収支比率等に係る経年分析!J$48,"▲","-")),2)</f>
        <v>7.23</v>
      </c>
    </row>
    <row r="20" spans="1:11" x14ac:dyDescent="0.2">
      <c r="A20" s="168" t="s">
        <v>53</v>
      </c>
      <c r="B20" s="168">
        <f>ROUND(VALUE(SUBSTITUTE(実質収支比率等に係る経年分析!F$47,"▲","-")),2)</f>
        <v>50.39</v>
      </c>
      <c r="C20" s="168">
        <f>ROUND(VALUE(SUBSTITUTE(実質収支比率等に係る経年分析!G$47,"▲","-")),2)</f>
        <v>50.48</v>
      </c>
      <c r="D20" s="168">
        <f>ROUND(VALUE(SUBSTITUTE(実質収支比率等に係る経年分析!H$47,"▲","-")),2)</f>
        <v>50.01</v>
      </c>
      <c r="E20" s="168">
        <f>ROUND(VALUE(SUBSTITUTE(実質収支比率等に係る経年分析!I$47,"▲","-")),2)</f>
        <v>59.38</v>
      </c>
      <c r="F20" s="168">
        <f>ROUND(VALUE(SUBSTITUTE(実質収支比率等に係る経年分析!J$47,"▲","-")),2)</f>
        <v>58.92</v>
      </c>
    </row>
    <row r="21" spans="1:11" x14ac:dyDescent="0.2">
      <c r="A21" s="168" t="s">
        <v>54</v>
      </c>
      <c r="B21" s="168">
        <f>IF(ISNUMBER(VALUE(SUBSTITUTE(実質収支比率等に係る経年分析!F$49,"▲","-"))),ROUND(VALUE(SUBSTITUTE(実質収支比率等に係る経年分析!F$49,"▲","-")),2),NA())</f>
        <v>0.57999999999999996</v>
      </c>
      <c r="C21" s="168">
        <f>IF(ISNUMBER(VALUE(SUBSTITUTE(実質収支比率等に係る経年分析!G$49,"▲","-"))),ROUND(VALUE(SUBSTITUTE(実質収支比率等に係る経年分析!G$49,"▲","-")),2),NA())</f>
        <v>-5.75</v>
      </c>
      <c r="D21" s="168">
        <f>IF(ISNUMBER(VALUE(SUBSTITUTE(実質収支比率等に係る経年分析!H$49,"▲","-"))),ROUND(VALUE(SUBSTITUTE(実質収支比率等に係る経年分析!H$49,"▲","-")),2),NA())</f>
        <v>1.73</v>
      </c>
      <c r="E21" s="168">
        <f>IF(ISNUMBER(VALUE(SUBSTITUTE(実質収支比率等に係る経年分析!I$49,"▲","-"))),ROUND(VALUE(SUBSTITUTE(実質収支比率等に係る経年分析!I$49,"▲","-")),2),NA())</f>
        <v>-6.48</v>
      </c>
      <c r="F21" s="168">
        <f>IF(ISNUMBER(VALUE(SUBSTITUTE(実質収支比率等に係る経年分析!J$49,"▲","-"))),ROUND(VALUE(SUBSTITUTE(実質収支比率等に係る経年分析!J$49,"▲","-")),2),NA())</f>
        <v>-5.22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0.78</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町営浄化槽整備推進事業特別会計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0.36</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0.48</v>
      </c>
    </row>
    <row r="34" spans="1:16" x14ac:dyDescent="0.2">
      <c r="A34" s="169" t="str">
        <f>IF(連結実質赤字比率に係る赤字・黒字の構成分析!C$36="",NA(),連結実質赤字比率に係る赤字・黒字の構成分析!C$36)</f>
        <v>診療所事業特別会計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9.3800000000000008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6.55</v>
      </c>
    </row>
    <row r="36" spans="1:16" x14ac:dyDescent="0.2">
      <c r="A36" s="169" t="str">
        <f>IF(連結実質赤字比率に係る赤字・黒字の構成分析!C$34="",NA(),連結実質赤字比率に係る赤字・黒字の構成分析!C$34)</f>
        <v>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638</v>
      </c>
      <c r="E42" s="170"/>
      <c r="F42" s="170"/>
      <c r="G42" s="170">
        <f>'実質公債費比率（分子）の構造'!L$52</f>
        <v>649</v>
      </c>
      <c r="H42" s="170"/>
      <c r="I42" s="170"/>
      <c r="J42" s="170">
        <f>'実質公債費比率（分子）の構造'!M$52</f>
        <v>660</v>
      </c>
      <c r="K42" s="170"/>
      <c r="L42" s="170"/>
      <c r="M42" s="170">
        <f>'実質公債費比率（分子）の構造'!N$52</f>
        <v>670</v>
      </c>
      <c r="N42" s="170"/>
      <c r="O42" s="170"/>
      <c r="P42" s="170">
        <f>'実質公債費比率（分子）の構造'!O$52</f>
        <v>658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42</v>
      </c>
      <c r="C45" s="170"/>
      <c r="D45" s="170"/>
      <c r="E45" s="170">
        <f>'実質公債費比率（分子）の構造'!L$49</f>
        <v>46</v>
      </c>
      <c r="F45" s="170"/>
      <c r="G45" s="170"/>
      <c r="H45" s="170">
        <f>'実質公債費比率（分子）の構造'!M$49</f>
        <v>47</v>
      </c>
      <c r="I45" s="170"/>
      <c r="J45" s="170"/>
      <c r="K45" s="170">
        <f>'実質公債費比率（分子）の構造'!N$49</f>
        <v>54</v>
      </c>
      <c r="L45" s="170"/>
      <c r="M45" s="170"/>
      <c r="N45" s="170">
        <f>'実質公債費比率（分子）の構造'!O$49</f>
        <v>56</v>
      </c>
      <c r="O45" s="170"/>
      <c r="P45" s="170"/>
    </row>
    <row r="46" spans="1:16" x14ac:dyDescent="0.2">
      <c r="A46" s="170" t="s">
        <v>64</v>
      </c>
      <c r="B46" s="170">
        <f>'実質公債費比率（分子）の構造'!K$48</f>
        <v>22</v>
      </c>
      <c r="C46" s="170"/>
      <c r="D46" s="170"/>
      <c r="E46" s="170">
        <f>'実質公債費比率（分子）の構造'!L$48</f>
        <v>21</v>
      </c>
      <c r="F46" s="170"/>
      <c r="G46" s="170"/>
      <c r="H46" s="170">
        <f>'実質公債費比率（分子）の構造'!M$48</f>
        <v>16</v>
      </c>
      <c r="I46" s="170"/>
      <c r="J46" s="170"/>
      <c r="K46" s="170">
        <f>'実質公債費比率（分子）の構造'!N$48</f>
        <v>20</v>
      </c>
      <c r="L46" s="170"/>
      <c r="M46" s="170"/>
      <c r="N46" s="170">
        <f>'実質公債費比率（分子）の構造'!O$48</f>
        <v>19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881</v>
      </c>
      <c r="C49" s="170"/>
      <c r="D49" s="170"/>
      <c r="E49" s="170">
        <f>'実質公債費比率（分子）の構造'!L$45</f>
        <v>920</v>
      </c>
      <c r="F49" s="170"/>
      <c r="G49" s="170"/>
      <c r="H49" s="170">
        <f>'実質公債費比率（分子）の構造'!M$45</f>
        <v>1006</v>
      </c>
      <c r="I49" s="170"/>
      <c r="J49" s="170"/>
      <c r="K49" s="170">
        <f>'実質公債費比率（分子）の構造'!N$45</f>
        <v>1028</v>
      </c>
      <c r="L49" s="170"/>
      <c r="M49" s="170"/>
      <c r="N49" s="170">
        <f>'実質公債費比率（分子）の構造'!O$45</f>
        <v>995</v>
      </c>
      <c r="O49" s="170"/>
      <c r="P49" s="170"/>
    </row>
    <row r="50" spans="1:16" x14ac:dyDescent="0.2">
      <c r="A50" s="170" t="s">
        <v>67</v>
      </c>
      <c r="B50" s="170" t="e">
        <f>NA()</f>
        <v>#N/A</v>
      </c>
      <c r="C50" s="170">
        <f>IF(ISNUMBER('実質公債費比率（分子）の構造'!K$53),'実質公債費比率（分子）の構造'!K$53,NA())</f>
        <v>307</v>
      </c>
      <c r="D50" s="170" t="e">
        <f>NA()</f>
        <v>#N/A</v>
      </c>
      <c r="E50" s="170" t="e">
        <f>NA()</f>
        <v>#N/A</v>
      </c>
      <c r="F50" s="170">
        <f>IF(ISNUMBER('実質公債費比率（分子）の構造'!L$53),'実質公債費比率（分子）の構造'!L$53,NA())</f>
        <v>338</v>
      </c>
      <c r="G50" s="170" t="e">
        <f>NA()</f>
        <v>#N/A</v>
      </c>
      <c r="H50" s="170" t="e">
        <f>NA()</f>
        <v>#N/A</v>
      </c>
      <c r="I50" s="170">
        <f>IF(ISNUMBER('実質公債費比率（分子）の構造'!M$53),'実質公債費比率（分子）の構造'!M$53,NA())</f>
        <v>409</v>
      </c>
      <c r="J50" s="170" t="e">
        <f>NA()</f>
        <v>#N/A</v>
      </c>
      <c r="K50" s="170" t="e">
        <f>NA()</f>
        <v>#N/A</v>
      </c>
      <c r="L50" s="170">
        <f>IF(ISNUMBER('実質公債費比率（分子）の構造'!N$53),'実質公債費比率（分子）の構造'!N$53,NA())</f>
        <v>432</v>
      </c>
      <c r="M50" s="170" t="e">
        <f>NA()</f>
        <v>#N/A</v>
      </c>
      <c r="N50" s="170" t="e">
        <f>NA()</f>
        <v>#N/A</v>
      </c>
      <c r="O50" s="170">
        <f>IF(ISNUMBER('実質公債費比率（分子）の構造'!O$53),'実質公債費比率（分子）の構造'!O$53,NA())</f>
        <v>412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7052</v>
      </c>
      <c r="E56" s="169"/>
      <c r="F56" s="169"/>
      <c r="G56" s="169">
        <f>'将来負担比率（分子）の構造'!J$52</f>
        <v>7400</v>
      </c>
      <c r="H56" s="169"/>
      <c r="I56" s="169"/>
      <c r="J56" s="169">
        <f>'将来負担比率（分子）の構造'!K$52</f>
        <v>7062</v>
      </c>
      <c r="K56" s="169"/>
      <c r="L56" s="169"/>
      <c r="M56" s="169">
        <f>'将来負担比率（分子）の構造'!L$52</f>
        <v>6733</v>
      </c>
      <c r="N56" s="169"/>
      <c r="O56" s="169"/>
      <c r="P56" s="169">
        <f>'将来負担比率（分子）の構造'!M$52</f>
        <v>6344</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2457</v>
      </c>
      <c r="E58" s="169"/>
      <c r="F58" s="169"/>
      <c r="G58" s="169">
        <f>'将来負担比率（分子）の構造'!J$50</f>
        <v>2784</v>
      </c>
      <c r="H58" s="169"/>
      <c r="I58" s="169"/>
      <c r="J58" s="169">
        <f>'将来負担比率（分子）の構造'!K$50</f>
        <v>2915</v>
      </c>
      <c r="K58" s="169"/>
      <c r="L58" s="169"/>
      <c r="M58" s="169">
        <f>'将来負担比率（分子）の構造'!L$50</f>
        <v>3206</v>
      </c>
      <c r="N58" s="169"/>
      <c r="O58" s="169"/>
      <c r="P58" s="169">
        <f>'将来負担比率（分子）の構造'!M$50</f>
        <v>3188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1026</v>
      </c>
      <c r="C62" s="169"/>
      <c r="D62" s="169"/>
      <c r="E62" s="169">
        <f>'将来負担比率（分子）の構造'!J$45</f>
        <v>1104</v>
      </c>
      <c r="F62" s="169"/>
      <c r="G62" s="169"/>
      <c r="H62" s="169">
        <f>'将来負担比率（分子）の構造'!K$45</f>
        <v>1019</v>
      </c>
      <c r="I62" s="169"/>
      <c r="J62" s="169"/>
      <c r="K62" s="169">
        <f>'将来負担比率（分子）の構造'!L$45</f>
        <v>987</v>
      </c>
      <c r="L62" s="169"/>
      <c r="M62" s="169"/>
      <c r="N62" s="169">
        <f>'将来負担比率（分子）の構造'!M$45</f>
        <v>914</v>
      </c>
      <c r="O62" s="169"/>
      <c r="P62" s="169"/>
    </row>
    <row r="63" spans="1:16" x14ac:dyDescent="0.2">
      <c r="A63" s="169" t="s">
        <v>34</v>
      </c>
      <c r="B63" s="169">
        <f>'将来負担比率（分子）の構造'!I$44</f>
        <v>519</v>
      </c>
      <c r="C63" s="169"/>
      <c r="D63" s="169"/>
      <c r="E63" s="169">
        <f>'将来負担比率（分子）の構造'!J$44</f>
        <v>506</v>
      </c>
      <c r="F63" s="169"/>
      <c r="G63" s="169"/>
      <c r="H63" s="169">
        <f>'将来負担比率（分子）の構造'!K$44</f>
        <v>476</v>
      </c>
      <c r="I63" s="169"/>
      <c r="J63" s="169"/>
      <c r="K63" s="169">
        <f>'将来負担比率（分子）の構造'!L$44</f>
        <v>439</v>
      </c>
      <c r="L63" s="169"/>
      <c r="M63" s="169"/>
      <c r="N63" s="169">
        <f>'将来負担比率（分子）の構造'!M$44</f>
        <v>391</v>
      </c>
      <c r="O63" s="169"/>
      <c r="P63" s="169"/>
    </row>
    <row r="64" spans="1:16" x14ac:dyDescent="0.2">
      <c r="A64" s="169" t="s">
        <v>33</v>
      </c>
      <c r="B64" s="169">
        <f>'将来負担比率（分子）の構造'!I$43</f>
        <v>244</v>
      </c>
      <c r="C64" s="169"/>
      <c r="D64" s="169"/>
      <c r="E64" s="169">
        <f>'将来負担比率（分子）の構造'!J$43</f>
        <v>240</v>
      </c>
      <c r="F64" s="169"/>
      <c r="G64" s="169"/>
      <c r="H64" s="169">
        <f>'将来負担比率（分子）の構造'!K$43</f>
        <v>232</v>
      </c>
      <c r="I64" s="169"/>
      <c r="J64" s="169"/>
      <c r="K64" s="169">
        <f>'将来負担比率（分子）の構造'!L$43</f>
        <v>195</v>
      </c>
      <c r="L64" s="169"/>
      <c r="M64" s="169"/>
      <c r="N64" s="169">
        <f>'将来負担比率（分子）の構造'!M$43</f>
        <v>193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8632</v>
      </c>
      <c r="C66" s="169"/>
      <c r="D66" s="169"/>
      <c r="E66" s="169">
        <f>'将来負担比率（分子）の構造'!J$41</f>
        <v>8526</v>
      </c>
      <c r="F66" s="169"/>
      <c r="G66" s="169"/>
      <c r="H66" s="169">
        <f>'将来負担比率（分子）の構造'!K$41</f>
        <v>8455</v>
      </c>
      <c r="I66" s="169"/>
      <c r="J66" s="169"/>
      <c r="K66" s="169">
        <f>'将来負担比率（分子）の構造'!L$41</f>
        <v>8120</v>
      </c>
      <c r="L66" s="169"/>
      <c r="M66" s="169"/>
      <c r="N66" s="169">
        <f>'将来負担比率（分子）の構造'!M$41</f>
        <v>7576</v>
      </c>
      <c r="O66" s="169"/>
      <c r="P66" s="169"/>
    </row>
    <row r="67" spans="1:16" x14ac:dyDescent="0.2">
      <c r="A67" s="169" t="s">
        <v>71</v>
      </c>
      <c r="B67" s="169" t="e">
        <f>NA()</f>
        <v>#N/A</v>
      </c>
      <c r="C67" s="169">
        <f>IF(ISNUMBER('将来負担比率（分子）の構造'!I$53), IF('将来負担比率（分子）の構造'!I$53 &lt; 0, 0, '将来負担比率（分子）の構造'!I$53), NA())</f>
        <v>913</v>
      </c>
      <c r="D67" s="169" t="e">
        <f>NA()</f>
        <v>#N/A</v>
      </c>
      <c r="E67" s="169" t="e">
        <f>NA()</f>
        <v>#N/A</v>
      </c>
      <c r="F67" s="169">
        <f>IF(ISNUMBER('将来負担比率（分子）の構造'!J$53), IF('将来負担比率（分子）の構造'!J$53 &lt; 0, 0, '将来負担比率（分子）の構造'!J$53), NA())</f>
        <v>192</v>
      </c>
      <c r="G67" s="169" t="e">
        <f>NA()</f>
        <v>#N/A</v>
      </c>
      <c r="H67" s="169" t="e">
        <f>NA()</f>
        <v>#N/A</v>
      </c>
      <c r="I67" s="169">
        <f>IF(ISNUMBER('将来負担比率（分子）の構造'!K$53), IF('将来負担比率（分子）の構造'!K$53 &lt; 0, 0, '将来負担比率（分子）の構造'!K$53), NA())</f>
        <v>206</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2211</v>
      </c>
      <c r="C72" s="173">
        <f>基金残高に係る経年分析!G55</f>
        <v>2561</v>
      </c>
      <c r="D72" s="173">
        <f>基金残高に係る経年分析!H55</f>
        <v>2562</v>
      </c>
    </row>
    <row r="73" spans="1:16" x14ac:dyDescent="0.2">
      <c r="A73" s="172" t="s">
        <v>74</v>
      </c>
      <c r="B73" s="173">
        <f>基金残高に係る経年分析!F56</f>
        <v>51</v>
      </c>
      <c r="C73" s="173">
        <f>基金残高に係る経年分析!G56</f>
        <v>51</v>
      </c>
      <c r="D73" s="173">
        <f>基金残高に係る経年分析!H56</f>
        <v>31</v>
      </c>
    </row>
    <row r="74" spans="1:16" x14ac:dyDescent="0.2">
      <c r="A74" s="172" t="s">
        <v>75</v>
      </c>
      <c r="B74" s="173">
        <f>基金残高に係る経年分析!F57</f>
        <v>1619</v>
      </c>
      <c r="C74" s="173">
        <f>基金残高に係る経年分析!G57</f>
        <v>1560</v>
      </c>
      <c r="D74" s="173">
        <f>基金残高に係る経年分析!H57</f>
        <v>1544</v>
      </c>
    </row>
  </sheetData>
  <sheetProtection algorithmName="SHA-512" hashValue="8oBvh9iHPY/bYgcGVXEMrIXpG33auAyaIbanYMn9PlVb5NZT6Y4jTj+jvWCaDZo9QUPtjVqj6ZZggWNz3neKlg==" saltValue="VsNGuwTV0OC0rkRyxBFE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1091876</v>
      </c>
      <c r="S5" s="661"/>
      <c r="T5" s="661"/>
      <c r="U5" s="661"/>
      <c r="V5" s="661"/>
      <c r="W5" s="661"/>
      <c r="X5" s="661"/>
      <c r="Y5" s="689"/>
      <c r="Z5" s="702">
        <v>15.6</v>
      </c>
      <c r="AA5" s="702"/>
      <c r="AB5" s="702"/>
      <c r="AC5" s="702"/>
      <c r="AD5" s="703">
        <v>1091876</v>
      </c>
      <c r="AE5" s="703"/>
      <c r="AF5" s="703"/>
      <c r="AG5" s="703"/>
      <c r="AH5" s="703"/>
      <c r="AI5" s="703"/>
      <c r="AJ5" s="703"/>
      <c r="AK5" s="703"/>
      <c r="AL5" s="690">
        <v>24.6</v>
      </c>
      <c r="AM5" s="673"/>
      <c r="AN5" s="673"/>
      <c r="AO5" s="691"/>
      <c r="AP5" s="663" t="s">
        <v>216</v>
      </c>
      <c r="AQ5" s="664"/>
      <c r="AR5" s="664"/>
      <c r="AS5" s="664"/>
      <c r="AT5" s="664"/>
      <c r="AU5" s="664"/>
      <c r="AV5" s="664"/>
      <c r="AW5" s="664"/>
      <c r="AX5" s="664"/>
      <c r="AY5" s="664"/>
      <c r="AZ5" s="664"/>
      <c r="BA5" s="664"/>
      <c r="BB5" s="664"/>
      <c r="BC5" s="664"/>
      <c r="BD5" s="664"/>
      <c r="BE5" s="664"/>
      <c r="BF5" s="665"/>
      <c r="BG5" s="614">
        <v>1091876</v>
      </c>
      <c r="BH5" s="615"/>
      <c r="BI5" s="615"/>
      <c r="BJ5" s="615"/>
      <c r="BK5" s="615"/>
      <c r="BL5" s="615"/>
      <c r="BM5" s="615"/>
      <c r="BN5" s="616"/>
      <c r="BO5" s="650">
        <v>100</v>
      </c>
      <c r="BP5" s="650"/>
      <c r="BQ5" s="650"/>
      <c r="BR5" s="650"/>
      <c r="BS5" s="651" t="s">
        <v>122</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11" t="s">
        <v>220</v>
      </c>
      <c r="C6" s="612"/>
      <c r="D6" s="612"/>
      <c r="E6" s="612"/>
      <c r="F6" s="612"/>
      <c r="G6" s="612"/>
      <c r="H6" s="612"/>
      <c r="I6" s="612"/>
      <c r="J6" s="612"/>
      <c r="K6" s="612"/>
      <c r="L6" s="612"/>
      <c r="M6" s="612"/>
      <c r="N6" s="612"/>
      <c r="O6" s="612"/>
      <c r="P6" s="612"/>
      <c r="Q6" s="613"/>
      <c r="R6" s="614">
        <v>77841</v>
      </c>
      <c r="S6" s="615"/>
      <c r="T6" s="615"/>
      <c r="U6" s="615"/>
      <c r="V6" s="615"/>
      <c r="W6" s="615"/>
      <c r="X6" s="615"/>
      <c r="Y6" s="616"/>
      <c r="Z6" s="650">
        <v>1.1000000000000001</v>
      </c>
      <c r="AA6" s="650"/>
      <c r="AB6" s="650"/>
      <c r="AC6" s="650"/>
      <c r="AD6" s="651">
        <v>77841</v>
      </c>
      <c r="AE6" s="651"/>
      <c r="AF6" s="651"/>
      <c r="AG6" s="651"/>
      <c r="AH6" s="651"/>
      <c r="AI6" s="651"/>
      <c r="AJ6" s="651"/>
      <c r="AK6" s="651"/>
      <c r="AL6" s="617">
        <v>1.8</v>
      </c>
      <c r="AM6" s="618"/>
      <c r="AN6" s="618"/>
      <c r="AO6" s="652"/>
      <c r="AP6" s="611" t="s">
        <v>221</v>
      </c>
      <c r="AQ6" s="612"/>
      <c r="AR6" s="612"/>
      <c r="AS6" s="612"/>
      <c r="AT6" s="612"/>
      <c r="AU6" s="612"/>
      <c r="AV6" s="612"/>
      <c r="AW6" s="612"/>
      <c r="AX6" s="612"/>
      <c r="AY6" s="612"/>
      <c r="AZ6" s="612"/>
      <c r="BA6" s="612"/>
      <c r="BB6" s="612"/>
      <c r="BC6" s="612"/>
      <c r="BD6" s="612"/>
      <c r="BE6" s="612"/>
      <c r="BF6" s="613"/>
      <c r="BG6" s="614">
        <v>1091876</v>
      </c>
      <c r="BH6" s="615"/>
      <c r="BI6" s="615"/>
      <c r="BJ6" s="615"/>
      <c r="BK6" s="615"/>
      <c r="BL6" s="615"/>
      <c r="BM6" s="615"/>
      <c r="BN6" s="616"/>
      <c r="BO6" s="650">
        <v>100</v>
      </c>
      <c r="BP6" s="650"/>
      <c r="BQ6" s="650"/>
      <c r="BR6" s="650"/>
      <c r="BS6" s="651" t="s">
        <v>122</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65496</v>
      </c>
      <c r="CS6" s="615"/>
      <c r="CT6" s="615"/>
      <c r="CU6" s="615"/>
      <c r="CV6" s="615"/>
      <c r="CW6" s="615"/>
      <c r="CX6" s="615"/>
      <c r="CY6" s="616"/>
      <c r="CZ6" s="690">
        <v>1</v>
      </c>
      <c r="DA6" s="673"/>
      <c r="DB6" s="673"/>
      <c r="DC6" s="692"/>
      <c r="DD6" s="620" t="s">
        <v>122</v>
      </c>
      <c r="DE6" s="615"/>
      <c r="DF6" s="615"/>
      <c r="DG6" s="615"/>
      <c r="DH6" s="615"/>
      <c r="DI6" s="615"/>
      <c r="DJ6" s="615"/>
      <c r="DK6" s="615"/>
      <c r="DL6" s="615"/>
      <c r="DM6" s="615"/>
      <c r="DN6" s="615"/>
      <c r="DO6" s="615"/>
      <c r="DP6" s="616"/>
      <c r="DQ6" s="620">
        <v>65496</v>
      </c>
      <c r="DR6" s="615"/>
      <c r="DS6" s="615"/>
      <c r="DT6" s="615"/>
      <c r="DU6" s="615"/>
      <c r="DV6" s="615"/>
      <c r="DW6" s="615"/>
      <c r="DX6" s="615"/>
      <c r="DY6" s="615"/>
      <c r="DZ6" s="615"/>
      <c r="EA6" s="615"/>
      <c r="EB6" s="615"/>
      <c r="EC6" s="649"/>
    </row>
    <row r="7" spans="2:143" ht="11.25" customHeight="1" x14ac:dyDescent="0.2">
      <c r="B7" s="611" t="s">
        <v>223</v>
      </c>
      <c r="C7" s="612"/>
      <c r="D7" s="612"/>
      <c r="E7" s="612"/>
      <c r="F7" s="612"/>
      <c r="G7" s="612"/>
      <c r="H7" s="612"/>
      <c r="I7" s="612"/>
      <c r="J7" s="612"/>
      <c r="K7" s="612"/>
      <c r="L7" s="612"/>
      <c r="M7" s="612"/>
      <c r="N7" s="612"/>
      <c r="O7" s="612"/>
      <c r="P7" s="612"/>
      <c r="Q7" s="613"/>
      <c r="R7" s="614">
        <v>393</v>
      </c>
      <c r="S7" s="615"/>
      <c r="T7" s="615"/>
      <c r="U7" s="615"/>
      <c r="V7" s="615"/>
      <c r="W7" s="615"/>
      <c r="X7" s="615"/>
      <c r="Y7" s="616"/>
      <c r="Z7" s="650">
        <v>0</v>
      </c>
      <c r="AA7" s="650"/>
      <c r="AB7" s="650"/>
      <c r="AC7" s="650"/>
      <c r="AD7" s="651">
        <v>393</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469814</v>
      </c>
      <c r="BH7" s="615"/>
      <c r="BI7" s="615"/>
      <c r="BJ7" s="615"/>
      <c r="BK7" s="615"/>
      <c r="BL7" s="615"/>
      <c r="BM7" s="615"/>
      <c r="BN7" s="616"/>
      <c r="BO7" s="650">
        <v>43</v>
      </c>
      <c r="BP7" s="650"/>
      <c r="BQ7" s="650"/>
      <c r="BR7" s="650"/>
      <c r="BS7" s="651" t="s">
        <v>122</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1217921</v>
      </c>
      <c r="CS7" s="615"/>
      <c r="CT7" s="615"/>
      <c r="CU7" s="615"/>
      <c r="CV7" s="615"/>
      <c r="CW7" s="615"/>
      <c r="CX7" s="615"/>
      <c r="CY7" s="616"/>
      <c r="CZ7" s="650">
        <v>18.399999999999999</v>
      </c>
      <c r="DA7" s="650"/>
      <c r="DB7" s="650"/>
      <c r="DC7" s="650"/>
      <c r="DD7" s="620">
        <v>59312</v>
      </c>
      <c r="DE7" s="615"/>
      <c r="DF7" s="615"/>
      <c r="DG7" s="615"/>
      <c r="DH7" s="615"/>
      <c r="DI7" s="615"/>
      <c r="DJ7" s="615"/>
      <c r="DK7" s="615"/>
      <c r="DL7" s="615"/>
      <c r="DM7" s="615"/>
      <c r="DN7" s="615"/>
      <c r="DO7" s="615"/>
      <c r="DP7" s="616"/>
      <c r="DQ7" s="620">
        <v>1104223</v>
      </c>
      <c r="DR7" s="615"/>
      <c r="DS7" s="615"/>
      <c r="DT7" s="615"/>
      <c r="DU7" s="615"/>
      <c r="DV7" s="615"/>
      <c r="DW7" s="615"/>
      <c r="DX7" s="615"/>
      <c r="DY7" s="615"/>
      <c r="DZ7" s="615"/>
      <c r="EA7" s="615"/>
      <c r="EB7" s="615"/>
      <c r="EC7" s="649"/>
    </row>
    <row r="8" spans="2:143" ht="11.25" customHeight="1" x14ac:dyDescent="0.2">
      <c r="B8" s="611" t="s">
        <v>226</v>
      </c>
      <c r="C8" s="612"/>
      <c r="D8" s="612"/>
      <c r="E8" s="612"/>
      <c r="F8" s="612"/>
      <c r="G8" s="612"/>
      <c r="H8" s="612"/>
      <c r="I8" s="612"/>
      <c r="J8" s="612"/>
      <c r="K8" s="612"/>
      <c r="L8" s="612"/>
      <c r="M8" s="612"/>
      <c r="N8" s="612"/>
      <c r="O8" s="612"/>
      <c r="P8" s="612"/>
      <c r="Q8" s="613"/>
      <c r="R8" s="614">
        <v>7904</v>
      </c>
      <c r="S8" s="615"/>
      <c r="T8" s="615"/>
      <c r="U8" s="615"/>
      <c r="V8" s="615"/>
      <c r="W8" s="615"/>
      <c r="X8" s="615"/>
      <c r="Y8" s="616"/>
      <c r="Z8" s="650">
        <v>0.1</v>
      </c>
      <c r="AA8" s="650"/>
      <c r="AB8" s="650"/>
      <c r="AC8" s="650"/>
      <c r="AD8" s="651">
        <v>7904</v>
      </c>
      <c r="AE8" s="651"/>
      <c r="AF8" s="651"/>
      <c r="AG8" s="651"/>
      <c r="AH8" s="651"/>
      <c r="AI8" s="651"/>
      <c r="AJ8" s="651"/>
      <c r="AK8" s="651"/>
      <c r="AL8" s="617">
        <v>0.2</v>
      </c>
      <c r="AM8" s="618"/>
      <c r="AN8" s="618"/>
      <c r="AO8" s="652"/>
      <c r="AP8" s="611" t="s">
        <v>227</v>
      </c>
      <c r="AQ8" s="612"/>
      <c r="AR8" s="612"/>
      <c r="AS8" s="612"/>
      <c r="AT8" s="612"/>
      <c r="AU8" s="612"/>
      <c r="AV8" s="612"/>
      <c r="AW8" s="612"/>
      <c r="AX8" s="612"/>
      <c r="AY8" s="612"/>
      <c r="AZ8" s="612"/>
      <c r="BA8" s="612"/>
      <c r="BB8" s="612"/>
      <c r="BC8" s="612"/>
      <c r="BD8" s="612"/>
      <c r="BE8" s="612"/>
      <c r="BF8" s="613"/>
      <c r="BG8" s="614">
        <v>17481</v>
      </c>
      <c r="BH8" s="615"/>
      <c r="BI8" s="615"/>
      <c r="BJ8" s="615"/>
      <c r="BK8" s="615"/>
      <c r="BL8" s="615"/>
      <c r="BM8" s="615"/>
      <c r="BN8" s="616"/>
      <c r="BO8" s="650">
        <v>1.6</v>
      </c>
      <c r="BP8" s="650"/>
      <c r="BQ8" s="650"/>
      <c r="BR8" s="650"/>
      <c r="BS8" s="651" t="s">
        <v>122</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1738356</v>
      </c>
      <c r="CS8" s="615"/>
      <c r="CT8" s="615"/>
      <c r="CU8" s="615"/>
      <c r="CV8" s="615"/>
      <c r="CW8" s="615"/>
      <c r="CX8" s="615"/>
      <c r="CY8" s="616"/>
      <c r="CZ8" s="650">
        <v>26.2</v>
      </c>
      <c r="DA8" s="650"/>
      <c r="DB8" s="650"/>
      <c r="DC8" s="650"/>
      <c r="DD8" s="620">
        <v>18902</v>
      </c>
      <c r="DE8" s="615"/>
      <c r="DF8" s="615"/>
      <c r="DG8" s="615"/>
      <c r="DH8" s="615"/>
      <c r="DI8" s="615"/>
      <c r="DJ8" s="615"/>
      <c r="DK8" s="615"/>
      <c r="DL8" s="615"/>
      <c r="DM8" s="615"/>
      <c r="DN8" s="615"/>
      <c r="DO8" s="615"/>
      <c r="DP8" s="616"/>
      <c r="DQ8" s="620">
        <v>1140556</v>
      </c>
      <c r="DR8" s="615"/>
      <c r="DS8" s="615"/>
      <c r="DT8" s="615"/>
      <c r="DU8" s="615"/>
      <c r="DV8" s="615"/>
      <c r="DW8" s="615"/>
      <c r="DX8" s="615"/>
      <c r="DY8" s="615"/>
      <c r="DZ8" s="615"/>
      <c r="EA8" s="615"/>
      <c r="EB8" s="615"/>
      <c r="EC8" s="649"/>
    </row>
    <row r="9" spans="2:143" ht="11.25" customHeight="1" x14ac:dyDescent="0.2">
      <c r="B9" s="611" t="s">
        <v>229</v>
      </c>
      <c r="C9" s="612"/>
      <c r="D9" s="612"/>
      <c r="E9" s="612"/>
      <c r="F9" s="612"/>
      <c r="G9" s="612"/>
      <c r="H9" s="612"/>
      <c r="I9" s="612"/>
      <c r="J9" s="612"/>
      <c r="K9" s="612"/>
      <c r="L9" s="612"/>
      <c r="M9" s="612"/>
      <c r="N9" s="612"/>
      <c r="O9" s="612"/>
      <c r="P9" s="612"/>
      <c r="Q9" s="613"/>
      <c r="R9" s="614">
        <v>8690</v>
      </c>
      <c r="S9" s="615"/>
      <c r="T9" s="615"/>
      <c r="U9" s="615"/>
      <c r="V9" s="615"/>
      <c r="W9" s="615"/>
      <c r="X9" s="615"/>
      <c r="Y9" s="616"/>
      <c r="Z9" s="650">
        <v>0.1</v>
      </c>
      <c r="AA9" s="650"/>
      <c r="AB9" s="650"/>
      <c r="AC9" s="650"/>
      <c r="AD9" s="651">
        <v>8690</v>
      </c>
      <c r="AE9" s="651"/>
      <c r="AF9" s="651"/>
      <c r="AG9" s="651"/>
      <c r="AH9" s="651"/>
      <c r="AI9" s="651"/>
      <c r="AJ9" s="651"/>
      <c r="AK9" s="651"/>
      <c r="AL9" s="617">
        <v>0.2</v>
      </c>
      <c r="AM9" s="618"/>
      <c r="AN9" s="618"/>
      <c r="AO9" s="652"/>
      <c r="AP9" s="611" t="s">
        <v>230</v>
      </c>
      <c r="AQ9" s="612"/>
      <c r="AR9" s="612"/>
      <c r="AS9" s="612"/>
      <c r="AT9" s="612"/>
      <c r="AU9" s="612"/>
      <c r="AV9" s="612"/>
      <c r="AW9" s="612"/>
      <c r="AX9" s="612"/>
      <c r="AY9" s="612"/>
      <c r="AZ9" s="612"/>
      <c r="BA9" s="612"/>
      <c r="BB9" s="612"/>
      <c r="BC9" s="612"/>
      <c r="BD9" s="612"/>
      <c r="BE9" s="612"/>
      <c r="BF9" s="613"/>
      <c r="BG9" s="614">
        <v>398731</v>
      </c>
      <c r="BH9" s="615"/>
      <c r="BI9" s="615"/>
      <c r="BJ9" s="615"/>
      <c r="BK9" s="615"/>
      <c r="BL9" s="615"/>
      <c r="BM9" s="615"/>
      <c r="BN9" s="616"/>
      <c r="BO9" s="650">
        <v>36.5</v>
      </c>
      <c r="BP9" s="650"/>
      <c r="BQ9" s="650"/>
      <c r="BR9" s="650"/>
      <c r="BS9" s="651" t="s">
        <v>122</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763410</v>
      </c>
      <c r="CS9" s="615"/>
      <c r="CT9" s="615"/>
      <c r="CU9" s="615"/>
      <c r="CV9" s="615"/>
      <c r="CW9" s="615"/>
      <c r="CX9" s="615"/>
      <c r="CY9" s="616"/>
      <c r="CZ9" s="650">
        <v>11.5</v>
      </c>
      <c r="DA9" s="650"/>
      <c r="DB9" s="650"/>
      <c r="DC9" s="650"/>
      <c r="DD9" s="620">
        <v>17330</v>
      </c>
      <c r="DE9" s="615"/>
      <c r="DF9" s="615"/>
      <c r="DG9" s="615"/>
      <c r="DH9" s="615"/>
      <c r="DI9" s="615"/>
      <c r="DJ9" s="615"/>
      <c r="DK9" s="615"/>
      <c r="DL9" s="615"/>
      <c r="DM9" s="615"/>
      <c r="DN9" s="615"/>
      <c r="DO9" s="615"/>
      <c r="DP9" s="616"/>
      <c r="DQ9" s="620">
        <v>682096</v>
      </c>
      <c r="DR9" s="615"/>
      <c r="DS9" s="615"/>
      <c r="DT9" s="615"/>
      <c r="DU9" s="615"/>
      <c r="DV9" s="615"/>
      <c r="DW9" s="615"/>
      <c r="DX9" s="615"/>
      <c r="DY9" s="615"/>
      <c r="DZ9" s="615"/>
      <c r="EA9" s="615"/>
      <c r="EB9" s="615"/>
      <c r="EC9" s="649"/>
    </row>
    <row r="10" spans="2:143" ht="11.25" customHeight="1" x14ac:dyDescent="0.2">
      <c r="B10" s="611" t="s">
        <v>232</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17586</v>
      </c>
      <c r="BH10" s="615"/>
      <c r="BI10" s="615"/>
      <c r="BJ10" s="615"/>
      <c r="BK10" s="615"/>
      <c r="BL10" s="615"/>
      <c r="BM10" s="615"/>
      <c r="BN10" s="616"/>
      <c r="BO10" s="650">
        <v>1.6</v>
      </c>
      <c r="BP10" s="650"/>
      <c r="BQ10" s="650"/>
      <c r="BR10" s="650"/>
      <c r="BS10" s="651" t="s">
        <v>122</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t="s">
        <v>122</v>
      </c>
      <c r="CS10" s="615"/>
      <c r="CT10" s="615"/>
      <c r="CU10" s="615"/>
      <c r="CV10" s="615"/>
      <c r="CW10" s="615"/>
      <c r="CX10" s="615"/>
      <c r="CY10" s="616"/>
      <c r="CZ10" s="650" t="s">
        <v>122</v>
      </c>
      <c r="DA10" s="650"/>
      <c r="DB10" s="650"/>
      <c r="DC10" s="650"/>
      <c r="DD10" s="620" t="s">
        <v>122</v>
      </c>
      <c r="DE10" s="615"/>
      <c r="DF10" s="615"/>
      <c r="DG10" s="615"/>
      <c r="DH10" s="615"/>
      <c r="DI10" s="615"/>
      <c r="DJ10" s="615"/>
      <c r="DK10" s="615"/>
      <c r="DL10" s="615"/>
      <c r="DM10" s="615"/>
      <c r="DN10" s="615"/>
      <c r="DO10" s="615"/>
      <c r="DP10" s="616"/>
      <c r="DQ10" s="620" t="s">
        <v>122</v>
      </c>
      <c r="DR10" s="615"/>
      <c r="DS10" s="615"/>
      <c r="DT10" s="615"/>
      <c r="DU10" s="615"/>
      <c r="DV10" s="615"/>
      <c r="DW10" s="615"/>
      <c r="DX10" s="615"/>
      <c r="DY10" s="615"/>
      <c r="DZ10" s="615"/>
      <c r="EA10" s="615"/>
      <c r="EB10" s="615"/>
      <c r="EC10" s="649"/>
    </row>
    <row r="11" spans="2:143" ht="11.25" customHeight="1" x14ac:dyDescent="0.2">
      <c r="B11" s="611" t="s">
        <v>235</v>
      </c>
      <c r="C11" s="612"/>
      <c r="D11" s="612"/>
      <c r="E11" s="612"/>
      <c r="F11" s="612"/>
      <c r="G11" s="612"/>
      <c r="H11" s="612"/>
      <c r="I11" s="612"/>
      <c r="J11" s="612"/>
      <c r="K11" s="612"/>
      <c r="L11" s="612"/>
      <c r="M11" s="612"/>
      <c r="N11" s="612"/>
      <c r="O11" s="612"/>
      <c r="P11" s="612"/>
      <c r="Q11" s="613"/>
      <c r="R11" s="614">
        <v>242591</v>
      </c>
      <c r="S11" s="615"/>
      <c r="T11" s="615"/>
      <c r="U11" s="615"/>
      <c r="V11" s="615"/>
      <c r="W11" s="615"/>
      <c r="X11" s="615"/>
      <c r="Y11" s="616"/>
      <c r="Z11" s="617">
        <v>3.5</v>
      </c>
      <c r="AA11" s="618"/>
      <c r="AB11" s="618"/>
      <c r="AC11" s="619"/>
      <c r="AD11" s="620">
        <v>242591</v>
      </c>
      <c r="AE11" s="615"/>
      <c r="AF11" s="615"/>
      <c r="AG11" s="615"/>
      <c r="AH11" s="615"/>
      <c r="AI11" s="615"/>
      <c r="AJ11" s="615"/>
      <c r="AK11" s="616"/>
      <c r="AL11" s="617">
        <v>5.5</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36016</v>
      </c>
      <c r="BH11" s="615"/>
      <c r="BI11" s="615"/>
      <c r="BJ11" s="615"/>
      <c r="BK11" s="615"/>
      <c r="BL11" s="615"/>
      <c r="BM11" s="615"/>
      <c r="BN11" s="616"/>
      <c r="BO11" s="650">
        <v>3.3</v>
      </c>
      <c r="BP11" s="650"/>
      <c r="BQ11" s="650"/>
      <c r="BR11" s="650"/>
      <c r="BS11" s="651" t="s">
        <v>122</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162121</v>
      </c>
      <c r="CS11" s="615"/>
      <c r="CT11" s="615"/>
      <c r="CU11" s="615"/>
      <c r="CV11" s="615"/>
      <c r="CW11" s="615"/>
      <c r="CX11" s="615"/>
      <c r="CY11" s="616"/>
      <c r="CZ11" s="650">
        <v>2.4</v>
      </c>
      <c r="DA11" s="650"/>
      <c r="DB11" s="650"/>
      <c r="DC11" s="650"/>
      <c r="DD11" s="620">
        <v>36267</v>
      </c>
      <c r="DE11" s="615"/>
      <c r="DF11" s="615"/>
      <c r="DG11" s="615"/>
      <c r="DH11" s="615"/>
      <c r="DI11" s="615"/>
      <c r="DJ11" s="615"/>
      <c r="DK11" s="615"/>
      <c r="DL11" s="615"/>
      <c r="DM11" s="615"/>
      <c r="DN11" s="615"/>
      <c r="DO11" s="615"/>
      <c r="DP11" s="616"/>
      <c r="DQ11" s="620">
        <v>107501</v>
      </c>
      <c r="DR11" s="615"/>
      <c r="DS11" s="615"/>
      <c r="DT11" s="615"/>
      <c r="DU11" s="615"/>
      <c r="DV11" s="615"/>
      <c r="DW11" s="615"/>
      <c r="DX11" s="615"/>
      <c r="DY11" s="615"/>
      <c r="DZ11" s="615"/>
      <c r="EA11" s="615"/>
      <c r="EB11" s="615"/>
      <c r="EC11" s="649"/>
    </row>
    <row r="12" spans="2:143" ht="11.25" customHeight="1" x14ac:dyDescent="0.2">
      <c r="B12" s="611" t="s">
        <v>238</v>
      </c>
      <c r="C12" s="612"/>
      <c r="D12" s="612"/>
      <c r="E12" s="612"/>
      <c r="F12" s="612"/>
      <c r="G12" s="612"/>
      <c r="H12" s="612"/>
      <c r="I12" s="612"/>
      <c r="J12" s="612"/>
      <c r="K12" s="612"/>
      <c r="L12" s="612"/>
      <c r="M12" s="612"/>
      <c r="N12" s="612"/>
      <c r="O12" s="612"/>
      <c r="P12" s="612"/>
      <c r="Q12" s="613"/>
      <c r="R12" s="614" t="s">
        <v>122</v>
      </c>
      <c r="S12" s="615"/>
      <c r="T12" s="615"/>
      <c r="U12" s="615"/>
      <c r="V12" s="615"/>
      <c r="W12" s="615"/>
      <c r="X12" s="615"/>
      <c r="Y12" s="616"/>
      <c r="Z12" s="650" t="s">
        <v>122</v>
      </c>
      <c r="AA12" s="650"/>
      <c r="AB12" s="650"/>
      <c r="AC12" s="650"/>
      <c r="AD12" s="651" t="s">
        <v>122</v>
      </c>
      <c r="AE12" s="651"/>
      <c r="AF12" s="651"/>
      <c r="AG12" s="651"/>
      <c r="AH12" s="651"/>
      <c r="AI12" s="651"/>
      <c r="AJ12" s="651"/>
      <c r="AK12" s="651"/>
      <c r="AL12" s="617" t="s">
        <v>122</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512847</v>
      </c>
      <c r="BH12" s="615"/>
      <c r="BI12" s="615"/>
      <c r="BJ12" s="615"/>
      <c r="BK12" s="615"/>
      <c r="BL12" s="615"/>
      <c r="BM12" s="615"/>
      <c r="BN12" s="616"/>
      <c r="BO12" s="650">
        <v>47</v>
      </c>
      <c r="BP12" s="650"/>
      <c r="BQ12" s="650"/>
      <c r="BR12" s="650"/>
      <c r="BS12" s="651" t="s">
        <v>122</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154197</v>
      </c>
      <c r="CS12" s="615"/>
      <c r="CT12" s="615"/>
      <c r="CU12" s="615"/>
      <c r="CV12" s="615"/>
      <c r="CW12" s="615"/>
      <c r="CX12" s="615"/>
      <c r="CY12" s="616"/>
      <c r="CZ12" s="650">
        <v>2.2999999999999998</v>
      </c>
      <c r="DA12" s="650"/>
      <c r="DB12" s="650"/>
      <c r="DC12" s="650"/>
      <c r="DD12" s="620">
        <v>21457</v>
      </c>
      <c r="DE12" s="615"/>
      <c r="DF12" s="615"/>
      <c r="DG12" s="615"/>
      <c r="DH12" s="615"/>
      <c r="DI12" s="615"/>
      <c r="DJ12" s="615"/>
      <c r="DK12" s="615"/>
      <c r="DL12" s="615"/>
      <c r="DM12" s="615"/>
      <c r="DN12" s="615"/>
      <c r="DO12" s="615"/>
      <c r="DP12" s="616"/>
      <c r="DQ12" s="620">
        <v>129159</v>
      </c>
      <c r="DR12" s="615"/>
      <c r="DS12" s="615"/>
      <c r="DT12" s="615"/>
      <c r="DU12" s="615"/>
      <c r="DV12" s="615"/>
      <c r="DW12" s="615"/>
      <c r="DX12" s="615"/>
      <c r="DY12" s="615"/>
      <c r="DZ12" s="615"/>
      <c r="EA12" s="615"/>
      <c r="EB12" s="615"/>
      <c r="EC12" s="649"/>
    </row>
    <row r="13" spans="2:143" ht="11.25" customHeight="1" x14ac:dyDescent="0.2">
      <c r="B13" s="611" t="s">
        <v>241</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512425</v>
      </c>
      <c r="BH13" s="615"/>
      <c r="BI13" s="615"/>
      <c r="BJ13" s="615"/>
      <c r="BK13" s="615"/>
      <c r="BL13" s="615"/>
      <c r="BM13" s="615"/>
      <c r="BN13" s="616"/>
      <c r="BO13" s="650">
        <v>46.9</v>
      </c>
      <c r="BP13" s="650"/>
      <c r="BQ13" s="650"/>
      <c r="BR13" s="650"/>
      <c r="BS13" s="651" t="s">
        <v>122</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549155</v>
      </c>
      <c r="CS13" s="615"/>
      <c r="CT13" s="615"/>
      <c r="CU13" s="615"/>
      <c r="CV13" s="615"/>
      <c r="CW13" s="615"/>
      <c r="CX13" s="615"/>
      <c r="CY13" s="616"/>
      <c r="CZ13" s="650">
        <v>8.3000000000000007</v>
      </c>
      <c r="DA13" s="650"/>
      <c r="DB13" s="650"/>
      <c r="DC13" s="650"/>
      <c r="DD13" s="620">
        <v>386193</v>
      </c>
      <c r="DE13" s="615"/>
      <c r="DF13" s="615"/>
      <c r="DG13" s="615"/>
      <c r="DH13" s="615"/>
      <c r="DI13" s="615"/>
      <c r="DJ13" s="615"/>
      <c r="DK13" s="615"/>
      <c r="DL13" s="615"/>
      <c r="DM13" s="615"/>
      <c r="DN13" s="615"/>
      <c r="DO13" s="615"/>
      <c r="DP13" s="616"/>
      <c r="DQ13" s="620">
        <v>202748</v>
      </c>
      <c r="DR13" s="615"/>
      <c r="DS13" s="615"/>
      <c r="DT13" s="615"/>
      <c r="DU13" s="615"/>
      <c r="DV13" s="615"/>
      <c r="DW13" s="615"/>
      <c r="DX13" s="615"/>
      <c r="DY13" s="615"/>
      <c r="DZ13" s="615"/>
      <c r="EA13" s="615"/>
      <c r="EB13" s="615"/>
      <c r="EC13" s="649"/>
    </row>
    <row r="14" spans="2:143" ht="11.25" customHeight="1" x14ac:dyDescent="0.2">
      <c r="B14" s="611" t="s">
        <v>244</v>
      </c>
      <c r="C14" s="612"/>
      <c r="D14" s="612"/>
      <c r="E14" s="612"/>
      <c r="F14" s="612"/>
      <c r="G14" s="612"/>
      <c r="H14" s="612"/>
      <c r="I14" s="612"/>
      <c r="J14" s="612"/>
      <c r="K14" s="612"/>
      <c r="L14" s="612"/>
      <c r="M14" s="612"/>
      <c r="N14" s="612"/>
      <c r="O14" s="612"/>
      <c r="P14" s="612"/>
      <c r="Q14" s="613"/>
      <c r="R14" s="614">
        <v>549</v>
      </c>
      <c r="S14" s="615"/>
      <c r="T14" s="615"/>
      <c r="U14" s="615"/>
      <c r="V14" s="615"/>
      <c r="W14" s="615"/>
      <c r="X14" s="615"/>
      <c r="Y14" s="616"/>
      <c r="Z14" s="650">
        <v>0</v>
      </c>
      <c r="AA14" s="650"/>
      <c r="AB14" s="650"/>
      <c r="AC14" s="650"/>
      <c r="AD14" s="651">
        <v>549</v>
      </c>
      <c r="AE14" s="651"/>
      <c r="AF14" s="651"/>
      <c r="AG14" s="651"/>
      <c r="AH14" s="651"/>
      <c r="AI14" s="651"/>
      <c r="AJ14" s="651"/>
      <c r="AK14" s="651"/>
      <c r="AL14" s="617">
        <v>0</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48573</v>
      </c>
      <c r="BH14" s="615"/>
      <c r="BI14" s="615"/>
      <c r="BJ14" s="615"/>
      <c r="BK14" s="615"/>
      <c r="BL14" s="615"/>
      <c r="BM14" s="615"/>
      <c r="BN14" s="616"/>
      <c r="BO14" s="650">
        <v>4.4000000000000004</v>
      </c>
      <c r="BP14" s="650"/>
      <c r="BQ14" s="650"/>
      <c r="BR14" s="650"/>
      <c r="BS14" s="651" t="s">
        <v>122</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399871</v>
      </c>
      <c r="CS14" s="615"/>
      <c r="CT14" s="615"/>
      <c r="CU14" s="615"/>
      <c r="CV14" s="615"/>
      <c r="CW14" s="615"/>
      <c r="CX14" s="615"/>
      <c r="CY14" s="616"/>
      <c r="CZ14" s="650">
        <v>6</v>
      </c>
      <c r="DA14" s="650"/>
      <c r="DB14" s="650"/>
      <c r="DC14" s="650"/>
      <c r="DD14" s="620">
        <v>96532</v>
      </c>
      <c r="DE14" s="615"/>
      <c r="DF14" s="615"/>
      <c r="DG14" s="615"/>
      <c r="DH14" s="615"/>
      <c r="DI14" s="615"/>
      <c r="DJ14" s="615"/>
      <c r="DK14" s="615"/>
      <c r="DL14" s="615"/>
      <c r="DM14" s="615"/>
      <c r="DN14" s="615"/>
      <c r="DO14" s="615"/>
      <c r="DP14" s="616"/>
      <c r="DQ14" s="620">
        <v>304620</v>
      </c>
      <c r="DR14" s="615"/>
      <c r="DS14" s="615"/>
      <c r="DT14" s="615"/>
      <c r="DU14" s="615"/>
      <c r="DV14" s="615"/>
      <c r="DW14" s="615"/>
      <c r="DX14" s="615"/>
      <c r="DY14" s="615"/>
      <c r="DZ14" s="615"/>
      <c r="EA14" s="615"/>
      <c r="EB14" s="615"/>
      <c r="EC14" s="649"/>
    </row>
    <row r="15" spans="2:143" ht="11.25" customHeight="1" x14ac:dyDescent="0.2">
      <c r="B15" s="611" t="s">
        <v>247</v>
      </c>
      <c r="C15" s="612"/>
      <c r="D15" s="612"/>
      <c r="E15" s="612"/>
      <c r="F15" s="612"/>
      <c r="G15" s="612"/>
      <c r="H15" s="612"/>
      <c r="I15" s="612"/>
      <c r="J15" s="612"/>
      <c r="K15" s="612"/>
      <c r="L15" s="612"/>
      <c r="M15" s="612"/>
      <c r="N15" s="612"/>
      <c r="O15" s="612"/>
      <c r="P15" s="612"/>
      <c r="Q15" s="613"/>
      <c r="R15" s="614" t="s">
        <v>122</v>
      </c>
      <c r="S15" s="615"/>
      <c r="T15" s="615"/>
      <c r="U15" s="615"/>
      <c r="V15" s="615"/>
      <c r="W15" s="615"/>
      <c r="X15" s="615"/>
      <c r="Y15" s="616"/>
      <c r="Z15" s="650" t="s">
        <v>122</v>
      </c>
      <c r="AA15" s="650"/>
      <c r="AB15" s="650"/>
      <c r="AC15" s="650"/>
      <c r="AD15" s="651" t="s">
        <v>122</v>
      </c>
      <c r="AE15" s="651"/>
      <c r="AF15" s="651"/>
      <c r="AG15" s="651"/>
      <c r="AH15" s="651"/>
      <c r="AI15" s="651"/>
      <c r="AJ15" s="651"/>
      <c r="AK15" s="651"/>
      <c r="AL15" s="617" t="s">
        <v>122</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60642</v>
      </c>
      <c r="BH15" s="615"/>
      <c r="BI15" s="615"/>
      <c r="BJ15" s="615"/>
      <c r="BK15" s="615"/>
      <c r="BL15" s="615"/>
      <c r="BM15" s="615"/>
      <c r="BN15" s="616"/>
      <c r="BO15" s="650">
        <v>5.6</v>
      </c>
      <c r="BP15" s="650"/>
      <c r="BQ15" s="650"/>
      <c r="BR15" s="650"/>
      <c r="BS15" s="651" t="s">
        <v>122</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587120</v>
      </c>
      <c r="CS15" s="615"/>
      <c r="CT15" s="615"/>
      <c r="CU15" s="615"/>
      <c r="CV15" s="615"/>
      <c r="CW15" s="615"/>
      <c r="CX15" s="615"/>
      <c r="CY15" s="616"/>
      <c r="CZ15" s="650">
        <v>8.9</v>
      </c>
      <c r="DA15" s="650"/>
      <c r="DB15" s="650"/>
      <c r="DC15" s="650"/>
      <c r="DD15" s="620">
        <v>83826</v>
      </c>
      <c r="DE15" s="615"/>
      <c r="DF15" s="615"/>
      <c r="DG15" s="615"/>
      <c r="DH15" s="615"/>
      <c r="DI15" s="615"/>
      <c r="DJ15" s="615"/>
      <c r="DK15" s="615"/>
      <c r="DL15" s="615"/>
      <c r="DM15" s="615"/>
      <c r="DN15" s="615"/>
      <c r="DO15" s="615"/>
      <c r="DP15" s="616"/>
      <c r="DQ15" s="620">
        <v>532742</v>
      </c>
      <c r="DR15" s="615"/>
      <c r="DS15" s="615"/>
      <c r="DT15" s="615"/>
      <c r="DU15" s="615"/>
      <c r="DV15" s="615"/>
      <c r="DW15" s="615"/>
      <c r="DX15" s="615"/>
      <c r="DY15" s="615"/>
      <c r="DZ15" s="615"/>
      <c r="EA15" s="615"/>
      <c r="EB15" s="615"/>
      <c r="EC15" s="649"/>
    </row>
    <row r="16" spans="2:143" ht="11.25" customHeight="1" x14ac:dyDescent="0.2">
      <c r="B16" s="611" t="s">
        <v>250</v>
      </c>
      <c r="C16" s="612"/>
      <c r="D16" s="612"/>
      <c r="E16" s="612"/>
      <c r="F16" s="612"/>
      <c r="G16" s="612"/>
      <c r="H16" s="612"/>
      <c r="I16" s="612"/>
      <c r="J16" s="612"/>
      <c r="K16" s="612"/>
      <c r="L16" s="612"/>
      <c r="M16" s="612"/>
      <c r="N16" s="612"/>
      <c r="O16" s="612"/>
      <c r="P16" s="612"/>
      <c r="Q16" s="613"/>
      <c r="R16" s="614">
        <v>8952</v>
      </c>
      <c r="S16" s="615"/>
      <c r="T16" s="615"/>
      <c r="U16" s="615"/>
      <c r="V16" s="615"/>
      <c r="W16" s="615"/>
      <c r="X16" s="615"/>
      <c r="Y16" s="616"/>
      <c r="Z16" s="650">
        <v>0.1</v>
      </c>
      <c r="AA16" s="650"/>
      <c r="AB16" s="650"/>
      <c r="AC16" s="650"/>
      <c r="AD16" s="651">
        <v>8952</v>
      </c>
      <c r="AE16" s="651"/>
      <c r="AF16" s="651"/>
      <c r="AG16" s="651"/>
      <c r="AH16" s="651"/>
      <c r="AI16" s="651"/>
      <c r="AJ16" s="651"/>
      <c r="AK16" s="651"/>
      <c r="AL16" s="617">
        <v>0.2</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2">
      <c r="B17" s="611" t="s">
        <v>253</v>
      </c>
      <c r="C17" s="612"/>
      <c r="D17" s="612"/>
      <c r="E17" s="612"/>
      <c r="F17" s="612"/>
      <c r="G17" s="612"/>
      <c r="H17" s="612"/>
      <c r="I17" s="612"/>
      <c r="J17" s="612"/>
      <c r="K17" s="612"/>
      <c r="L17" s="612"/>
      <c r="M17" s="612"/>
      <c r="N17" s="612"/>
      <c r="O17" s="612"/>
      <c r="P17" s="612"/>
      <c r="Q17" s="613"/>
      <c r="R17" s="614">
        <v>20113</v>
      </c>
      <c r="S17" s="615"/>
      <c r="T17" s="615"/>
      <c r="U17" s="615"/>
      <c r="V17" s="615"/>
      <c r="W17" s="615"/>
      <c r="X17" s="615"/>
      <c r="Y17" s="616"/>
      <c r="Z17" s="650">
        <v>0.3</v>
      </c>
      <c r="AA17" s="650"/>
      <c r="AB17" s="650"/>
      <c r="AC17" s="650"/>
      <c r="AD17" s="651">
        <v>20113</v>
      </c>
      <c r="AE17" s="651"/>
      <c r="AF17" s="651"/>
      <c r="AG17" s="651"/>
      <c r="AH17" s="651"/>
      <c r="AI17" s="651"/>
      <c r="AJ17" s="651"/>
      <c r="AK17" s="651"/>
      <c r="AL17" s="617">
        <v>0.5</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995253</v>
      </c>
      <c r="CS17" s="615"/>
      <c r="CT17" s="615"/>
      <c r="CU17" s="615"/>
      <c r="CV17" s="615"/>
      <c r="CW17" s="615"/>
      <c r="CX17" s="615"/>
      <c r="CY17" s="616"/>
      <c r="CZ17" s="650">
        <v>15</v>
      </c>
      <c r="DA17" s="650"/>
      <c r="DB17" s="650"/>
      <c r="DC17" s="650"/>
      <c r="DD17" s="620" t="s">
        <v>122</v>
      </c>
      <c r="DE17" s="615"/>
      <c r="DF17" s="615"/>
      <c r="DG17" s="615"/>
      <c r="DH17" s="615"/>
      <c r="DI17" s="615"/>
      <c r="DJ17" s="615"/>
      <c r="DK17" s="615"/>
      <c r="DL17" s="615"/>
      <c r="DM17" s="615"/>
      <c r="DN17" s="615"/>
      <c r="DO17" s="615"/>
      <c r="DP17" s="616"/>
      <c r="DQ17" s="620">
        <v>975253</v>
      </c>
      <c r="DR17" s="615"/>
      <c r="DS17" s="615"/>
      <c r="DT17" s="615"/>
      <c r="DU17" s="615"/>
      <c r="DV17" s="615"/>
      <c r="DW17" s="615"/>
      <c r="DX17" s="615"/>
      <c r="DY17" s="615"/>
      <c r="DZ17" s="615"/>
      <c r="EA17" s="615"/>
      <c r="EB17" s="615"/>
      <c r="EC17" s="649"/>
    </row>
    <row r="18" spans="2:133" ht="11.25" customHeight="1" x14ac:dyDescent="0.2">
      <c r="B18" s="611" t="s">
        <v>256</v>
      </c>
      <c r="C18" s="612"/>
      <c r="D18" s="612"/>
      <c r="E18" s="612"/>
      <c r="F18" s="612"/>
      <c r="G18" s="612"/>
      <c r="H18" s="612"/>
      <c r="I18" s="612"/>
      <c r="J18" s="612"/>
      <c r="K18" s="612"/>
      <c r="L18" s="612"/>
      <c r="M18" s="612"/>
      <c r="N18" s="612"/>
      <c r="O18" s="612"/>
      <c r="P18" s="612"/>
      <c r="Q18" s="613"/>
      <c r="R18" s="614">
        <v>9949</v>
      </c>
      <c r="S18" s="615"/>
      <c r="T18" s="615"/>
      <c r="U18" s="615"/>
      <c r="V18" s="615"/>
      <c r="W18" s="615"/>
      <c r="X18" s="615"/>
      <c r="Y18" s="616"/>
      <c r="Z18" s="650">
        <v>0.1</v>
      </c>
      <c r="AA18" s="650"/>
      <c r="AB18" s="650"/>
      <c r="AC18" s="650"/>
      <c r="AD18" s="651">
        <v>9949</v>
      </c>
      <c r="AE18" s="651"/>
      <c r="AF18" s="651"/>
      <c r="AG18" s="651"/>
      <c r="AH18" s="651"/>
      <c r="AI18" s="651"/>
      <c r="AJ18" s="651"/>
      <c r="AK18" s="651"/>
      <c r="AL18" s="617">
        <v>0.2</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2">
      <c r="B19" s="611" t="s">
        <v>259</v>
      </c>
      <c r="C19" s="612"/>
      <c r="D19" s="612"/>
      <c r="E19" s="612"/>
      <c r="F19" s="612"/>
      <c r="G19" s="612"/>
      <c r="H19" s="612"/>
      <c r="I19" s="612"/>
      <c r="J19" s="612"/>
      <c r="K19" s="612"/>
      <c r="L19" s="612"/>
      <c r="M19" s="612"/>
      <c r="N19" s="612"/>
      <c r="O19" s="612"/>
      <c r="P19" s="612"/>
      <c r="Q19" s="613"/>
      <c r="R19" s="614">
        <v>9601</v>
      </c>
      <c r="S19" s="615"/>
      <c r="T19" s="615"/>
      <c r="U19" s="615"/>
      <c r="V19" s="615"/>
      <c r="W19" s="615"/>
      <c r="X19" s="615"/>
      <c r="Y19" s="616"/>
      <c r="Z19" s="650">
        <v>0.1</v>
      </c>
      <c r="AA19" s="650"/>
      <c r="AB19" s="650"/>
      <c r="AC19" s="650"/>
      <c r="AD19" s="651">
        <v>9601</v>
      </c>
      <c r="AE19" s="651"/>
      <c r="AF19" s="651"/>
      <c r="AG19" s="651"/>
      <c r="AH19" s="651"/>
      <c r="AI19" s="651"/>
      <c r="AJ19" s="651"/>
      <c r="AK19" s="651"/>
      <c r="AL19" s="617">
        <v>0.2</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t="s">
        <v>122</v>
      </c>
      <c r="BH19" s="615"/>
      <c r="BI19" s="615"/>
      <c r="BJ19" s="615"/>
      <c r="BK19" s="615"/>
      <c r="BL19" s="615"/>
      <c r="BM19" s="615"/>
      <c r="BN19" s="616"/>
      <c r="BO19" s="650" t="s">
        <v>122</v>
      </c>
      <c r="BP19" s="650"/>
      <c r="BQ19" s="650"/>
      <c r="BR19" s="650"/>
      <c r="BS19" s="651" t="s">
        <v>122</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2">
      <c r="B20" s="683" t="s">
        <v>262</v>
      </c>
      <c r="C20" s="684"/>
      <c r="D20" s="684"/>
      <c r="E20" s="684"/>
      <c r="F20" s="684"/>
      <c r="G20" s="684"/>
      <c r="H20" s="684"/>
      <c r="I20" s="684"/>
      <c r="J20" s="684"/>
      <c r="K20" s="684"/>
      <c r="L20" s="684"/>
      <c r="M20" s="684"/>
      <c r="N20" s="684"/>
      <c r="O20" s="684"/>
      <c r="P20" s="684"/>
      <c r="Q20" s="685"/>
      <c r="R20" s="614">
        <v>348</v>
      </c>
      <c r="S20" s="615"/>
      <c r="T20" s="615"/>
      <c r="U20" s="615"/>
      <c r="V20" s="615"/>
      <c r="W20" s="615"/>
      <c r="X20" s="615"/>
      <c r="Y20" s="616"/>
      <c r="Z20" s="650">
        <v>0</v>
      </c>
      <c r="AA20" s="650"/>
      <c r="AB20" s="650"/>
      <c r="AC20" s="650"/>
      <c r="AD20" s="651">
        <v>348</v>
      </c>
      <c r="AE20" s="651"/>
      <c r="AF20" s="651"/>
      <c r="AG20" s="651"/>
      <c r="AH20" s="651"/>
      <c r="AI20" s="651"/>
      <c r="AJ20" s="651"/>
      <c r="AK20" s="651"/>
      <c r="AL20" s="617">
        <v>0</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t="s">
        <v>122</v>
      </c>
      <c r="BH20" s="615"/>
      <c r="BI20" s="615"/>
      <c r="BJ20" s="615"/>
      <c r="BK20" s="615"/>
      <c r="BL20" s="615"/>
      <c r="BM20" s="615"/>
      <c r="BN20" s="616"/>
      <c r="BO20" s="650" t="s">
        <v>122</v>
      </c>
      <c r="BP20" s="650"/>
      <c r="BQ20" s="650"/>
      <c r="BR20" s="650"/>
      <c r="BS20" s="651" t="s">
        <v>122</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6632900</v>
      </c>
      <c r="CS20" s="615"/>
      <c r="CT20" s="615"/>
      <c r="CU20" s="615"/>
      <c r="CV20" s="615"/>
      <c r="CW20" s="615"/>
      <c r="CX20" s="615"/>
      <c r="CY20" s="616"/>
      <c r="CZ20" s="650">
        <v>100</v>
      </c>
      <c r="DA20" s="650"/>
      <c r="DB20" s="650"/>
      <c r="DC20" s="650"/>
      <c r="DD20" s="620">
        <v>719819</v>
      </c>
      <c r="DE20" s="615"/>
      <c r="DF20" s="615"/>
      <c r="DG20" s="615"/>
      <c r="DH20" s="615"/>
      <c r="DI20" s="615"/>
      <c r="DJ20" s="615"/>
      <c r="DK20" s="615"/>
      <c r="DL20" s="615"/>
      <c r="DM20" s="615"/>
      <c r="DN20" s="615"/>
      <c r="DO20" s="615"/>
      <c r="DP20" s="616"/>
      <c r="DQ20" s="620">
        <v>5244394</v>
      </c>
      <c r="DR20" s="615"/>
      <c r="DS20" s="615"/>
      <c r="DT20" s="615"/>
      <c r="DU20" s="615"/>
      <c r="DV20" s="615"/>
      <c r="DW20" s="615"/>
      <c r="DX20" s="615"/>
      <c r="DY20" s="615"/>
      <c r="DZ20" s="615"/>
      <c r="EA20" s="615"/>
      <c r="EB20" s="615"/>
      <c r="EC20" s="649"/>
    </row>
    <row r="21" spans="2:133" ht="11.25" customHeight="1" x14ac:dyDescent="0.2">
      <c r="B21" s="611" t="s">
        <v>265</v>
      </c>
      <c r="C21" s="612"/>
      <c r="D21" s="612"/>
      <c r="E21" s="612"/>
      <c r="F21" s="612"/>
      <c r="G21" s="612"/>
      <c r="H21" s="612"/>
      <c r="I21" s="612"/>
      <c r="J21" s="612"/>
      <c r="K21" s="612"/>
      <c r="L21" s="612"/>
      <c r="M21" s="612"/>
      <c r="N21" s="612"/>
      <c r="O21" s="612"/>
      <c r="P21" s="612"/>
      <c r="Q21" s="613"/>
      <c r="R21" s="614">
        <v>3091378</v>
      </c>
      <c r="S21" s="615"/>
      <c r="T21" s="615"/>
      <c r="U21" s="615"/>
      <c r="V21" s="615"/>
      <c r="W21" s="615"/>
      <c r="X21" s="615"/>
      <c r="Y21" s="616"/>
      <c r="Z21" s="650">
        <v>44.3</v>
      </c>
      <c r="AA21" s="650"/>
      <c r="AB21" s="650"/>
      <c r="AC21" s="650"/>
      <c r="AD21" s="651">
        <v>2847908</v>
      </c>
      <c r="AE21" s="651"/>
      <c r="AF21" s="651"/>
      <c r="AG21" s="651"/>
      <c r="AH21" s="651"/>
      <c r="AI21" s="651"/>
      <c r="AJ21" s="651"/>
      <c r="AK21" s="651"/>
      <c r="AL21" s="617">
        <v>64.2</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122</v>
      </c>
      <c r="BH21" s="615"/>
      <c r="BI21" s="615"/>
      <c r="BJ21" s="615"/>
      <c r="BK21" s="615"/>
      <c r="BL21" s="615"/>
      <c r="BM21" s="615"/>
      <c r="BN21" s="616"/>
      <c r="BO21" s="650" t="s">
        <v>122</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267</v>
      </c>
      <c r="C22" s="612"/>
      <c r="D22" s="612"/>
      <c r="E22" s="612"/>
      <c r="F22" s="612"/>
      <c r="G22" s="612"/>
      <c r="H22" s="612"/>
      <c r="I22" s="612"/>
      <c r="J22" s="612"/>
      <c r="K22" s="612"/>
      <c r="L22" s="612"/>
      <c r="M22" s="612"/>
      <c r="N22" s="612"/>
      <c r="O22" s="612"/>
      <c r="P22" s="612"/>
      <c r="Q22" s="613"/>
      <c r="R22" s="614">
        <v>2847908</v>
      </c>
      <c r="S22" s="615"/>
      <c r="T22" s="615"/>
      <c r="U22" s="615"/>
      <c r="V22" s="615"/>
      <c r="W22" s="615"/>
      <c r="X22" s="615"/>
      <c r="Y22" s="616"/>
      <c r="Z22" s="650">
        <v>40.799999999999997</v>
      </c>
      <c r="AA22" s="650"/>
      <c r="AB22" s="650"/>
      <c r="AC22" s="650"/>
      <c r="AD22" s="651">
        <v>2847908</v>
      </c>
      <c r="AE22" s="651"/>
      <c r="AF22" s="651"/>
      <c r="AG22" s="651"/>
      <c r="AH22" s="651"/>
      <c r="AI22" s="651"/>
      <c r="AJ22" s="651"/>
      <c r="AK22" s="651"/>
      <c r="AL22" s="617">
        <v>64.2</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270</v>
      </c>
      <c r="C23" s="612"/>
      <c r="D23" s="612"/>
      <c r="E23" s="612"/>
      <c r="F23" s="612"/>
      <c r="G23" s="612"/>
      <c r="H23" s="612"/>
      <c r="I23" s="612"/>
      <c r="J23" s="612"/>
      <c r="K23" s="612"/>
      <c r="L23" s="612"/>
      <c r="M23" s="612"/>
      <c r="N23" s="612"/>
      <c r="O23" s="612"/>
      <c r="P23" s="612"/>
      <c r="Q23" s="613"/>
      <c r="R23" s="614">
        <v>243470</v>
      </c>
      <c r="S23" s="615"/>
      <c r="T23" s="615"/>
      <c r="U23" s="615"/>
      <c r="V23" s="615"/>
      <c r="W23" s="615"/>
      <c r="X23" s="615"/>
      <c r="Y23" s="616"/>
      <c r="Z23" s="650">
        <v>3.5</v>
      </c>
      <c r="AA23" s="650"/>
      <c r="AB23" s="650"/>
      <c r="AC23" s="650"/>
      <c r="AD23" s="651" t="s">
        <v>122</v>
      </c>
      <c r="AE23" s="651"/>
      <c r="AF23" s="651"/>
      <c r="AG23" s="651"/>
      <c r="AH23" s="651"/>
      <c r="AI23" s="651"/>
      <c r="AJ23" s="651"/>
      <c r="AK23" s="651"/>
      <c r="AL23" s="617" t="s">
        <v>122</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11" t="s">
        <v>277</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3010559</v>
      </c>
      <c r="CS24" s="661"/>
      <c r="CT24" s="661"/>
      <c r="CU24" s="661"/>
      <c r="CV24" s="661"/>
      <c r="CW24" s="661"/>
      <c r="CX24" s="661"/>
      <c r="CY24" s="689"/>
      <c r="CZ24" s="690">
        <v>45.4</v>
      </c>
      <c r="DA24" s="673"/>
      <c r="DB24" s="673"/>
      <c r="DC24" s="692"/>
      <c r="DD24" s="688">
        <v>2453290</v>
      </c>
      <c r="DE24" s="661"/>
      <c r="DF24" s="661"/>
      <c r="DG24" s="661"/>
      <c r="DH24" s="661"/>
      <c r="DI24" s="661"/>
      <c r="DJ24" s="661"/>
      <c r="DK24" s="689"/>
      <c r="DL24" s="688">
        <v>2203588</v>
      </c>
      <c r="DM24" s="661"/>
      <c r="DN24" s="661"/>
      <c r="DO24" s="661"/>
      <c r="DP24" s="661"/>
      <c r="DQ24" s="661"/>
      <c r="DR24" s="661"/>
      <c r="DS24" s="661"/>
      <c r="DT24" s="661"/>
      <c r="DU24" s="661"/>
      <c r="DV24" s="689"/>
      <c r="DW24" s="690">
        <v>49.6</v>
      </c>
      <c r="DX24" s="673"/>
      <c r="DY24" s="673"/>
      <c r="DZ24" s="673"/>
      <c r="EA24" s="673"/>
      <c r="EB24" s="673"/>
      <c r="EC24" s="691"/>
    </row>
    <row r="25" spans="2:133" ht="11.25" customHeight="1" x14ac:dyDescent="0.2">
      <c r="B25" s="611" t="s">
        <v>280</v>
      </c>
      <c r="C25" s="612"/>
      <c r="D25" s="612"/>
      <c r="E25" s="612"/>
      <c r="F25" s="612"/>
      <c r="G25" s="612"/>
      <c r="H25" s="612"/>
      <c r="I25" s="612"/>
      <c r="J25" s="612"/>
      <c r="K25" s="612"/>
      <c r="L25" s="612"/>
      <c r="M25" s="612"/>
      <c r="N25" s="612"/>
      <c r="O25" s="612"/>
      <c r="P25" s="612"/>
      <c r="Q25" s="613"/>
      <c r="R25" s="614">
        <v>4560236</v>
      </c>
      <c r="S25" s="615"/>
      <c r="T25" s="615"/>
      <c r="U25" s="615"/>
      <c r="V25" s="615"/>
      <c r="W25" s="615"/>
      <c r="X25" s="615"/>
      <c r="Y25" s="616"/>
      <c r="Z25" s="650">
        <v>65.3</v>
      </c>
      <c r="AA25" s="650"/>
      <c r="AB25" s="650"/>
      <c r="AC25" s="650"/>
      <c r="AD25" s="651">
        <v>4316766</v>
      </c>
      <c r="AE25" s="651"/>
      <c r="AF25" s="651"/>
      <c r="AG25" s="651"/>
      <c r="AH25" s="651"/>
      <c r="AI25" s="651"/>
      <c r="AJ25" s="651"/>
      <c r="AK25" s="651"/>
      <c r="AL25" s="617">
        <v>97.2</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1395099</v>
      </c>
      <c r="CS25" s="623"/>
      <c r="CT25" s="623"/>
      <c r="CU25" s="623"/>
      <c r="CV25" s="623"/>
      <c r="CW25" s="623"/>
      <c r="CX25" s="623"/>
      <c r="CY25" s="624"/>
      <c r="CZ25" s="617">
        <v>21</v>
      </c>
      <c r="DA25" s="625"/>
      <c r="DB25" s="625"/>
      <c r="DC25" s="626"/>
      <c r="DD25" s="620">
        <v>1271595</v>
      </c>
      <c r="DE25" s="623"/>
      <c r="DF25" s="623"/>
      <c r="DG25" s="623"/>
      <c r="DH25" s="623"/>
      <c r="DI25" s="623"/>
      <c r="DJ25" s="623"/>
      <c r="DK25" s="624"/>
      <c r="DL25" s="620">
        <v>1030950</v>
      </c>
      <c r="DM25" s="623"/>
      <c r="DN25" s="623"/>
      <c r="DO25" s="623"/>
      <c r="DP25" s="623"/>
      <c r="DQ25" s="623"/>
      <c r="DR25" s="623"/>
      <c r="DS25" s="623"/>
      <c r="DT25" s="623"/>
      <c r="DU25" s="623"/>
      <c r="DV25" s="624"/>
      <c r="DW25" s="617">
        <v>23.2</v>
      </c>
      <c r="DX25" s="625"/>
      <c r="DY25" s="625"/>
      <c r="DZ25" s="625"/>
      <c r="EA25" s="625"/>
      <c r="EB25" s="625"/>
      <c r="EC25" s="639"/>
    </row>
    <row r="26" spans="2:133" ht="11.25" customHeight="1" x14ac:dyDescent="0.2">
      <c r="B26" s="611" t="s">
        <v>283</v>
      </c>
      <c r="C26" s="612"/>
      <c r="D26" s="612"/>
      <c r="E26" s="612"/>
      <c r="F26" s="612"/>
      <c r="G26" s="612"/>
      <c r="H26" s="612"/>
      <c r="I26" s="612"/>
      <c r="J26" s="612"/>
      <c r="K26" s="612"/>
      <c r="L26" s="612"/>
      <c r="M26" s="612"/>
      <c r="N26" s="612"/>
      <c r="O26" s="612"/>
      <c r="P26" s="612"/>
      <c r="Q26" s="613"/>
      <c r="R26" s="614">
        <v>571</v>
      </c>
      <c r="S26" s="615"/>
      <c r="T26" s="615"/>
      <c r="U26" s="615"/>
      <c r="V26" s="615"/>
      <c r="W26" s="615"/>
      <c r="X26" s="615"/>
      <c r="Y26" s="616"/>
      <c r="Z26" s="650">
        <v>0</v>
      </c>
      <c r="AA26" s="650"/>
      <c r="AB26" s="650"/>
      <c r="AC26" s="650"/>
      <c r="AD26" s="651">
        <v>571</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784067</v>
      </c>
      <c r="CS26" s="615"/>
      <c r="CT26" s="615"/>
      <c r="CU26" s="615"/>
      <c r="CV26" s="615"/>
      <c r="CW26" s="615"/>
      <c r="CX26" s="615"/>
      <c r="CY26" s="616"/>
      <c r="CZ26" s="617">
        <v>11.8</v>
      </c>
      <c r="DA26" s="625"/>
      <c r="DB26" s="625"/>
      <c r="DC26" s="626"/>
      <c r="DD26" s="620">
        <v>693476</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2">
      <c r="B27" s="611" t="s">
        <v>286</v>
      </c>
      <c r="C27" s="612"/>
      <c r="D27" s="612"/>
      <c r="E27" s="612"/>
      <c r="F27" s="612"/>
      <c r="G27" s="612"/>
      <c r="H27" s="612"/>
      <c r="I27" s="612"/>
      <c r="J27" s="612"/>
      <c r="K27" s="612"/>
      <c r="L27" s="612"/>
      <c r="M27" s="612"/>
      <c r="N27" s="612"/>
      <c r="O27" s="612"/>
      <c r="P27" s="612"/>
      <c r="Q27" s="613"/>
      <c r="R27" s="614">
        <v>20211</v>
      </c>
      <c r="S27" s="615"/>
      <c r="T27" s="615"/>
      <c r="U27" s="615"/>
      <c r="V27" s="615"/>
      <c r="W27" s="615"/>
      <c r="X27" s="615"/>
      <c r="Y27" s="616"/>
      <c r="Z27" s="650">
        <v>0.3</v>
      </c>
      <c r="AA27" s="650"/>
      <c r="AB27" s="650"/>
      <c r="AC27" s="650"/>
      <c r="AD27" s="651" t="s">
        <v>122</v>
      </c>
      <c r="AE27" s="651"/>
      <c r="AF27" s="651"/>
      <c r="AG27" s="651"/>
      <c r="AH27" s="651"/>
      <c r="AI27" s="651"/>
      <c r="AJ27" s="651"/>
      <c r="AK27" s="651"/>
      <c r="AL27" s="617" t="s">
        <v>122</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1091876</v>
      </c>
      <c r="BH27" s="615"/>
      <c r="BI27" s="615"/>
      <c r="BJ27" s="615"/>
      <c r="BK27" s="615"/>
      <c r="BL27" s="615"/>
      <c r="BM27" s="615"/>
      <c r="BN27" s="616"/>
      <c r="BO27" s="650">
        <v>100</v>
      </c>
      <c r="BP27" s="650"/>
      <c r="BQ27" s="650"/>
      <c r="BR27" s="650"/>
      <c r="BS27" s="651" t="s">
        <v>122</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620207</v>
      </c>
      <c r="CS27" s="623"/>
      <c r="CT27" s="623"/>
      <c r="CU27" s="623"/>
      <c r="CV27" s="623"/>
      <c r="CW27" s="623"/>
      <c r="CX27" s="623"/>
      <c r="CY27" s="624"/>
      <c r="CZ27" s="617">
        <v>9.4</v>
      </c>
      <c r="DA27" s="625"/>
      <c r="DB27" s="625"/>
      <c r="DC27" s="626"/>
      <c r="DD27" s="620">
        <v>206442</v>
      </c>
      <c r="DE27" s="623"/>
      <c r="DF27" s="623"/>
      <c r="DG27" s="623"/>
      <c r="DH27" s="623"/>
      <c r="DI27" s="623"/>
      <c r="DJ27" s="623"/>
      <c r="DK27" s="624"/>
      <c r="DL27" s="620">
        <v>197385</v>
      </c>
      <c r="DM27" s="623"/>
      <c r="DN27" s="623"/>
      <c r="DO27" s="623"/>
      <c r="DP27" s="623"/>
      <c r="DQ27" s="623"/>
      <c r="DR27" s="623"/>
      <c r="DS27" s="623"/>
      <c r="DT27" s="623"/>
      <c r="DU27" s="623"/>
      <c r="DV27" s="624"/>
      <c r="DW27" s="617">
        <v>4.4000000000000004</v>
      </c>
      <c r="DX27" s="625"/>
      <c r="DY27" s="625"/>
      <c r="DZ27" s="625"/>
      <c r="EA27" s="625"/>
      <c r="EB27" s="625"/>
      <c r="EC27" s="639"/>
    </row>
    <row r="28" spans="2:133" ht="11.25" customHeight="1" x14ac:dyDescent="0.2">
      <c r="B28" s="611" t="s">
        <v>289</v>
      </c>
      <c r="C28" s="612"/>
      <c r="D28" s="612"/>
      <c r="E28" s="612"/>
      <c r="F28" s="612"/>
      <c r="G28" s="612"/>
      <c r="H28" s="612"/>
      <c r="I28" s="612"/>
      <c r="J28" s="612"/>
      <c r="K28" s="612"/>
      <c r="L28" s="612"/>
      <c r="M28" s="612"/>
      <c r="N28" s="612"/>
      <c r="O28" s="612"/>
      <c r="P28" s="612"/>
      <c r="Q28" s="613"/>
      <c r="R28" s="614">
        <v>120062</v>
      </c>
      <c r="S28" s="615"/>
      <c r="T28" s="615"/>
      <c r="U28" s="615"/>
      <c r="V28" s="615"/>
      <c r="W28" s="615"/>
      <c r="X28" s="615"/>
      <c r="Y28" s="616"/>
      <c r="Z28" s="650">
        <v>1.7</v>
      </c>
      <c r="AA28" s="650"/>
      <c r="AB28" s="650"/>
      <c r="AC28" s="650"/>
      <c r="AD28" s="651">
        <v>105144</v>
      </c>
      <c r="AE28" s="651"/>
      <c r="AF28" s="651"/>
      <c r="AG28" s="651"/>
      <c r="AH28" s="651"/>
      <c r="AI28" s="651"/>
      <c r="AJ28" s="651"/>
      <c r="AK28" s="651"/>
      <c r="AL28" s="617">
        <v>2.4</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995253</v>
      </c>
      <c r="CS28" s="615"/>
      <c r="CT28" s="615"/>
      <c r="CU28" s="615"/>
      <c r="CV28" s="615"/>
      <c r="CW28" s="615"/>
      <c r="CX28" s="615"/>
      <c r="CY28" s="616"/>
      <c r="CZ28" s="617">
        <v>15</v>
      </c>
      <c r="DA28" s="625"/>
      <c r="DB28" s="625"/>
      <c r="DC28" s="626"/>
      <c r="DD28" s="620">
        <v>975253</v>
      </c>
      <c r="DE28" s="615"/>
      <c r="DF28" s="615"/>
      <c r="DG28" s="615"/>
      <c r="DH28" s="615"/>
      <c r="DI28" s="615"/>
      <c r="DJ28" s="615"/>
      <c r="DK28" s="616"/>
      <c r="DL28" s="620">
        <v>975253</v>
      </c>
      <c r="DM28" s="615"/>
      <c r="DN28" s="615"/>
      <c r="DO28" s="615"/>
      <c r="DP28" s="615"/>
      <c r="DQ28" s="615"/>
      <c r="DR28" s="615"/>
      <c r="DS28" s="615"/>
      <c r="DT28" s="615"/>
      <c r="DU28" s="615"/>
      <c r="DV28" s="616"/>
      <c r="DW28" s="617">
        <v>22</v>
      </c>
      <c r="DX28" s="625"/>
      <c r="DY28" s="625"/>
      <c r="DZ28" s="625"/>
      <c r="EA28" s="625"/>
      <c r="EB28" s="625"/>
      <c r="EC28" s="639"/>
    </row>
    <row r="29" spans="2:133" ht="11.25" customHeight="1" x14ac:dyDescent="0.2">
      <c r="B29" s="611" t="s">
        <v>291</v>
      </c>
      <c r="C29" s="612"/>
      <c r="D29" s="612"/>
      <c r="E29" s="612"/>
      <c r="F29" s="612"/>
      <c r="G29" s="612"/>
      <c r="H29" s="612"/>
      <c r="I29" s="612"/>
      <c r="J29" s="612"/>
      <c r="K29" s="612"/>
      <c r="L29" s="612"/>
      <c r="M29" s="612"/>
      <c r="N29" s="612"/>
      <c r="O29" s="612"/>
      <c r="P29" s="612"/>
      <c r="Q29" s="613"/>
      <c r="R29" s="614">
        <v>5544</v>
      </c>
      <c r="S29" s="615"/>
      <c r="T29" s="615"/>
      <c r="U29" s="615"/>
      <c r="V29" s="615"/>
      <c r="W29" s="615"/>
      <c r="X29" s="615"/>
      <c r="Y29" s="616"/>
      <c r="Z29" s="650">
        <v>0.1</v>
      </c>
      <c r="AA29" s="650"/>
      <c r="AB29" s="650"/>
      <c r="AC29" s="650"/>
      <c r="AD29" s="651">
        <v>1029</v>
      </c>
      <c r="AE29" s="651"/>
      <c r="AF29" s="651"/>
      <c r="AG29" s="651"/>
      <c r="AH29" s="651"/>
      <c r="AI29" s="651"/>
      <c r="AJ29" s="651"/>
      <c r="AK29" s="651"/>
      <c r="AL29" s="617">
        <v>0</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995253</v>
      </c>
      <c r="CS29" s="623"/>
      <c r="CT29" s="623"/>
      <c r="CU29" s="623"/>
      <c r="CV29" s="623"/>
      <c r="CW29" s="623"/>
      <c r="CX29" s="623"/>
      <c r="CY29" s="624"/>
      <c r="CZ29" s="617">
        <v>15</v>
      </c>
      <c r="DA29" s="625"/>
      <c r="DB29" s="625"/>
      <c r="DC29" s="626"/>
      <c r="DD29" s="620">
        <v>975253</v>
      </c>
      <c r="DE29" s="623"/>
      <c r="DF29" s="623"/>
      <c r="DG29" s="623"/>
      <c r="DH29" s="623"/>
      <c r="DI29" s="623"/>
      <c r="DJ29" s="623"/>
      <c r="DK29" s="624"/>
      <c r="DL29" s="620">
        <v>975253</v>
      </c>
      <c r="DM29" s="623"/>
      <c r="DN29" s="623"/>
      <c r="DO29" s="623"/>
      <c r="DP29" s="623"/>
      <c r="DQ29" s="623"/>
      <c r="DR29" s="623"/>
      <c r="DS29" s="623"/>
      <c r="DT29" s="623"/>
      <c r="DU29" s="623"/>
      <c r="DV29" s="624"/>
      <c r="DW29" s="617">
        <v>22</v>
      </c>
      <c r="DX29" s="625"/>
      <c r="DY29" s="625"/>
      <c r="DZ29" s="625"/>
      <c r="EA29" s="625"/>
      <c r="EB29" s="625"/>
      <c r="EC29" s="639"/>
    </row>
    <row r="30" spans="2:133" ht="11.25" customHeight="1" x14ac:dyDescent="0.2">
      <c r="B30" s="611" t="s">
        <v>293</v>
      </c>
      <c r="C30" s="612"/>
      <c r="D30" s="612"/>
      <c r="E30" s="612"/>
      <c r="F30" s="612"/>
      <c r="G30" s="612"/>
      <c r="H30" s="612"/>
      <c r="I30" s="612"/>
      <c r="J30" s="612"/>
      <c r="K30" s="612"/>
      <c r="L30" s="612"/>
      <c r="M30" s="612"/>
      <c r="N30" s="612"/>
      <c r="O30" s="612"/>
      <c r="P30" s="612"/>
      <c r="Q30" s="613"/>
      <c r="R30" s="614">
        <v>675478</v>
      </c>
      <c r="S30" s="615"/>
      <c r="T30" s="615"/>
      <c r="U30" s="615"/>
      <c r="V30" s="615"/>
      <c r="W30" s="615"/>
      <c r="X30" s="615"/>
      <c r="Y30" s="616"/>
      <c r="Z30" s="650">
        <v>9.6999999999999993</v>
      </c>
      <c r="AA30" s="650"/>
      <c r="AB30" s="650"/>
      <c r="AC30" s="650"/>
      <c r="AD30" s="651" t="s">
        <v>122</v>
      </c>
      <c r="AE30" s="651"/>
      <c r="AF30" s="651"/>
      <c r="AG30" s="651"/>
      <c r="AH30" s="651"/>
      <c r="AI30" s="651"/>
      <c r="AJ30" s="651"/>
      <c r="AK30" s="651"/>
      <c r="AL30" s="617" t="s">
        <v>122</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962818</v>
      </c>
      <c r="CS30" s="615"/>
      <c r="CT30" s="615"/>
      <c r="CU30" s="615"/>
      <c r="CV30" s="615"/>
      <c r="CW30" s="615"/>
      <c r="CX30" s="615"/>
      <c r="CY30" s="616"/>
      <c r="CZ30" s="617">
        <v>14.5</v>
      </c>
      <c r="DA30" s="625"/>
      <c r="DB30" s="625"/>
      <c r="DC30" s="626"/>
      <c r="DD30" s="620">
        <v>942818</v>
      </c>
      <c r="DE30" s="615"/>
      <c r="DF30" s="615"/>
      <c r="DG30" s="615"/>
      <c r="DH30" s="615"/>
      <c r="DI30" s="615"/>
      <c r="DJ30" s="615"/>
      <c r="DK30" s="616"/>
      <c r="DL30" s="620">
        <v>942818</v>
      </c>
      <c r="DM30" s="615"/>
      <c r="DN30" s="615"/>
      <c r="DO30" s="615"/>
      <c r="DP30" s="615"/>
      <c r="DQ30" s="615"/>
      <c r="DR30" s="615"/>
      <c r="DS30" s="615"/>
      <c r="DT30" s="615"/>
      <c r="DU30" s="615"/>
      <c r="DV30" s="616"/>
      <c r="DW30" s="617">
        <v>21.2</v>
      </c>
      <c r="DX30" s="625"/>
      <c r="DY30" s="625"/>
      <c r="DZ30" s="625"/>
      <c r="EA30" s="625"/>
      <c r="EB30" s="625"/>
      <c r="EC30" s="639"/>
    </row>
    <row r="31" spans="2:133" ht="11.25" customHeight="1" x14ac:dyDescent="0.2">
      <c r="B31" s="683" t="s">
        <v>297</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298</v>
      </c>
      <c r="AQ31" s="676"/>
      <c r="AR31" s="676"/>
      <c r="AS31" s="676"/>
      <c r="AT31" s="677" t="s">
        <v>299</v>
      </c>
      <c r="AU31" s="212"/>
      <c r="AV31" s="212"/>
      <c r="AW31" s="212"/>
      <c r="AX31" s="663" t="s">
        <v>177</v>
      </c>
      <c r="AY31" s="664"/>
      <c r="AZ31" s="664"/>
      <c r="BA31" s="664"/>
      <c r="BB31" s="664"/>
      <c r="BC31" s="664"/>
      <c r="BD31" s="664"/>
      <c r="BE31" s="664"/>
      <c r="BF31" s="665"/>
      <c r="BG31" s="671">
        <v>99</v>
      </c>
      <c r="BH31" s="672"/>
      <c r="BI31" s="672"/>
      <c r="BJ31" s="672"/>
      <c r="BK31" s="672"/>
      <c r="BL31" s="672"/>
      <c r="BM31" s="673">
        <v>95.4</v>
      </c>
      <c r="BN31" s="672"/>
      <c r="BO31" s="672"/>
      <c r="BP31" s="672"/>
      <c r="BQ31" s="674"/>
      <c r="BR31" s="671">
        <v>99.2</v>
      </c>
      <c r="BS31" s="672"/>
      <c r="BT31" s="672"/>
      <c r="BU31" s="672"/>
      <c r="BV31" s="672"/>
      <c r="BW31" s="672"/>
      <c r="BX31" s="673">
        <v>94.7</v>
      </c>
      <c r="BY31" s="672"/>
      <c r="BZ31" s="672"/>
      <c r="CA31" s="672"/>
      <c r="CB31" s="674"/>
      <c r="CD31" s="629"/>
      <c r="CE31" s="630"/>
      <c r="CF31" s="611" t="s">
        <v>300</v>
      </c>
      <c r="CG31" s="612"/>
      <c r="CH31" s="612"/>
      <c r="CI31" s="612"/>
      <c r="CJ31" s="612"/>
      <c r="CK31" s="612"/>
      <c r="CL31" s="612"/>
      <c r="CM31" s="612"/>
      <c r="CN31" s="612"/>
      <c r="CO31" s="612"/>
      <c r="CP31" s="612"/>
      <c r="CQ31" s="613"/>
      <c r="CR31" s="614">
        <v>32435</v>
      </c>
      <c r="CS31" s="623"/>
      <c r="CT31" s="623"/>
      <c r="CU31" s="623"/>
      <c r="CV31" s="623"/>
      <c r="CW31" s="623"/>
      <c r="CX31" s="623"/>
      <c r="CY31" s="624"/>
      <c r="CZ31" s="617">
        <v>0.5</v>
      </c>
      <c r="DA31" s="625"/>
      <c r="DB31" s="625"/>
      <c r="DC31" s="626"/>
      <c r="DD31" s="620">
        <v>32435</v>
      </c>
      <c r="DE31" s="623"/>
      <c r="DF31" s="623"/>
      <c r="DG31" s="623"/>
      <c r="DH31" s="623"/>
      <c r="DI31" s="623"/>
      <c r="DJ31" s="623"/>
      <c r="DK31" s="624"/>
      <c r="DL31" s="620">
        <v>32435</v>
      </c>
      <c r="DM31" s="623"/>
      <c r="DN31" s="623"/>
      <c r="DO31" s="623"/>
      <c r="DP31" s="623"/>
      <c r="DQ31" s="623"/>
      <c r="DR31" s="623"/>
      <c r="DS31" s="623"/>
      <c r="DT31" s="623"/>
      <c r="DU31" s="623"/>
      <c r="DV31" s="624"/>
      <c r="DW31" s="617">
        <v>0.7</v>
      </c>
      <c r="DX31" s="625"/>
      <c r="DY31" s="625"/>
      <c r="DZ31" s="625"/>
      <c r="EA31" s="625"/>
      <c r="EB31" s="625"/>
      <c r="EC31" s="639"/>
    </row>
    <row r="32" spans="2:133" ht="11.25" customHeight="1" x14ac:dyDescent="0.2">
      <c r="B32" s="611" t="s">
        <v>301</v>
      </c>
      <c r="C32" s="612"/>
      <c r="D32" s="612"/>
      <c r="E32" s="612"/>
      <c r="F32" s="612"/>
      <c r="G32" s="612"/>
      <c r="H32" s="612"/>
      <c r="I32" s="612"/>
      <c r="J32" s="612"/>
      <c r="K32" s="612"/>
      <c r="L32" s="612"/>
      <c r="M32" s="612"/>
      <c r="N32" s="612"/>
      <c r="O32" s="612"/>
      <c r="P32" s="612"/>
      <c r="Q32" s="613"/>
      <c r="R32" s="614">
        <v>336309</v>
      </c>
      <c r="S32" s="615"/>
      <c r="T32" s="615"/>
      <c r="U32" s="615"/>
      <c r="V32" s="615"/>
      <c r="W32" s="615"/>
      <c r="X32" s="615"/>
      <c r="Y32" s="616"/>
      <c r="Z32" s="650">
        <v>4.8</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208" t="s">
        <v>302</v>
      </c>
      <c r="AX32" s="611" t="s">
        <v>303</v>
      </c>
      <c r="AY32" s="612"/>
      <c r="AZ32" s="612"/>
      <c r="BA32" s="612"/>
      <c r="BB32" s="612"/>
      <c r="BC32" s="612"/>
      <c r="BD32" s="612"/>
      <c r="BE32" s="612"/>
      <c r="BF32" s="613"/>
      <c r="BG32" s="670">
        <v>99</v>
      </c>
      <c r="BH32" s="623"/>
      <c r="BI32" s="623"/>
      <c r="BJ32" s="623"/>
      <c r="BK32" s="623"/>
      <c r="BL32" s="623"/>
      <c r="BM32" s="618">
        <v>94.1</v>
      </c>
      <c r="BN32" s="623"/>
      <c r="BO32" s="623"/>
      <c r="BP32" s="623"/>
      <c r="BQ32" s="648"/>
      <c r="BR32" s="670">
        <v>99.1</v>
      </c>
      <c r="BS32" s="623"/>
      <c r="BT32" s="623"/>
      <c r="BU32" s="623"/>
      <c r="BV32" s="623"/>
      <c r="BW32" s="623"/>
      <c r="BX32" s="618">
        <v>92.9</v>
      </c>
      <c r="BY32" s="623"/>
      <c r="BZ32" s="623"/>
      <c r="CA32" s="623"/>
      <c r="CB32" s="648"/>
      <c r="CD32" s="631"/>
      <c r="CE32" s="632"/>
      <c r="CF32" s="611" t="s">
        <v>304</v>
      </c>
      <c r="CG32" s="612"/>
      <c r="CH32" s="612"/>
      <c r="CI32" s="612"/>
      <c r="CJ32" s="612"/>
      <c r="CK32" s="612"/>
      <c r="CL32" s="612"/>
      <c r="CM32" s="612"/>
      <c r="CN32" s="612"/>
      <c r="CO32" s="612"/>
      <c r="CP32" s="612"/>
      <c r="CQ32" s="613"/>
      <c r="CR32" s="614" t="s">
        <v>122</v>
      </c>
      <c r="CS32" s="615"/>
      <c r="CT32" s="615"/>
      <c r="CU32" s="615"/>
      <c r="CV32" s="615"/>
      <c r="CW32" s="615"/>
      <c r="CX32" s="615"/>
      <c r="CY32" s="616"/>
      <c r="CZ32" s="617" t="s">
        <v>122</v>
      </c>
      <c r="DA32" s="625"/>
      <c r="DB32" s="625"/>
      <c r="DC32" s="626"/>
      <c r="DD32" s="620" t="s">
        <v>122</v>
      </c>
      <c r="DE32" s="615"/>
      <c r="DF32" s="615"/>
      <c r="DG32" s="615"/>
      <c r="DH32" s="615"/>
      <c r="DI32" s="615"/>
      <c r="DJ32" s="615"/>
      <c r="DK32" s="616"/>
      <c r="DL32" s="620" t="s">
        <v>122</v>
      </c>
      <c r="DM32" s="615"/>
      <c r="DN32" s="615"/>
      <c r="DO32" s="615"/>
      <c r="DP32" s="615"/>
      <c r="DQ32" s="615"/>
      <c r="DR32" s="615"/>
      <c r="DS32" s="615"/>
      <c r="DT32" s="615"/>
      <c r="DU32" s="615"/>
      <c r="DV32" s="616"/>
      <c r="DW32" s="617" t="s">
        <v>122</v>
      </c>
      <c r="DX32" s="625"/>
      <c r="DY32" s="625"/>
      <c r="DZ32" s="625"/>
      <c r="EA32" s="625"/>
      <c r="EB32" s="625"/>
      <c r="EC32" s="639"/>
    </row>
    <row r="33" spans="2:133" ht="11.25" customHeight="1" x14ac:dyDescent="0.2">
      <c r="B33" s="611" t="s">
        <v>305</v>
      </c>
      <c r="C33" s="612"/>
      <c r="D33" s="612"/>
      <c r="E33" s="612"/>
      <c r="F33" s="612"/>
      <c r="G33" s="612"/>
      <c r="H33" s="612"/>
      <c r="I33" s="612"/>
      <c r="J33" s="612"/>
      <c r="K33" s="612"/>
      <c r="L33" s="612"/>
      <c r="M33" s="612"/>
      <c r="N33" s="612"/>
      <c r="O33" s="612"/>
      <c r="P33" s="612"/>
      <c r="Q33" s="613"/>
      <c r="R33" s="614">
        <v>11595</v>
      </c>
      <c r="S33" s="615"/>
      <c r="T33" s="615"/>
      <c r="U33" s="615"/>
      <c r="V33" s="615"/>
      <c r="W33" s="615"/>
      <c r="X33" s="615"/>
      <c r="Y33" s="616"/>
      <c r="Z33" s="650">
        <v>0.2</v>
      </c>
      <c r="AA33" s="650"/>
      <c r="AB33" s="650"/>
      <c r="AC33" s="650"/>
      <c r="AD33" s="651">
        <v>4658</v>
      </c>
      <c r="AE33" s="651"/>
      <c r="AF33" s="651"/>
      <c r="AG33" s="651"/>
      <c r="AH33" s="651"/>
      <c r="AI33" s="651"/>
      <c r="AJ33" s="651"/>
      <c r="AK33" s="651"/>
      <c r="AL33" s="617">
        <v>0.1</v>
      </c>
      <c r="AM33" s="618"/>
      <c r="AN33" s="618"/>
      <c r="AO33" s="652"/>
      <c r="AP33" s="655"/>
      <c r="AQ33" s="656"/>
      <c r="AR33" s="656"/>
      <c r="AS33" s="656"/>
      <c r="AT33" s="679"/>
      <c r="AU33" s="213"/>
      <c r="AV33" s="213"/>
      <c r="AW33" s="213"/>
      <c r="AX33" s="595" t="s">
        <v>306</v>
      </c>
      <c r="AY33" s="596"/>
      <c r="AZ33" s="596"/>
      <c r="BA33" s="596"/>
      <c r="BB33" s="596"/>
      <c r="BC33" s="596"/>
      <c r="BD33" s="596"/>
      <c r="BE33" s="596"/>
      <c r="BF33" s="597"/>
      <c r="BG33" s="669">
        <v>99</v>
      </c>
      <c r="BH33" s="599"/>
      <c r="BI33" s="599"/>
      <c r="BJ33" s="599"/>
      <c r="BK33" s="599"/>
      <c r="BL33" s="599"/>
      <c r="BM33" s="643">
        <v>96.1</v>
      </c>
      <c r="BN33" s="599"/>
      <c r="BO33" s="599"/>
      <c r="BP33" s="599"/>
      <c r="BQ33" s="637"/>
      <c r="BR33" s="669">
        <v>99.4</v>
      </c>
      <c r="BS33" s="599"/>
      <c r="BT33" s="599"/>
      <c r="BU33" s="599"/>
      <c r="BV33" s="599"/>
      <c r="BW33" s="599"/>
      <c r="BX33" s="643">
        <v>96</v>
      </c>
      <c r="BY33" s="599"/>
      <c r="BZ33" s="599"/>
      <c r="CA33" s="599"/>
      <c r="CB33" s="637"/>
      <c r="CD33" s="611" t="s">
        <v>307</v>
      </c>
      <c r="CE33" s="612"/>
      <c r="CF33" s="612"/>
      <c r="CG33" s="612"/>
      <c r="CH33" s="612"/>
      <c r="CI33" s="612"/>
      <c r="CJ33" s="612"/>
      <c r="CK33" s="612"/>
      <c r="CL33" s="612"/>
      <c r="CM33" s="612"/>
      <c r="CN33" s="612"/>
      <c r="CO33" s="612"/>
      <c r="CP33" s="612"/>
      <c r="CQ33" s="613"/>
      <c r="CR33" s="614">
        <v>2902522</v>
      </c>
      <c r="CS33" s="623"/>
      <c r="CT33" s="623"/>
      <c r="CU33" s="623"/>
      <c r="CV33" s="623"/>
      <c r="CW33" s="623"/>
      <c r="CX33" s="623"/>
      <c r="CY33" s="624"/>
      <c r="CZ33" s="617">
        <v>43.8</v>
      </c>
      <c r="DA33" s="625"/>
      <c r="DB33" s="625"/>
      <c r="DC33" s="626"/>
      <c r="DD33" s="620">
        <v>2552821</v>
      </c>
      <c r="DE33" s="623"/>
      <c r="DF33" s="623"/>
      <c r="DG33" s="623"/>
      <c r="DH33" s="623"/>
      <c r="DI33" s="623"/>
      <c r="DJ33" s="623"/>
      <c r="DK33" s="624"/>
      <c r="DL33" s="620">
        <v>1782559</v>
      </c>
      <c r="DM33" s="623"/>
      <c r="DN33" s="623"/>
      <c r="DO33" s="623"/>
      <c r="DP33" s="623"/>
      <c r="DQ33" s="623"/>
      <c r="DR33" s="623"/>
      <c r="DS33" s="623"/>
      <c r="DT33" s="623"/>
      <c r="DU33" s="623"/>
      <c r="DV33" s="624"/>
      <c r="DW33" s="617">
        <v>40.200000000000003</v>
      </c>
      <c r="DX33" s="625"/>
      <c r="DY33" s="625"/>
      <c r="DZ33" s="625"/>
      <c r="EA33" s="625"/>
      <c r="EB33" s="625"/>
      <c r="EC33" s="639"/>
    </row>
    <row r="34" spans="2:133" ht="11.25" customHeight="1" x14ac:dyDescent="0.2">
      <c r="B34" s="611" t="s">
        <v>308</v>
      </c>
      <c r="C34" s="612"/>
      <c r="D34" s="612"/>
      <c r="E34" s="612"/>
      <c r="F34" s="612"/>
      <c r="G34" s="612"/>
      <c r="H34" s="612"/>
      <c r="I34" s="612"/>
      <c r="J34" s="612"/>
      <c r="K34" s="612"/>
      <c r="L34" s="612"/>
      <c r="M34" s="612"/>
      <c r="N34" s="612"/>
      <c r="O34" s="612"/>
      <c r="P34" s="612"/>
      <c r="Q34" s="613"/>
      <c r="R34" s="614">
        <v>191790</v>
      </c>
      <c r="S34" s="615"/>
      <c r="T34" s="615"/>
      <c r="U34" s="615"/>
      <c r="V34" s="615"/>
      <c r="W34" s="615"/>
      <c r="X34" s="615"/>
      <c r="Y34" s="616"/>
      <c r="Z34" s="650">
        <v>2.7</v>
      </c>
      <c r="AA34" s="650"/>
      <c r="AB34" s="650"/>
      <c r="AC34" s="650"/>
      <c r="AD34" s="651" t="s">
        <v>122</v>
      </c>
      <c r="AE34" s="651"/>
      <c r="AF34" s="651"/>
      <c r="AG34" s="651"/>
      <c r="AH34" s="651"/>
      <c r="AI34" s="651"/>
      <c r="AJ34" s="651"/>
      <c r="AK34" s="651"/>
      <c r="AL34" s="617" t="s">
        <v>122</v>
      </c>
      <c r="AM34" s="618"/>
      <c r="AN34" s="618"/>
      <c r="AO34" s="652"/>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11" t="s">
        <v>309</v>
      </c>
      <c r="CE34" s="612"/>
      <c r="CF34" s="612"/>
      <c r="CG34" s="612"/>
      <c r="CH34" s="612"/>
      <c r="CI34" s="612"/>
      <c r="CJ34" s="612"/>
      <c r="CK34" s="612"/>
      <c r="CL34" s="612"/>
      <c r="CM34" s="612"/>
      <c r="CN34" s="612"/>
      <c r="CO34" s="612"/>
      <c r="CP34" s="612"/>
      <c r="CQ34" s="613"/>
      <c r="CR34" s="614">
        <v>1015379</v>
      </c>
      <c r="CS34" s="615"/>
      <c r="CT34" s="615"/>
      <c r="CU34" s="615"/>
      <c r="CV34" s="615"/>
      <c r="CW34" s="615"/>
      <c r="CX34" s="615"/>
      <c r="CY34" s="616"/>
      <c r="CZ34" s="617">
        <v>15.3</v>
      </c>
      <c r="DA34" s="625"/>
      <c r="DB34" s="625"/>
      <c r="DC34" s="626"/>
      <c r="DD34" s="620">
        <v>863501</v>
      </c>
      <c r="DE34" s="615"/>
      <c r="DF34" s="615"/>
      <c r="DG34" s="615"/>
      <c r="DH34" s="615"/>
      <c r="DI34" s="615"/>
      <c r="DJ34" s="615"/>
      <c r="DK34" s="616"/>
      <c r="DL34" s="620">
        <v>554994</v>
      </c>
      <c r="DM34" s="615"/>
      <c r="DN34" s="615"/>
      <c r="DO34" s="615"/>
      <c r="DP34" s="615"/>
      <c r="DQ34" s="615"/>
      <c r="DR34" s="615"/>
      <c r="DS34" s="615"/>
      <c r="DT34" s="615"/>
      <c r="DU34" s="615"/>
      <c r="DV34" s="616"/>
      <c r="DW34" s="617">
        <v>12.5</v>
      </c>
      <c r="DX34" s="625"/>
      <c r="DY34" s="625"/>
      <c r="DZ34" s="625"/>
      <c r="EA34" s="625"/>
      <c r="EB34" s="625"/>
      <c r="EC34" s="639"/>
    </row>
    <row r="35" spans="2:133" ht="11.25" customHeight="1" x14ac:dyDescent="0.2">
      <c r="B35" s="611" t="s">
        <v>310</v>
      </c>
      <c r="C35" s="612"/>
      <c r="D35" s="612"/>
      <c r="E35" s="612"/>
      <c r="F35" s="612"/>
      <c r="G35" s="612"/>
      <c r="H35" s="612"/>
      <c r="I35" s="612"/>
      <c r="J35" s="612"/>
      <c r="K35" s="612"/>
      <c r="L35" s="612"/>
      <c r="M35" s="612"/>
      <c r="N35" s="612"/>
      <c r="O35" s="612"/>
      <c r="P35" s="612"/>
      <c r="Q35" s="613"/>
      <c r="R35" s="614">
        <v>309355</v>
      </c>
      <c r="S35" s="615"/>
      <c r="T35" s="615"/>
      <c r="U35" s="615"/>
      <c r="V35" s="615"/>
      <c r="W35" s="615"/>
      <c r="X35" s="615"/>
      <c r="Y35" s="616"/>
      <c r="Z35" s="650">
        <v>4.4000000000000004</v>
      </c>
      <c r="AA35" s="650"/>
      <c r="AB35" s="650"/>
      <c r="AC35" s="650"/>
      <c r="AD35" s="651" t="s">
        <v>122</v>
      </c>
      <c r="AE35" s="651"/>
      <c r="AF35" s="651"/>
      <c r="AG35" s="651"/>
      <c r="AH35" s="651"/>
      <c r="AI35" s="651"/>
      <c r="AJ35" s="651"/>
      <c r="AK35" s="651"/>
      <c r="AL35" s="617" t="s">
        <v>122</v>
      </c>
      <c r="AM35" s="618"/>
      <c r="AN35" s="618"/>
      <c r="AO35" s="652"/>
      <c r="AP35" s="218"/>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51697</v>
      </c>
      <c r="CS35" s="623"/>
      <c r="CT35" s="623"/>
      <c r="CU35" s="623"/>
      <c r="CV35" s="623"/>
      <c r="CW35" s="623"/>
      <c r="CX35" s="623"/>
      <c r="CY35" s="624"/>
      <c r="CZ35" s="617">
        <v>0.8</v>
      </c>
      <c r="DA35" s="625"/>
      <c r="DB35" s="625"/>
      <c r="DC35" s="626"/>
      <c r="DD35" s="620">
        <v>42044</v>
      </c>
      <c r="DE35" s="623"/>
      <c r="DF35" s="623"/>
      <c r="DG35" s="623"/>
      <c r="DH35" s="623"/>
      <c r="DI35" s="623"/>
      <c r="DJ35" s="623"/>
      <c r="DK35" s="624"/>
      <c r="DL35" s="620">
        <v>42044</v>
      </c>
      <c r="DM35" s="623"/>
      <c r="DN35" s="623"/>
      <c r="DO35" s="623"/>
      <c r="DP35" s="623"/>
      <c r="DQ35" s="623"/>
      <c r="DR35" s="623"/>
      <c r="DS35" s="623"/>
      <c r="DT35" s="623"/>
      <c r="DU35" s="623"/>
      <c r="DV35" s="624"/>
      <c r="DW35" s="617">
        <v>0.9</v>
      </c>
      <c r="DX35" s="625"/>
      <c r="DY35" s="625"/>
      <c r="DZ35" s="625"/>
      <c r="EA35" s="625"/>
      <c r="EB35" s="625"/>
      <c r="EC35" s="639"/>
    </row>
    <row r="36" spans="2:133" ht="11.25" customHeight="1" x14ac:dyDescent="0.2">
      <c r="B36" s="611" t="s">
        <v>314</v>
      </c>
      <c r="C36" s="612"/>
      <c r="D36" s="612"/>
      <c r="E36" s="612"/>
      <c r="F36" s="612"/>
      <c r="G36" s="612"/>
      <c r="H36" s="612"/>
      <c r="I36" s="612"/>
      <c r="J36" s="612"/>
      <c r="K36" s="612"/>
      <c r="L36" s="612"/>
      <c r="M36" s="612"/>
      <c r="N36" s="612"/>
      <c r="O36" s="612"/>
      <c r="P36" s="612"/>
      <c r="Q36" s="613"/>
      <c r="R36" s="614">
        <v>166457</v>
      </c>
      <c r="S36" s="615"/>
      <c r="T36" s="615"/>
      <c r="U36" s="615"/>
      <c r="V36" s="615"/>
      <c r="W36" s="615"/>
      <c r="X36" s="615"/>
      <c r="Y36" s="616"/>
      <c r="Z36" s="650">
        <v>2.4</v>
      </c>
      <c r="AA36" s="650"/>
      <c r="AB36" s="650"/>
      <c r="AC36" s="650"/>
      <c r="AD36" s="651" t="s">
        <v>122</v>
      </c>
      <c r="AE36" s="651"/>
      <c r="AF36" s="651"/>
      <c r="AG36" s="651"/>
      <c r="AH36" s="651"/>
      <c r="AI36" s="651"/>
      <c r="AJ36" s="651"/>
      <c r="AK36" s="651"/>
      <c r="AL36" s="617" t="s">
        <v>122</v>
      </c>
      <c r="AM36" s="618"/>
      <c r="AN36" s="618"/>
      <c r="AO36" s="652"/>
      <c r="AP36" s="218"/>
      <c r="AQ36" s="657" t="s">
        <v>315</v>
      </c>
      <c r="AR36" s="658"/>
      <c r="AS36" s="658"/>
      <c r="AT36" s="658"/>
      <c r="AU36" s="658"/>
      <c r="AV36" s="658"/>
      <c r="AW36" s="658"/>
      <c r="AX36" s="658"/>
      <c r="AY36" s="659"/>
      <c r="AZ36" s="660">
        <v>742983</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21204</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1179999</v>
      </c>
      <c r="CS36" s="615"/>
      <c r="CT36" s="615"/>
      <c r="CU36" s="615"/>
      <c r="CV36" s="615"/>
      <c r="CW36" s="615"/>
      <c r="CX36" s="615"/>
      <c r="CY36" s="616"/>
      <c r="CZ36" s="617">
        <v>17.8</v>
      </c>
      <c r="DA36" s="625"/>
      <c r="DB36" s="625"/>
      <c r="DC36" s="626"/>
      <c r="DD36" s="620">
        <v>1093592</v>
      </c>
      <c r="DE36" s="615"/>
      <c r="DF36" s="615"/>
      <c r="DG36" s="615"/>
      <c r="DH36" s="615"/>
      <c r="DI36" s="615"/>
      <c r="DJ36" s="615"/>
      <c r="DK36" s="616"/>
      <c r="DL36" s="620">
        <v>695615</v>
      </c>
      <c r="DM36" s="615"/>
      <c r="DN36" s="615"/>
      <c r="DO36" s="615"/>
      <c r="DP36" s="615"/>
      <c r="DQ36" s="615"/>
      <c r="DR36" s="615"/>
      <c r="DS36" s="615"/>
      <c r="DT36" s="615"/>
      <c r="DU36" s="615"/>
      <c r="DV36" s="616"/>
      <c r="DW36" s="617">
        <v>15.7</v>
      </c>
      <c r="DX36" s="625"/>
      <c r="DY36" s="625"/>
      <c r="DZ36" s="625"/>
      <c r="EA36" s="625"/>
      <c r="EB36" s="625"/>
      <c r="EC36" s="639"/>
    </row>
    <row r="37" spans="2:133" ht="11.25" customHeight="1" x14ac:dyDescent="0.2">
      <c r="B37" s="611" t="s">
        <v>318</v>
      </c>
      <c r="C37" s="612"/>
      <c r="D37" s="612"/>
      <c r="E37" s="612"/>
      <c r="F37" s="612"/>
      <c r="G37" s="612"/>
      <c r="H37" s="612"/>
      <c r="I37" s="612"/>
      <c r="J37" s="612"/>
      <c r="K37" s="612"/>
      <c r="L37" s="612"/>
      <c r="M37" s="612"/>
      <c r="N37" s="612"/>
      <c r="O37" s="612"/>
      <c r="P37" s="612"/>
      <c r="Q37" s="613"/>
      <c r="R37" s="614">
        <v>164802</v>
      </c>
      <c r="S37" s="615"/>
      <c r="T37" s="615"/>
      <c r="U37" s="615"/>
      <c r="V37" s="615"/>
      <c r="W37" s="615"/>
      <c r="X37" s="615"/>
      <c r="Y37" s="616"/>
      <c r="Z37" s="650">
        <v>2.4</v>
      </c>
      <c r="AA37" s="650"/>
      <c r="AB37" s="650"/>
      <c r="AC37" s="650"/>
      <c r="AD37" s="651">
        <v>11178</v>
      </c>
      <c r="AE37" s="651"/>
      <c r="AF37" s="651"/>
      <c r="AG37" s="651"/>
      <c r="AH37" s="651"/>
      <c r="AI37" s="651"/>
      <c r="AJ37" s="651"/>
      <c r="AK37" s="651"/>
      <c r="AL37" s="617">
        <v>0.3</v>
      </c>
      <c r="AM37" s="618"/>
      <c r="AN37" s="618"/>
      <c r="AO37" s="652"/>
      <c r="AQ37" s="645" t="s">
        <v>319</v>
      </c>
      <c r="AR37" s="646"/>
      <c r="AS37" s="646"/>
      <c r="AT37" s="646"/>
      <c r="AU37" s="646"/>
      <c r="AV37" s="646"/>
      <c r="AW37" s="646"/>
      <c r="AX37" s="646"/>
      <c r="AY37" s="647"/>
      <c r="AZ37" s="614">
        <v>89787</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-5172</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216978</v>
      </c>
      <c r="CS37" s="623"/>
      <c r="CT37" s="623"/>
      <c r="CU37" s="623"/>
      <c r="CV37" s="623"/>
      <c r="CW37" s="623"/>
      <c r="CX37" s="623"/>
      <c r="CY37" s="624"/>
      <c r="CZ37" s="617">
        <v>3.3</v>
      </c>
      <c r="DA37" s="625"/>
      <c r="DB37" s="625"/>
      <c r="DC37" s="626"/>
      <c r="DD37" s="620">
        <v>194978</v>
      </c>
      <c r="DE37" s="623"/>
      <c r="DF37" s="623"/>
      <c r="DG37" s="623"/>
      <c r="DH37" s="623"/>
      <c r="DI37" s="623"/>
      <c r="DJ37" s="623"/>
      <c r="DK37" s="624"/>
      <c r="DL37" s="620">
        <v>189166</v>
      </c>
      <c r="DM37" s="623"/>
      <c r="DN37" s="623"/>
      <c r="DO37" s="623"/>
      <c r="DP37" s="623"/>
      <c r="DQ37" s="623"/>
      <c r="DR37" s="623"/>
      <c r="DS37" s="623"/>
      <c r="DT37" s="623"/>
      <c r="DU37" s="623"/>
      <c r="DV37" s="624"/>
      <c r="DW37" s="617">
        <v>4.3</v>
      </c>
      <c r="DX37" s="625"/>
      <c r="DY37" s="625"/>
      <c r="DZ37" s="625"/>
      <c r="EA37" s="625"/>
      <c r="EB37" s="625"/>
      <c r="EC37" s="639"/>
    </row>
    <row r="38" spans="2:133" ht="11.25" customHeight="1" x14ac:dyDescent="0.2">
      <c r="B38" s="611" t="s">
        <v>322</v>
      </c>
      <c r="C38" s="612"/>
      <c r="D38" s="612"/>
      <c r="E38" s="612"/>
      <c r="F38" s="612"/>
      <c r="G38" s="612"/>
      <c r="H38" s="612"/>
      <c r="I38" s="612"/>
      <c r="J38" s="612"/>
      <c r="K38" s="612"/>
      <c r="L38" s="612"/>
      <c r="M38" s="612"/>
      <c r="N38" s="612"/>
      <c r="O38" s="612"/>
      <c r="P38" s="612"/>
      <c r="Q38" s="613"/>
      <c r="R38" s="614">
        <v>418500</v>
      </c>
      <c r="S38" s="615"/>
      <c r="T38" s="615"/>
      <c r="U38" s="615"/>
      <c r="V38" s="615"/>
      <c r="W38" s="615"/>
      <c r="X38" s="615"/>
      <c r="Y38" s="616"/>
      <c r="Z38" s="650">
        <v>6</v>
      </c>
      <c r="AA38" s="650"/>
      <c r="AB38" s="650"/>
      <c r="AC38" s="650"/>
      <c r="AD38" s="651" t="s">
        <v>122</v>
      </c>
      <c r="AE38" s="651"/>
      <c r="AF38" s="651"/>
      <c r="AG38" s="651"/>
      <c r="AH38" s="651"/>
      <c r="AI38" s="651"/>
      <c r="AJ38" s="651"/>
      <c r="AK38" s="651"/>
      <c r="AL38" s="617" t="s">
        <v>122</v>
      </c>
      <c r="AM38" s="618"/>
      <c r="AN38" s="618"/>
      <c r="AO38" s="652"/>
      <c r="AQ38" s="645" t="s">
        <v>323</v>
      </c>
      <c r="AR38" s="646"/>
      <c r="AS38" s="646"/>
      <c r="AT38" s="646"/>
      <c r="AU38" s="646"/>
      <c r="AV38" s="646"/>
      <c r="AW38" s="646"/>
      <c r="AX38" s="646"/>
      <c r="AY38" s="647"/>
      <c r="AZ38" s="614">
        <v>31131</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1595</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622130</v>
      </c>
      <c r="CS38" s="615"/>
      <c r="CT38" s="615"/>
      <c r="CU38" s="615"/>
      <c r="CV38" s="615"/>
      <c r="CW38" s="615"/>
      <c r="CX38" s="615"/>
      <c r="CY38" s="616"/>
      <c r="CZ38" s="617">
        <v>9.4</v>
      </c>
      <c r="DA38" s="625"/>
      <c r="DB38" s="625"/>
      <c r="DC38" s="626"/>
      <c r="DD38" s="620">
        <v>540939</v>
      </c>
      <c r="DE38" s="615"/>
      <c r="DF38" s="615"/>
      <c r="DG38" s="615"/>
      <c r="DH38" s="615"/>
      <c r="DI38" s="615"/>
      <c r="DJ38" s="615"/>
      <c r="DK38" s="616"/>
      <c r="DL38" s="620">
        <v>486906</v>
      </c>
      <c r="DM38" s="615"/>
      <c r="DN38" s="615"/>
      <c r="DO38" s="615"/>
      <c r="DP38" s="615"/>
      <c r="DQ38" s="615"/>
      <c r="DR38" s="615"/>
      <c r="DS38" s="615"/>
      <c r="DT38" s="615"/>
      <c r="DU38" s="615"/>
      <c r="DV38" s="616"/>
      <c r="DW38" s="617">
        <v>11</v>
      </c>
      <c r="DX38" s="625"/>
      <c r="DY38" s="625"/>
      <c r="DZ38" s="625"/>
      <c r="EA38" s="625"/>
      <c r="EB38" s="625"/>
      <c r="EC38" s="639"/>
    </row>
    <row r="39" spans="2:133" ht="11.25" customHeight="1" x14ac:dyDescent="0.2">
      <c r="B39" s="611" t="s">
        <v>326</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327</v>
      </c>
      <c r="AR39" s="646"/>
      <c r="AS39" s="646"/>
      <c r="AT39" s="646"/>
      <c r="AU39" s="646"/>
      <c r="AV39" s="646"/>
      <c r="AW39" s="646"/>
      <c r="AX39" s="646"/>
      <c r="AY39" s="647"/>
      <c r="AZ39" s="614">
        <v>31066</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2334</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30317</v>
      </c>
      <c r="CS39" s="623"/>
      <c r="CT39" s="623"/>
      <c r="CU39" s="623"/>
      <c r="CV39" s="623"/>
      <c r="CW39" s="623"/>
      <c r="CX39" s="623"/>
      <c r="CY39" s="624"/>
      <c r="CZ39" s="617">
        <v>0.5</v>
      </c>
      <c r="DA39" s="625"/>
      <c r="DB39" s="625"/>
      <c r="DC39" s="626"/>
      <c r="DD39" s="620">
        <v>9745</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2">
      <c r="B40" s="611" t="s">
        <v>330</v>
      </c>
      <c r="C40" s="612"/>
      <c r="D40" s="612"/>
      <c r="E40" s="612"/>
      <c r="F40" s="612"/>
      <c r="G40" s="612"/>
      <c r="H40" s="612"/>
      <c r="I40" s="612"/>
      <c r="J40" s="612"/>
      <c r="K40" s="612"/>
      <c r="L40" s="612"/>
      <c r="M40" s="612"/>
      <c r="N40" s="612"/>
      <c r="O40" s="612"/>
      <c r="P40" s="612"/>
      <c r="Q40" s="613"/>
      <c r="R40" s="614" t="s">
        <v>122</v>
      </c>
      <c r="S40" s="615"/>
      <c r="T40" s="615"/>
      <c r="U40" s="615"/>
      <c r="V40" s="615"/>
      <c r="W40" s="615"/>
      <c r="X40" s="615"/>
      <c r="Y40" s="616"/>
      <c r="Z40" s="650" t="s">
        <v>122</v>
      </c>
      <c r="AA40" s="650"/>
      <c r="AB40" s="650"/>
      <c r="AC40" s="650"/>
      <c r="AD40" s="651" t="s">
        <v>122</v>
      </c>
      <c r="AE40" s="651"/>
      <c r="AF40" s="651"/>
      <c r="AG40" s="651"/>
      <c r="AH40" s="651"/>
      <c r="AI40" s="651"/>
      <c r="AJ40" s="651"/>
      <c r="AK40" s="651"/>
      <c r="AL40" s="617" t="s">
        <v>122</v>
      </c>
      <c r="AM40" s="618"/>
      <c r="AN40" s="618"/>
      <c r="AO40" s="652"/>
      <c r="AQ40" s="645" t="s">
        <v>331</v>
      </c>
      <c r="AR40" s="646"/>
      <c r="AS40" s="646"/>
      <c r="AT40" s="646"/>
      <c r="AU40" s="646"/>
      <c r="AV40" s="646"/>
      <c r="AW40" s="646"/>
      <c r="AX40" s="646"/>
      <c r="AY40" s="647"/>
      <c r="AZ40" s="614" t="s">
        <v>122</v>
      </c>
      <c r="BA40" s="615"/>
      <c r="BB40" s="615"/>
      <c r="BC40" s="615"/>
      <c r="BD40" s="623"/>
      <c r="BE40" s="623"/>
      <c r="BF40" s="648"/>
      <c r="BG40" s="653" t="s">
        <v>332</v>
      </c>
      <c r="BH40" s="654"/>
      <c r="BI40" s="654"/>
      <c r="BJ40" s="654"/>
      <c r="BK40" s="654"/>
      <c r="BL40" s="214"/>
      <c r="BM40" s="612" t="s">
        <v>333</v>
      </c>
      <c r="BN40" s="612"/>
      <c r="BO40" s="612"/>
      <c r="BP40" s="612"/>
      <c r="BQ40" s="612"/>
      <c r="BR40" s="612"/>
      <c r="BS40" s="612"/>
      <c r="BT40" s="612"/>
      <c r="BU40" s="613"/>
      <c r="BV40" s="614">
        <v>86</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3000</v>
      </c>
      <c r="CS40" s="615"/>
      <c r="CT40" s="615"/>
      <c r="CU40" s="615"/>
      <c r="CV40" s="615"/>
      <c r="CW40" s="615"/>
      <c r="CX40" s="615"/>
      <c r="CY40" s="616"/>
      <c r="CZ40" s="617">
        <v>0</v>
      </c>
      <c r="DA40" s="625"/>
      <c r="DB40" s="625"/>
      <c r="DC40" s="626"/>
      <c r="DD40" s="620">
        <v>3000</v>
      </c>
      <c r="DE40" s="615"/>
      <c r="DF40" s="615"/>
      <c r="DG40" s="615"/>
      <c r="DH40" s="615"/>
      <c r="DI40" s="615"/>
      <c r="DJ40" s="615"/>
      <c r="DK40" s="616"/>
      <c r="DL40" s="620">
        <v>3000</v>
      </c>
      <c r="DM40" s="615"/>
      <c r="DN40" s="615"/>
      <c r="DO40" s="615"/>
      <c r="DP40" s="615"/>
      <c r="DQ40" s="615"/>
      <c r="DR40" s="615"/>
      <c r="DS40" s="615"/>
      <c r="DT40" s="615"/>
      <c r="DU40" s="615"/>
      <c r="DV40" s="616"/>
      <c r="DW40" s="617">
        <v>0.1</v>
      </c>
      <c r="DX40" s="625"/>
      <c r="DY40" s="625"/>
      <c r="DZ40" s="625"/>
      <c r="EA40" s="625"/>
      <c r="EB40" s="625"/>
      <c r="EC40" s="639"/>
    </row>
    <row r="41" spans="2:133" ht="11.25" customHeight="1" x14ac:dyDescent="0.2">
      <c r="B41" s="595" t="s">
        <v>335</v>
      </c>
      <c r="C41" s="596"/>
      <c r="D41" s="596"/>
      <c r="E41" s="596"/>
      <c r="F41" s="596"/>
      <c r="G41" s="596"/>
      <c r="H41" s="596"/>
      <c r="I41" s="596"/>
      <c r="J41" s="596"/>
      <c r="K41" s="596"/>
      <c r="L41" s="596"/>
      <c r="M41" s="596"/>
      <c r="N41" s="596"/>
      <c r="O41" s="596"/>
      <c r="P41" s="596"/>
      <c r="Q41" s="597"/>
      <c r="R41" s="598">
        <v>6980910</v>
      </c>
      <c r="S41" s="636"/>
      <c r="T41" s="636"/>
      <c r="U41" s="636"/>
      <c r="V41" s="636"/>
      <c r="W41" s="636"/>
      <c r="X41" s="636"/>
      <c r="Y41" s="640"/>
      <c r="Z41" s="641">
        <v>100</v>
      </c>
      <c r="AA41" s="641"/>
      <c r="AB41" s="641"/>
      <c r="AC41" s="641"/>
      <c r="AD41" s="642">
        <v>4439346</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110811</v>
      </c>
      <c r="BA41" s="615"/>
      <c r="BB41" s="615"/>
      <c r="BC41" s="615"/>
      <c r="BD41" s="623"/>
      <c r="BE41" s="623"/>
      <c r="BF41" s="648"/>
      <c r="BG41" s="653"/>
      <c r="BH41" s="654"/>
      <c r="BI41" s="654"/>
      <c r="BJ41" s="654"/>
      <c r="BK41" s="654"/>
      <c r="BL41" s="214"/>
      <c r="BM41" s="612" t="s">
        <v>337</v>
      </c>
      <c r="BN41" s="612"/>
      <c r="BO41" s="612"/>
      <c r="BP41" s="612"/>
      <c r="BQ41" s="612"/>
      <c r="BR41" s="612"/>
      <c r="BS41" s="612"/>
      <c r="BT41" s="612"/>
      <c r="BU41" s="613"/>
      <c r="BV41" s="614" t="s">
        <v>122</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339</v>
      </c>
      <c r="AR42" s="634"/>
      <c r="AS42" s="634"/>
      <c r="AT42" s="634"/>
      <c r="AU42" s="634"/>
      <c r="AV42" s="634"/>
      <c r="AW42" s="634"/>
      <c r="AX42" s="634"/>
      <c r="AY42" s="635"/>
      <c r="AZ42" s="598">
        <v>480188</v>
      </c>
      <c r="BA42" s="636"/>
      <c r="BB42" s="636"/>
      <c r="BC42" s="636"/>
      <c r="BD42" s="599"/>
      <c r="BE42" s="599"/>
      <c r="BF42" s="637"/>
      <c r="BG42" s="655"/>
      <c r="BH42" s="656"/>
      <c r="BI42" s="656"/>
      <c r="BJ42" s="656"/>
      <c r="BK42" s="656"/>
      <c r="BL42" s="215"/>
      <c r="BM42" s="596" t="s">
        <v>340</v>
      </c>
      <c r="BN42" s="596"/>
      <c r="BO42" s="596"/>
      <c r="BP42" s="596"/>
      <c r="BQ42" s="596"/>
      <c r="BR42" s="596"/>
      <c r="BS42" s="596"/>
      <c r="BT42" s="596"/>
      <c r="BU42" s="597"/>
      <c r="BV42" s="598">
        <v>399</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719819</v>
      </c>
      <c r="CS42" s="623"/>
      <c r="CT42" s="623"/>
      <c r="CU42" s="623"/>
      <c r="CV42" s="623"/>
      <c r="CW42" s="623"/>
      <c r="CX42" s="623"/>
      <c r="CY42" s="624"/>
      <c r="CZ42" s="617">
        <v>10.9</v>
      </c>
      <c r="DA42" s="625"/>
      <c r="DB42" s="625"/>
      <c r="DC42" s="626"/>
      <c r="DD42" s="620">
        <v>238283</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208" t="s">
        <v>342</v>
      </c>
      <c r="CD43" s="611" t="s">
        <v>343</v>
      </c>
      <c r="CE43" s="612"/>
      <c r="CF43" s="612"/>
      <c r="CG43" s="612"/>
      <c r="CH43" s="612"/>
      <c r="CI43" s="612"/>
      <c r="CJ43" s="612"/>
      <c r="CK43" s="612"/>
      <c r="CL43" s="612"/>
      <c r="CM43" s="612"/>
      <c r="CN43" s="612"/>
      <c r="CO43" s="612"/>
      <c r="CP43" s="612"/>
      <c r="CQ43" s="613"/>
      <c r="CR43" s="614">
        <v>19648</v>
      </c>
      <c r="CS43" s="623"/>
      <c r="CT43" s="623"/>
      <c r="CU43" s="623"/>
      <c r="CV43" s="623"/>
      <c r="CW43" s="623"/>
      <c r="CX43" s="623"/>
      <c r="CY43" s="624"/>
      <c r="CZ43" s="617">
        <v>0.3</v>
      </c>
      <c r="DA43" s="625"/>
      <c r="DB43" s="625"/>
      <c r="DC43" s="626"/>
      <c r="DD43" s="620">
        <v>19648</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719819</v>
      </c>
      <c r="CS44" s="615"/>
      <c r="CT44" s="615"/>
      <c r="CU44" s="615"/>
      <c r="CV44" s="615"/>
      <c r="CW44" s="615"/>
      <c r="CX44" s="615"/>
      <c r="CY44" s="616"/>
      <c r="CZ44" s="617">
        <v>10.9</v>
      </c>
      <c r="DA44" s="618"/>
      <c r="DB44" s="618"/>
      <c r="DC44" s="619"/>
      <c r="DD44" s="620">
        <v>238283</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112045</v>
      </c>
      <c r="CS45" s="623"/>
      <c r="CT45" s="623"/>
      <c r="CU45" s="623"/>
      <c r="CV45" s="623"/>
      <c r="CW45" s="623"/>
      <c r="CX45" s="623"/>
      <c r="CY45" s="624"/>
      <c r="CZ45" s="617">
        <v>1.7</v>
      </c>
      <c r="DA45" s="625"/>
      <c r="DB45" s="625"/>
      <c r="DC45" s="626"/>
      <c r="DD45" s="620">
        <v>27566</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19"/>
      <c r="CD46" s="629"/>
      <c r="CE46" s="630"/>
      <c r="CF46" s="611" t="s">
        <v>348</v>
      </c>
      <c r="CG46" s="612"/>
      <c r="CH46" s="612"/>
      <c r="CI46" s="612"/>
      <c r="CJ46" s="612"/>
      <c r="CK46" s="612"/>
      <c r="CL46" s="612"/>
      <c r="CM46" s="612"/>
      <c r="CN46" s="612"/>
      <c r="CO46" s="612"/>
      <c r="CP46" s="612"/>
      <c r="CQ46" s="613"/>
      <c r="CR46" s="614">
        <v>581644</v>
      </c>
      <c r="CS46" s="615"/>
      <c r="CT46" s="615"/>
      <c r="CU46" s="615"/>
      <c r="CV46" s="615"/>
      <c r="CW46" s="615"/>
      <c r="CX46" s="615"/>
      <c r="CY46" s="616"/>
      <c r="CZ46" s="617">
        <v>8.8000000000000007</v>
      </c>
      <c r="DA46" s="618"/>
      <c r="DB46" s="618"/>
      <c r="DC46" s="619"/>
      <c r="DD46" s="620">
        <v>187587</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19"/>
      <c r="CD47" s="629"/>
      <c r="CE47" s="630"/>
      <c r="CF47" s="611" t="s">
        <v>349</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1" x14ac:dyDescent="0.2">
      <c r="B48" s="219"/>
      <c r="CD48" s="631"/>
      <c r="CE48" s="632"/>
      <c r="CF48" s="611" t="s">
        <v>350</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19"/>
      <c r="CD49" s="595" t="s">
        <v>351</v>
      </c>
      <c r="CE49" s="596"/>
      <c r="CF49" s="596"/>
      <c r="CG49" s="596"/>
      <c r="CH49" s="596"/>
      <c r="CI49" s="596"/>
      <c r="CJ49" s="596"/>
      <c r="CK49" s="596"/>
      <c r="CL49" s="596"/>
      <c r="CM49" s="596"/>
      <c r="CN49" s="596"/>
      <c r="CO49" s="596"/>
      <c r="CP49" s="596"/>
      <c r="CQ49" s="597"/>
      <c r="CR49" s="598">
        <v>6632900</v>
      </c>
      <c r="CS49" s="599"/>
      <c r="CT49" s="599"/>
      <c r="CU49" s="599"/>
      <c r="CV49" s="599"/>
      <c r="CW49" s="599"/>
      <c r="CX49" s="599"/>
      <c r="CY49" s="600"/>
      <c r="CZ49" s="601">
        <v>100</v>
      </c>
      <c r="DA49" s="602"/>
      <c r="DB49" s="602"/>
      <c r="DC49" s="603"/>
      <c r="DD49" s="604">
        <v>5244394</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in33Sl6WUcW3KcHPgNSapR6f4XEjIgtD2B+BZ+MW6R0KsgJoX3q/tYzOXUME+cmwu7iKhFoYTtz/WD39MhFMgA==" saltValue="fP8Ij98+rZc2Tw/arc0y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32" sqref="AP32:AT32"/>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94" t="s">
        <v>353</v>
      </c>
      <c r="DK2" s="1095"/>
      <c r="DL2" s="1095"/>
      <c r="DM2" s="1095"/>
      <c r="DN2" s="1095"/>
      <c r="DO2" s="1096"/>
      <c r="DP2" s="222"/>
      <c r="DQ2" s="1094" t="s">
        <v>354</v>
      </c>
      <c r="DR2" s="1095"/>
      <c r="DS2" s="1095"/>
      <c r="DT2" s="1095"/>
      <c r="DU2" s="1095"/>
      <c r="DV2" s="1095"/>
      <c r="DW2" s="1095"/>
      <c r="DX2" s="1095"/>
      <c r="DY2" s="1095"/>
      <c r="DZ2" s="109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74">
        <v>6847</v>
      </c>
      <c r="R7" s="1075"/>
      <c r="S7" s="1075"/>
      <c r="T7" s="1075"/>
      <c r="U7" s="1075"/>
      <c r="V7" s="1075">
        <v>6529</v>
      </c>
      <c r="W7" s="1075"/>
      <c r="X7" s="1075"/>
      <c r="Y7" s="1075"/>
      <c r="Z7" s="1075"/>
      <c r="AA7" s="1075">
        <v>318</v>
      </c>
      <c r="AB7" s="1075"/>
      <c r="AC7" s="1075"/>
      <c r="AD7" s="1075"/>
      <c r="AE7" s="1076"/>
      <c r="AF7" s="1077">
        <v>285</v>
      </c>
      <c r="AG7" s="1078"/>
      <c r="AH7" s="1078"/>
      <c r="AI7" s="1078"/>
      <c r="AJ7" s="1079"/>
      <c r="AK7" s="1080">
        <v>264</v>
      </c>
      <c r="AL7" s="1081"/>
      <c r="AM7" s="1081"/>
      <c r="AN7" s="1081"/>
      <c r="AO7" s="1081"/>
      <c r="AP7" s="1081">
        <v>7576</v>
      </c>
      <c r="AQ7" s="1081"/>
      <c r="AR7" s="1081"/>
      <c r="AS7" s="1081"/>
      <c r="AT7" s="1081"/>
      <c r="AU7" s="1082"/>
      <c r="AV7" s="1082"/>
      <c r="AW7" s="1082"/>
      <c r="AX7" s="1082"/>
      <c r="AY7" s="1083"/>
      <c r="AZ7" s="226"/>
      <c r="BA7" s="226"/>
      <c r="BB7" s="226"/>
      <c r="BC7" s="226"/>
      <c r="BD7" s="226"/>
      <c r="BE7" s="227"/>
      <c r="BF7" s="227"/>
      <c r="BG7" s="227"/>
      <c r="BH7" s="227"/>
      <c r="BI7" s="227"/>
      <c r="BJ7" s="227"/>
      <c r="BK7" s="227"/>
      <c r="BL7" s="227"/>
      <c r="BM7" s="227"/>
      <c r="BN7" s="227"/>
      <c r="BO7" s="227"/>
      <c r="BP7" s="227"/>
      <c r="BQ7" s="231">
        <v>1</v>
      </c>
      <c r="BR7" s="232"/>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29"/>
    </row>
    <row r="8" spans="1:131" s="230" customFormat="1" ht="26.25" customHeight="1" x14ac:dyDescent="0.2">
      <c r="A8" s="233">
        <v>2</v>
      </c>
      <c r="B8" s="1017" t="s">
        <v>375</v>
      </c>
      <c r="C8" s="1018"/>
      <c r="D8" s="1018"/>
      <c r="E8" s="1018"/>
      <c r="F8" s="1018"/>
      <c r="G8" s="1018"/>
      <c r="H8" s="1018"/>
      <c r="I8" s="1018"/>
      <c r="J8" s="1018"/>
      <c r="K8" s="1018"/>
      <c r="L8" s="1018"/>
      <c r="M8" s="1018"/>
      <c r="N8" s="1018"/>
      <c r="O8" s="1018"/>
      <c r="P8" s="1019"/>
      <c r="Q8" s="1025">
        <v>141</v>
      </c>
      <c r="R8" s="1026"/>
      <c r="S8" s="1026"/>
      <c r="T8" s="1026"/>
      <c r="U8" s="1026"/>
      <c r="V8" s="1026">
        <v>111</v>
      </c>
      <c r="W8" s="1026"/>
      <c r="X8" s="1026"/>
      <c r="Y8" s="1026"/>
      <c r="Z8" s="1026"/>
      <c r="AA8" s="1026">
        <v>30</v>
      </c>
      <c r="AB8" s="1026"/>
      <c r="AC8" s="1026"/>
      <c r="AD8" s="1026"/>
      <c r="AE8" s="1027"/>
      <c r="AF8" s="1022">
        <v>30</v>
      </c>
      <c r="AG8" s="1023"/>
      <c r="AH8" s="1023"/>
      <c r="AI8" s="1023"/>
      <c r="AJ8" s="1024"/>
      <c r="AK8" s="1067">
        <v>19</v>
      </c>
      <c r="AL8" s="1068"/>
      <c r="AM8" s="1068"/>
      <c r="AN8" s="1068"/>
      <c r="AO8" s="1068"/>
      <c r="AP8" s="1068" t="s">
        <v>546</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377</v>
      </c>
      <c r="B23" s="924" t="s">
        <v>378</v>
      </c>
      <c r="C23" s="925"/>
      <c r="D23" s="925"/>
      <c r="E23" s="925"/>
      <c r="F23" s="925"/>
      <c r="G23" s="925"/>
      <c r="H23" s="925"/>
      <c r="I23" s="925"/>
      <c r="J23" s="925"/>
      <c r="K23" s="925"/>
      <c r="L23" s="925"/>
      <c r="M23" s="925"/>
      <c r="N23" s="925"/>
      <c r="O23" s="925"/>
      <c r="P23" s="935"/>
      <c r="Q23" s="1054">
        <v>6981</v>
      </c>
      <c r="R23" s="1048"/>
      <c r="S23" s="1048"/>
      <c r="T23" s="1048"/>
      <c r="U23" s="1048"/>
      <c r="V23" s="1048">
        <v>6633</v>
      </c>
      <c r="W23" s="1048"/>
      <c r="X23" s="1048"/>
      <c r="Y23" s="1048"/>
      <c r="Z23" s="1048"/>
      <c r="AA23" s="1048">
        <v>348</v>
      </c>
      <c r="AB23" s="1048"/>
      <c r="AC23" s="1048"/>
      <c r="AD23" s="1048"/>
      <c r="AE23" s="1055"/>
      <c r="AF23" s="1056">
        <v>315</v>
      </c>
      <c r="AG23" s="1048"/>
      <c r="AH23" s="1048"/>
      <c r="AI23" s="1048"/>
      <c r="AJ23" s="1057"/>
      <c r="AK23" s="1058"/>
      <c r="AL23" s="1059"/>
      <c r="AM23" s="1059"/>
      <c r="AN23" s="1059"/>
      <c r="AO23" s="1059"/>
      <c r="AP23" s="1048">
        <v>7576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389</v>
      </c>
      <c r="C28" s="1035"/>
      <c r="D28" s="1035"/>
      <c r="E28" s="1035"/>
      <c r="F28" s="1035"/>
      <c r="G28" s="1035"/>
      <c r="H28" s="1035"/>
      <c r="I28" s="1035"/>
      <c r="J28" s="1035"/>
      <c r="K28" s="1035"/>
      <c r="L28" s="1035"/>
      <c r="M28" s="1035"/>
      <c r="N28" s="1035"/>
      <c r="O28" s="1035"/>
      <c r="P28" s="1036"/>
      <c r="Q28" s="1037">
        <v>1346</v>
      </c>
      <c r="R28" s="1038"/>
      <c r="S28" s="1038"/>
      <c r="T28" s="1038"/>
      <c r="U28" s="1038"/>
      <c r="V28" s="1038">
        <v>1325</v>
      </c>
      <c r="W28" s="1038"/>
      <c r="X28" s="1038"/>
      <c r="Y28" s="1038"/>
      <c r="Z28" s="1038"/>
      <c r="AA28" s="1038">
        <v>21</v>
      </c>
      <c r="AB28" s="1038"/>
      <c r="AC28" s="1038"/>
      <c r="AD28" s="1038"/>
      <c r="AE28" s="1039"/>
      <c r="AF28" s="1040">
        <v>21</v>
      </c>
      <c r="AG28" s="1038"/>
      <c r="AH28" s="1038"/>
      <c r="AI28" s="1038"/>
      <c r="AJ28" s="1041"/>
      <c r="AK28" s="1029">
        <v>100</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390</v>
      </c>
      <c r="C29" s="1018"/>
      <c r="D29" s="1018"/>
      <c r="E29" s="1018"/>
      <c r="F29" s="1018"/>
      <c r="G29" s="1018"/>
      <c r="H29" s="1018"/>
      <c r="I29" s="1018"/>
      <c r="J29" s="1018"/>
      <c r="K29" s="1018"/>
      <c r="L29" s="1018"/>
      <c r="M29" s="1018"/>
      <c r="N29" s="1018"/>
      <c r="O29" s="1018"/>
      <c r="P29" s="1019"/>
      <c r="Q29" s="1025">
        <v>344</v>
      </c>
      <c r="R29" s="1026"/>
      <c r="S29" s="1026"/>
      <c r="T29" s="1026"/>
      <c r="U29" s="1026"/>
      <c r="V29" s="1026">
        <v>341</v>
      </c>
      <c r="W29" s="1026"/>
      <c r="X29" s="1026"/>
      <c r="Y29" s="1026"/>
      <c r="Z29" s="1026"/>
      <c r="AA29" s="1026">
        <v>3</v>
      </c>
      <c r="AB29" s="1026"/>
      <c r="AC29" s="1026"/>
      <c r="AD29" s="1026"/>
      <c r="AE29" s="1027"/>
      <c r="AF29" s="1022">
        <v>3</v>
      </c>
      <c r="AG29" s="1023"/>
      <c r="AH29" s="1023"/>
      <c r="AI29" s="1023"/>
      <c r="AJ29" s="1024"/>
      <c r="AK29" s="967">
        <v>204</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391</v>
      </c>
      <c r="C30" s="1018"/>
      <c r="D30" s="1018"/>
      <c r="E30" s="1018"/>
      <c r="F30" s="1018"/>
      <c r="G30" s="1018"/>
      <c r="H30" s="1018"/>
      <c r="I30" s="1018"/>
      <c r="J30" s="1018"/>
      <c r="K30" s="1018"/>
      <c r="L30" s="1018"/>
      <c r="M30" s="1018"/>
      <c r="N30" s="1018"/>
      <c r="O30" s="1018"/>
      <c r="P30" s="1019"/>
      <c r="Q30" s="1025">
        <v>283</v>
      </c>
      <c r="R30" s="1026"/>
      <c r="S30" s="1026"/>
      <c r="T30" s="1026"/>
      <c r="U30" s="1026"/>
      <c r="V30" s="1026">
        <v>220</v>
      </c>
      <c r="W30" s="1026"/>
      <c r="X30" s="1026"/>
      <c r="Y30" s="1026"/>
      <c r="Z30" s="1026"/>
      <c r="AA30" s="1026">
        <v>64</v>
      </c>
      <c r="AB30" s="1026"/>
      <c r="AC30" s="1026"/>
      <c r="AD30" s="1026"/>
      <c r="AE30" s="1027"/>
      <c r="AF30" s="1022">
        <v>301</v>
      </c>
      <c r="AG30" s="1023"/>
      <c r="AH30" s="1023"/>
      <c r="AI30" s="1023"/>
      <c r="AJ30" s="1024"/>
      <c r="AK30" s="967">
        <v>31</v>
      </c>
      <c r="AL30" s="958"/>
      <c r="AM30" s="958"/>
      <c r="AN30" s="958"/>
      <c r="AO30" s="958"/>
      <c r="AP30" s="958">
        <v>637</v>
      </c>
      <c r="AQ30" s="958"/>
      <c r="AR30" s="958"/>
      <c r="AS30" s="958"/>
      <c r="AT30" s="958"/>
      <c r="AU30" s="958">
        <v>78</v>
      </c>
      <c r="AV30" s="958"/>
      <c r="AW30" s="958"/>
      <c r="AX30" s="958"/>
      <c r="AY30" s="958"/>
      <c r="AZ30" s="1028" t="s">
        <v>546</v>
      </c>
      <c r="BA30" s="1028"/>
      <c r="BB30" s="1028"/>
      <c r="BC30" s="1028"/>
      <c r="BD30" s="1028"/>
      <c r="BE30" s="959" t="s">
        <v>392</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393</v>
      </c>
      <c r="C31" s="1018"/>
      <c r="D31" s="1018"/>
      <c r="E31" s="1018"/>
      <c r="F31" s="1018"/>
      <c r="G31" s="1018"/>
      <c r="H31" s="1018"/>
      <c r="I31" s="1018"/>
      <c r="J31" s="1018"/>
      <c r="K31" s="1018"/>
      <c r="L31" s="1018"/>
      <c r="M31" s="1018"/>
      <c r="N31" s="1018"/>
      <c r="O31" s="1018"/>
      <c r="P31" s="1019"/>
      <c r="Q31" s="1025">
        <v>141</v>
      </c>
      <c r="R31" s="1026"/>
      <c r="S31" s="1026"/>
      <c r="T31" s="1026"/>
      <c r="U31" s="1026"/>
      <c r="V31" s="1026">
        <v>125</v>
      </c>
      <c r="W31" s="1026"/>
      <c r="X31" s="1026"/>
      <c r="Y31" s="1026"/>
      <c r="Z31" s="1026"/>
      <c r="AA31" s="1026">
        <v>16</v>
      </c>
      <c r="AB31" s="1026"/>
      <c r="AC31" s="1026"/>
      <c r="AD31" s="1026"/>
      <c r="AE31" s="1027"/>
      <c r="AF31" s="1022">
        <v>16</v>
      </c>
      <c r="AG31" s="1023"/>
      <c r="AH31" s="1023"/>
      <c r="AI31" s="1023"/>
      <c r="AJ31" s="1024"/>
      <c r="AK31" s="967">
        <v>37</v>
      </c>
      <c r="AL31" s="958"/>
      <c r="AM31" s="958"/>
      <c r="AN31" s="958"/>
      <c r="AO31" s="958"/>
      <c r="AP31" s="958">
        <v>317</v>
      </c>
      <c r="AQ31" s="958"/>
      <c r="AR31" s="958"/>
      <c r="AS31" s="958"/>
      <c r="AT31" s="958"/>
      <c r="AU31" s="958">
        <v>115</v>
      </c>
      <c r="AV31" s="958"/>
      <c r="AW31" s="958"/>
      <c r="AX31" s="958"/>
      <c r="AY31" s="958"/>
      <c r="AZ31" s="1028" t="s">
        <v>546</v>
      </c>
      <c r="BA31" s="1028"/>
      <c r="BB31" s="1028"/>
      <c r="BC31" s="1028"/>
      <c r="BD31" s="1028"/>
      <c r="BE31" s="959" t="s">
        <v>394</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341</v>
      </c>
      <c r="AG63" s="946"/>
      <c r="AH63" s="946"/>
      <c r="AI63" s="946"/>
      <c r="AJ63" s="1009"/>
      <c r="AK63" s="1010"/>
      <c r="AL63" s="950"/>
      <c r="AM63" s="950"/>
      <c r="AN63" s="950"/>
      <c r="AO63" s="950"/>
      <c r="AP63" s="946">
        <f>AP30+AP31</f>
        <v>954</v>
      </c>
      <c r="AQ63" s="946"/>
      <c r="AR63" s="946"/>
      <c r="AS63" s="946"/>
      <c r="AT63" s="946"/>
      <c r="AU63" s="946">
        <f>AU30+AU31</f>
        <v>193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547</v>
      </c>
      <c r="C68" s="973"/>
      <c r="D68" s="973"/>
      <c r="E68" s="973"/>
      <c r="F68" s="973"/>
      <c r="G68" s="973"/>
      <c r="H68" s="973"/>
      <c r="I68" s="973"/>
      <c r="J68" s="973"/>
      <c r="K68" s="973"/>
      <c r="L68" s="973"/>
      <c r="M68" s="973"/>
      <c r="N68" s="973"/>
      <c r="O68" s="973"/>
      <c r="P68" s="974"/>
      <c r="Q68" s="975">
        <v>313</v>
      </c>
      <c r="R68" s="969"/>
      <c r="S68" s="969"/>
      <c r="T68" s="969"/>
      <c r="U68" s="969"/>
      <c r="V68" s="969">
        <v>294</v>
      </c>
      <c r="W68" s="969"/>
      <c r="X68" s="969"/>
      <c r="Y68" s="969"/>
      <c r="Z68" s="969"/>
      <c r="AA68" s="969">
        <v>19</v>
      </c>
      <c r="AB68" s="969"/>
      <c r="AC68" s="969"/>
      <c r="AD68" s="969"/>
      <c r="AE68" s="969"/>
      <c r="AF68" s="969">
        <v>19</v>
      </c>
      <c r="AG68" s="969"/>
      <c r="AH68" s="969"/>
      <c r="AI68" s="969"/>
      <c r="AJ68" s="969"/>
      <c r="AK68" s="969">
        <v>83</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548</v>
      </c>
      <c r="C69" s="962"/>
      <c r="D69" s="962"/>
      <c r="E69" s="962"/>
      <c r="F69" s="962"/>
      <c r="G69" s="962"/>
      <c r="H69" s="962"/>
      <c r="I69" s="962"/>
      <c r="J69" s="962"/>
      <c r="K69" s="962"/>
      <c r="L69" s="962"/>
      <c r="M69" s="962"/>
      <c r="N69" s="962"/>
      <c r="O69" s="962"/>
      <c r="P69" s="963"/>
      <c r="Q69" s="964">
        <v>62</v>
      </c>
      <c r="R69" s="958"/>
      <c r="S69" s="958"/>
      <c r="T69" s="958"/>
      <c r="U69" s="958"/>
      <c r="V69" s="958">
        <v>61</v>
      </c>
      <c r="W69" s="958"/>
      <c r="X69" s="958"/>
      <c r="Y69" s="958"/>
      <c r="Z69" s="958"/>
      <c r="AA69" s="958">
        <v>1</v>
      </c>
      <c r="AB69" s="958"/>
      <c r="AC69" s="958"/>
      <c r="AD69" s="958"/>
      <c r="AE69" s="958"/>
      <c r="AF69" s="958">
        <v>1</v>
      </c>
      <c r="AG69" s="958"/>
      <c r="AH69" s="958"/>
      <c r="AI69" s="958"/>
      <c r="AJ69" s="958"/>
      <c r="AK69" s="958" t="s">
        <v>546</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549</v>
      </c>
      <c r="C70" s="962"/>
      <c r="D70" s="962"/>
      <c r="E70" s="962"/>
      <c r="F70" s="962"/>
      <c r="G70" s="962"/>
      <c r="H70" s="962"/>
      <c r="I70" s="962"/>
      <c r="J70" s="962"/>
      <c r="K70" s="962"/>
      <c r="L70" s="962"/>
      <c r="M70" s="962"/>
      <c r="N70" s="962"/>
      <c r="O70" s="962"/>
      <c r="P70" s="963"/>
      <c r="Q70" s="964">
        <v>155</v>
      </c>
      <c r="R70" s="958"/>
      <c r="S70" s="958"/>
      <c r="T70" s="958"/>
      <c r="U70" s="958"/>
      <c r="V70" s="958">
        <v>153</v>
      </c>
      <c r="W70" s="958"/>
      <c r="X70" s="958"/>
      <c r="Y70" s="958"/>
      <c r="Z70" s="958"/>
      <c r="AA70" s="958">
        <v>3</v>
      </c>
      <c r="AB70" s="958"/>
      <c r="AC70" s="958"/>
      <c r="AD70" s="958"/>
      <c r="AE70" s="958"/>
      <c r="AF70" s="958">
        <v>3</v>
      </c>
      <c r="AG70" s="958"/>
      <c r="AH70" s="958"/>
      <c r="AI70" s="958"/>
      <c r="AJ70" s="958"/>
      <c r="AK70" s="958" t="s">
        <v>546</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550</v>
      </c>
      <c r="C71" s="962"/>
      <c r="D71" s="962"/>
      <c r="E71" s="962"/>
      <c r="F71" s="962"/>
      <c r="G71" s="962"/>
      <c r="H71" s="962"/>
      <c r="I71" s="962"/>
      <c r="J71" s="962"/>
      <c r="K71" s="962"/>
      <c r="L71" s="962"/>
      <c r="M71" s="962"/>
      <c r="N71" s="962"/>
      <c r="O71" s="962"/>
      <c r="P71" s="963"/>
      <c r="Q71" s="964">
        <v>16</v>
      </c>
      <c r="R71" s="958"/>
      <c r="S71" s="958"/>
      <c r="T71" s="958"/>
      <c r="U71" s="958"/>
      <c r="V71" s="958">
        <v>14</v>
      </c>
      <c r="W71" s="958"/>
      <c r="X71" s="958"/>
      <c r="Y71" s="958"/>
      <c r="Z71" s="958"/>
      <c r="AA71" s="958">
        <v>2</v>
      </c>
      <c r="AB71" s="958"/>
      <c r="AC71" s="958"/>
      <c r="AD71" s="958"/>
      <c r="AE71" s="958"/>
      <c r="AF71" s="958">
        <v>2</v>
      </c>
      <c r="AG71" s="958"/>
      <c r="AH71" s="958"/>
      <c r="AI71" s="958"/>
      <c r="AJ71" s="958"/>
      <c r="AK71" s="958" t="s">
        <v>546</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551</v>
      </c>
      <c r="C72" s="962"/>
      <c r="D72" s="962"/>
      <c r="E72" s="962"/>
      <c r="F72" s="962"/>
      <c r="G72" s="962"/>
      <c r="H72" s="962"/>
      <c r="I72" s="962"/>
      <c r="J72" s="962"/>
      <c r="K72" s="962"/>
      <c r="L72" s="962"/>
      <c r="M72" s="962"/>
      <c r="N72" s="962"/>
      <c r="O72" s="962"/>
      <c r="P72" s="963"/>
      <c r="Q72" s="964">
        <v>5869</v>
      </c>
      <c r="R72" s="958"/>
      <c r="S72" s="958"/>
      <c r="T72" s="958"/>
      <c r="U72" s="958"/>
      <c r="V72" s="958">
        <v>4818</v>
      </c>
      <c r="W72" s="958"/>
      <c r="X72" s="958"/>
      <c r="Y72" s="958"/>
      <c r="Z72" s="958"/>
      <c r="AA72" s="958">
        <v>1051</v>
      </c>
      <c r="AB72" s="958"/>
      <c r="AC72" s="958"/>
      <c r="AD72" s="958"/>
      <c r="AE72" s="958"/>
      <c r="AF72" s="958">
        <v>1051</v>
      </c>
      <c r="AG72" s="958"/>
      <c r="AH72" s="958"/>
      <c r="AI72" s="958"/>
      <c r="AJ72" s="958"/>
      <c r="AK72" s="958">
        <v>18</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552</v>
      </c>
      <c r="C73" s="962"/>
      <c r="D73" s="962"/>
      <c r="E73" s="962"/>
      <c r="F73" s="962"/>
      <c r="G73" s="962"/>
      <c r="H73" s="962"/>
      <c r="I73" s="962"/>
      <c r="J73" s="962"/>
      <c r="K73" s="962"/>
      <c r="L73" s="962"/>
      <c r="M73" s="962"/>
      <c r="N73" s="962"/>
      <c r="O73" s="962"/>
      <c r="P73" s="963"/>
      <c r="Q73" s="964">
        <v>280</v>
      </c>
      <c r="R73" s="958"/>
      <c r="S73" s="958"/>
      <c r="T73" s="958"/>
      <c r="U73" s="958"/>
      <c r="V73" s="958">
        <v>269</v>
      </c>
      <c r="W73" s="958"/>
      <c r="X73" s="958"/>
      <c r="Y73" s="958"/>
      <c r="Z73" s="958"/>
      <c r="AA73" s="958">
        <v>11</v>
      </c>
      <c r="AB73" s="958"/>
      <c r="AC73" s="958"/>
      <c r="AD73" s="958"/>
      <c r="AE73" s="958"/>
      <c r="AF73" s="958">
        <v>11</v>
      </c>
      <c r="AG73" s="958"/>
      <c r="AH73" s="958"/>
      <c r="AI73" s="958"/>
      <c r="AJ73" s="958"/>
      <c r="AK73" s="958" t="s">
        <v>546</v>
      </c>
      <c r="AL73" s="958"/>
      <c r="AM73" s="958"/>
      <c r="AN73" s="958"/>
      <c r="AO73" s="958"/>
      <c r="AP73" s="958">
        <v>101</v>
      </c>
      <c r="AQ73" s="958"/>
      <c r="AR73" s="958"/>
      <c r="AS73" s="958"/>
      <c r="AT73" s="958"/>
      <c r="AU73" s="958">
        <v>3</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553</v>
      </c>
      <c r="C74" s="962"/>
      <c r="D74" s="962"/>
      <c r="E74" s="962"/>
      <c r="F74" s="962"/>
      <c r="G74" s="962"/>
      <c r="H74" s="962"/>
      <c r="I74" s="962"/>
      <c r="J74" s="962"/>
      <c r="K74" s="962"/>
      <c r="L74" s="962"/>
      <c r="M74" s="962"/>
      <c r="N74" s="962"/>
      <c r="O74" s="962"/>
      <c r="P74" s="963"/>
      <c r="Q74" s="964">
        <v>5</v>
      </c>
      <c r="R74" s="958"/>
      <c r="S74" s="958"/>
      <c r="T74" s="958"/>
      <c r="U74" s="958"/>
      <c r="V74" s="958">
        <v>3</v>
      </c>
      <c r="W74" s="958"/>
      <c r="X74" s="958"/>
      <c r="Y74" s="958"/>
      <c r="Z74" s="958"/>
      <c r="AA74" s="958">
        <v>2</v>
      </c>
      <c r="AB74" s="958"/>
      <c r="AC74" s="958"/>
      <c r="AD74" s="958"/>
      <c r="AE74" s="958"/>
      <c r="AF74" s="958">
        <v>2</v>
      </c>
      <c r="AG74" s="958"/>
      <c r="AH74" s="958"/>
      <c r="AI74" s="958"/>
      <c r="AJ74" s="958"/>
      <c r="AK74" s="958">
        <v>0</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554</v>
      </c>
      <c r="C75" s="962"/>
      <c r="D75" s="962"/>
      <c r="E75" s="962"/>
      <c r="F75" s="962"/>
      <c r="G75" s="962"/>
      <c r="H75" s="962"/>
      <c r="I75" s="962"/>
      <c r="J75" s="962"/>
      <c r="K75" s="962"/>
      <c r="L75" s="962"/>
      <c r="M75" s="962"/>
      <c r="N75" s="962"/>
      <c r="O75" s="962"/>
      <c r="P75" s="963"/>
      <c r="Q75" s="965">
        <v>249</v>
      </c>
      <c r="R75" s="966"/>
      <c r="S75" s="966"/>
      <c r="T75" s="966"/>
      <c r="U75" s="967"/>
      <c r="V75" s="968">
        <v>153</v>
      </c>
      <c r="W75" s="966"/>
      <c r="X75" s="966"/>
      <c r="Y75" s="966"/>
      <c r="Z75" s="967"/>
      <c r="AA75" s="968">
        <v>96</v>
      </c>
      <c r="AB75" s="966"/>
      <c r="AC75" s="966"/>
      <c r="AD75" s="966"/>
      <c r="AE75" s="967"/>
      <c r="AF75" s="968">
        <v>96</v>
      </c>
      <c r="AG75" s="966"/>
      <c r="AH75" s="966"/>
      <c r="AI75" s="966"/>
      <c r="AJ75" s="967"/>
      <c r="AK75" s="968" t="s">
        <v>546</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t="s">
        <v>555</v>
      </c>
      <c r="C76" s="962"/>
      <c r="D76" s="962"/>
      <c r="E76" s="962"/>
      <c r="F76" s="962"/>
      <c r="G76" s="962"/>
      <c r="H76" s="962"/>
      <c r="I76" s="962"/>
      <c r="J76" s="962"/>
      <c r="K76" s="962"/>
      <c r="L76" s="962"/>
      <c r="M76" s="962"/>
      <c r="N76" s="962"/>
      <c r="O76" s="962"/>
      <c r="P76" s="963"/>
      <c r="Q76" s="965">
        <v>38</v>
      </c>
      <c r="R76" s="966"/>
      <c r="S76" s="966"/>
      <c r="T76" s="966"/>
      <c r="U76" s="967"/>
      <c r="V76" s="968">
        <v>23</v>
      </c>
      <c r="W76" s="966"/>
      <c r="X76" s="966"/>
      <c r="Y76" s="966"/>
      <c r="Z76" s="967"/>
      <c r="AA76" s="968">
        <v>15</v>
      </c>
      <c r="AB76" s="966"/>
      <c r="AC76" s="966"/>
      <c r="AD76" s="966"/>
      <c r="AE76" s="967"/>
      <c r="AF76" s="968">
        <v>15</v>
      </c>
      <c r="AG76" s="966"/>
      <c r="AH76" s="966"/>
      <c r="AI76" s="966"/>
      <c r="AJ76" s="967"/>
      <c r="AK76" s="968" t="s">
        <v>546</v>
      </c>
      <c r="AL76" s="966"/>
      <c r="AM76" s="966"/>
      <c r="AN76" s="966"/>
      <c r="AO76" s="967"/>
      <c r="AP76" s="968" t="s">
        <v>546</v>
      </c>
      <c r="AQ76" s="966"/>
      <c r="AR76" s="966"/>
      <c r="AS76" s="966"/>
      <c r="AT76" s="967"/>
      <c r="AU76" s="968" t="s">
        <v>546</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t="s">
        <v>556</v>
      </c>
      <c r="C77" s="962"/>
      <c r="D77" s="962"/>
      <c r="E77" s="962"/>
      <c r="F77" s="962"/>
      <c r="G77" s="962"/>
      <c r="H77" s="962"/>
      <c r="I77" s="962"/>
      <c r="J77" s="962"/>
      <c r="K77" s="962"/>
      <c r="L77" s="962"/>
      <c r="M77" s="962"/>
      <c r="N77" s="962"/>
      <c r="O77" s="962"/>
      <c r="P77" s="963"/>
      <c r="Q77" s="965">
        <v>237</v>
      </c>
      <c r="R77" s="966"/>
      <c r="S77" s="966"/>
      <c r="T77" s="966"/>
      <c r="U77" s="967"/>
      <c r="V77" s="968">
        <v>234</v>
      </c>
      <c r="W77" s="966"/>
      <c r="X77" s="966"/>
      <c r="Y77" s="966"/>
      <c r="Z77" s="967"/>
      <c r="AA77" s="968">
        <v>4</v>
      </c>
      <c r="AB77" s="966"/>
      <c r="AC77" s="966"/>
      <c r="AD77" s="966"/>
      <c r="AE77" s="967"/>
      <c r="AF77" s="968">
        <v>4</v>
      </c>
      <c r="AG77" s="966"/>
      <c r="AH77" s="966"/>
      <c r="AI77" s="966"/>
      <c r="AJ77" s="967"/>
      <c r="AK77" s="968">
        <v>12</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t="s">
        <v>557</v>
      </c>
      <c r="C78" s="962"/>
      <c r="D78" s="962"/>
      <c r="E78" s="962"/>
      <c r="F78" s="962"/>
      <c r="G78" s="962"/>
      <c r="H78" s="962"/>
      <c r="I78" s="962"/>
      <c r="J78" s="962"/>
      <c r="K78" s="962"/>
      <c r="L78" s="962"/>
      <c r="M78" s="962"/>
      <c r="N78" s="962"/>
      <c r="O78" s="962"/>
      <c r="P78" s="963"/>
      <c r="Q78" s="964">
        <v>254366</v>
      </c>
      <c r="R78" s="958"/>
      <c r="S78" s="958"/>
      <c r="T78" s="958"/>
      <c r="U78" s="958"/>
      <c r="V78" s="958">
        <v>246438</v>
      </c>
      <c r="W78" s="958"/>
      <c r="X78" s="958"/>
      <c r="Y78" s="958"/>
      <c r="Z78" s="958"/>
      <c r="AA78" s="958">
        <v>7929</v>
      </c>
      <c r="AB78" s="958"/>
      <c r="AC78" s="958"/>
      <c r="AD78" s="958"/>
      <c r="AE78" s="958"/>
      <c r="AF78" s="958">
        <v>7525</v>
      </c>
      <c r="AG78" s="958"/>
      <c r="AH78" s="958"/>
      <c r="AI78" s="958"/>
      <c r="AJ78" s="958"/>
      <c r="AK78" s="958" t="s">
        <v>546</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t="s">
        <v>558</v>
      </c>
      <c r="C79" s="962"/>
      <c r="D79" s="962"/>
      <c r="E79" s="962"/>
      <c r="F79" s="962"/>
      <c r="G79" s="962"/>
      <c r="H79" s="962"/>
      <c r="I79" s="962"/>
      <c r="J79" s="962"/>
      <c r="K79" s="962"/>
      <c r="L79" s="962"/>
      <c r="M79" s="962"/>
      <c r="N79" s="962"/>
      <c r="O79" s="962"/>
      <c r="P79" s="963"/>
      <c r="Q79" s="964">
        <v>168</v>
      </c>
      <c r="R79" s="958"/>
      <c r="S79" s="958"/>
      <c r="T79" s="958"/>
      <c r="U79" s="958"/>
      <c r="V79" s="958">
        <v>160</v>
      </c>
      <c r="W79" s="958"/>
      <c r="X79" s="958"/>
      <c r="Y79" s="958"/>
      <c r="Z79" s="958"/>
      <c r="AA79" s="958">
        <v>9</v>
      </c>
      <c r="AB79" s="958"/>
      <c r="AC79" s="958"/>
      <c r="AD79" s="958"/>
      <c r="AE79" s="958"/>
      <c r="AF79" s="958">
        <v>9</v>
      </c>
      <c r="AG79" s="958"/>
      <c r="AH79" s="958"/>
      <c r="AI79" s="958"/>
      <c r="AJ79" s="958"/>
      <c r="AK79" s="958">
        <v>6</v>
      </c>
      <c r="AL79" s="958"/>
      <c r="AM79" s="958"/>
      <c r="AN79" s="958"/>
      <c r="AO79" s="958"/>
      <c r="AP79" s="958" t="s">
        <v>546</v>
      </c>
      <c r="AQ79" s="958"/>
      <c r="AR79" s="958"/>
      <c r="AS79" s="958"/>
      <c r="AT79" s="958"/>
      <c r="AU79" s="958" t="s">
        <v>546</v>
      </c>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t="s">
        <v>559</v>
      </c>
      <c r="C80" s="962"/>
      <c r="D80" s="962"/>
      <c r="E80" s="962"/>
      <c r="F80" s="962"/>
      <c r="G80" s="962"/>
      <c r="H80" s="962"/>
      <c r="I80" s="962"/>
      <c r="J80" s="962"/>
      <c r="K80" s="962"/>
      <c r="L80" s="962"/>
      <c r="M80" s="962"/>
      <c r="N80" s="962"/>
      <c r="O80" s="962"/>
      <c r="P80" s="963"/>
      <c r="Q80" s="964">
        <v>12</v>
      </c>
      <c r="R80" s="958"/>
      <c r="S80" s="958"/>
      <c r="T80" s="958"/>
      <c r="U80" s="958"/>
      <c r="V80" s="958">
        <v>12</v>
      </c>
      <c r="W80" s="958"/>
      <c r="X80" s="958"/>
      <c r="Y80" s="958"/>
      <c r="Z80" s="958"/>
      <c r="AA80" s="958">
        <v>0</v>
      </c>
      <c r="AB80" s="958"/>
      <c r="AC80" s="958"/>
      <c r="AD80" s="958"/>
      <c r="AE80" s="958"/>
      <c r="AF80" s="958">
        <v>0</v>
      </c>
      <c r="AG80" s="958"/>
      <c r="AH80" s="958"/>
      <c r="AI80" s="958"/>
      <c r="AJ80" s="958"/>
      <c r="AK80" s="958" t="s">
        <v>546</v>
      </c>
      <c r="AL80" s="958"/>
      <c r="AM80" s="958"/>
      <c r="AN80" s="958"/>
      <c r="AO80" s="958"/>
      <c r="AP80" s="958" t="s">
        <v>546</v>
      </c>
      <c r="AQ80" s="958"/>
      <c r="AR80" s="958"/>
      <c r="AS80" s="958"/>
      <c r="AT80" s="958"/>
      <c r="AU80" s="958" t="s">
        <v>546</v>
      </c>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t="s">
        <v>560</v>
      </c>
      <c r="C81" s="962"/>
      <c r="D81" s="962"/>
      <c r="E81" s="962"/>
      <c r="F81" s="962"/>
      <c r="G81" s="962"/>
      <c r="H81" s="962"/>
      <c r="I81" s="962"/>
      <c r="J81" s="962"/>
      <c r="K81" s="962"/>
      <c r="L81" s="962"/>
      <c r="M81" s="962"/>
      <c r="N81" s="962"/>
      <c r="O81" s="962"/>
      <c r="P81" s="963"/>
      <c r="Q81" s="964">
        <v>463</v>
      </c>
      <c r="R81" s="958"/>
      <c r="S81" s="958"/>
      <c r="T81" s="958"/>
      <c r="U81" s="958"/>
      <c r="V81" s="958">
        <v>462</v>
      </c>
      <c r="W81" s="958"/>
      <c r="X81" s="958"/>
      <c r="Y81" s="958"/>
      <c r="Z81" s="958"/>
      <c r="AA81" s="958">
        <v>1</v>
      </c>
      <c r="AB81" s="958"/>
      <c r="AC81" s="958"/>
      <c r="AD81" s="958"/>
      <c r="AE81" s="958"/>
      <c r="AF81" s="958">
        <v>1</v>
      </c>
      <c r="AG81" s="958"/>
      <c r="AH81" s="958"/>
      <c r="AI81" s="958"/>
      <c r="AJ81" s="958"/>
      <c r="AK81" s="958">
        <v>70</v>
      </c>
      <c r="AL81" s="958"/>
      <c r="AM81" s="958"/>
      <c r="AN81" s="958"/>
      <c r="AO81" s="958"/>
      <c r="AP81" s="958" t="s">
        <v>546</v>
      </c>
      <c r="AQ81" s="958"/>
      <c r="AR81" s="958"/>
      <c r="AS81" s="958"/>
      <c r="AT81" s="958"/>
      <c r="AU81" s="958" t="s">
        <v>546</v>
      </c>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t="s">
        <v>561</v>
      </c>
      <c r="C82" s="962"/>
      <c r="D82" s="962"/>
      <c r="E82" s="962"/>
      <c r="F82" s="962"/>
      <c r="G82" s="962"/>
      <c r="H82" s="962"/>
      <c r="I82" s="962"/>
      <c r="J82" s="962"/>
      <c r="K82" s="962"/>
      <c r="L82" s="962"/>
      <c r="M82" s="962"/>
      <c r="N82" s="962"/>
      <c r="O82" s="962"/>
      <c r="P82" s="963"/>
      <c r="Q82" s="964">
        <v>234</v>
      </c>
      <c r="R82" s="958"/>
      <c r="S82" s="958"/>
      <c r="T82" s="958"/>
      <c r="U82" s="958"/>
      <c r="V82" s="958">
        <v>212</v>
      </c>
      <c r="W82" s="958"/>
      <c r="X82" s="958"/>
      <c r="Y82" s="958"/>
      <c r="Z82" s="958"/>
      <c r="AA82" s="958">
        <v>22</v>
      </c>
      <c r="AB82" s="958"/>
      <c r="AC82" s="958"/>
      <c r="AD82" s="958"/>
      <c r="AE82" s="958"/>
      <c r="AF82" s="958">
        <v>22</v>
      </c>
      <c r="AG82" s="958"/>
      <c r="AH82" s="958"/>
      <c r="AI82" s="958"/>
      <c r="AJ82" s="958"/>
      <c r="AK82" s="958">
        <v>12</v>
      </c>
      <c r="AL82" s="958"/>
      <c r="AM82" s="958"/>
      <c r="AN82" s="958"/>
      <c r="AO82" s="958"/>
      <c r="AP82" s="958">
        <v>88</v>
      </c>
      <c r="AQ82" s="958"/>
      <c r="AR82" s="958"/>
      <c r="AS82" s="958"/>
      <c r="AT82" s="958"/>
      <c r="AU82" s="958" t="s">
        <v>546</v>
      </c>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t="s">
        <v>562</v>
      </c>
      <c r="C83" s="962"/>
      <c r="D83" s="962"/>
      <c r="E83" s="962"/>
      <c r="F83" s="962"/>
      <c r="G83" s="962"/>
      <c r="H83" s="962"/>
      <c r="I83" s="962"/>
      <c r="J83" s="962"/>
      <c r="K83" s="962"/>
      <c r="L83" s="962"/>
      <c r="M83" s="962"/>
      <c r="N83" s="962"/>
      <c r="O83" s="962"/>
      <c r="P83" s="963"/>
      <c r="Q83" s="964">
        <v>1133</v>
      </c>
      <c r="R83" s="958"/>
      <c r="S83" s="958"/>
      <c r="T83" s="958"/>
      <c r="U83" s="958"/>
      <c r="V83" s="958">
        <v>1125</v>
      </c>
      <c r="W83" s="958"/>
      <c r="X83" s="958"/>
      <c r="Y83" s="958"/>
      <c r="Z83" s="958"/>
      <c r="AA83" s="958">
        <v>8</v>
      </c>
      <c r="AB83" s="958"/>
      <c r="AC83" s="958"/>
      <c r="AD83" s="958"/>
      <c r="AE83" s="958"/>
      <c r="AF83" s="958">
        <v>8</v>
      </c>
      <c r="AG83" s="958"/>
      <c r="AH83" s="958"/>
      <c r="AI83" s="958"/>
      <c r="AJ83" s="958"/>
      <c r="AK83" s="958">
        <v>78</v>
      </c>
      <c r="AL83" s="958"/>
      <c r="AM83" s="958"/>
      <c r="AN83" s="958"/>
      <c r="AO83" s="958"/>
      <c r="AP83" s="958" t="s">
        <v>546</v>
      </c>
      <c r="AQ83" s="958"/>
      <c r="AR83" s="958"/>
      <c r="AS83" s="958"/>
      <c r="AT83" s="958"/>
      <c r="AU83" s="958" t="s">
        <v>546</v>
      </c>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t="s">
        <v>563</v>
      </c>
      <c r="C84" s="962"/>
      <c r="D84" s="962"/>
      <c r="E84" s="962"/>
      <c r="F84" s="962"/>
      <c r="G84" s="962"/>
      <c r="H84" s="962"/>
      <c r="I84" s="962"/>
      <c r="J84" s="962"/>
      <c r="K84" s="962"/>
      <c r="L84" s="962"/>
      <c r="M84" s="962"/>
      <c r="N84" s="962"/>
      <c r="O84" s="962"/>
      <c r="P84" s="963"/>
      <c r="Q84" s="964">
        <v>6501</v>
      </c>
      <c r="R84" s="958"/>
      <c r="S84" s="958"/>
      <c r="T84" s="958"/>
      <c r="U84" s="958"/>
      <c r="V84" s="958">
        <v>6062</v>
      </c>
      <c r="W84" s="958"/>
      <c r="X84" s="958"/>
      <c r="Y84" s="958"/>
      <c r="Z84" s="958"/>
      <c r="AA84" s="958">
        <v>439</v>
      </c>
      <c r="AB84" s="958"/>
      <c r="AC84" s="958"/>
      <c r="AD84" s="958"/>
      <c r="AE84" s="958"/>
      <c r="AF84" s="958">
        <v>439</v>
      </c>
      <c r="AG84" s="958"/>
      <c r="AH84" s="958"/>
      <c r="AI84" s="958"/>
      <c r="AJ84" s="958"/>
      <c r="AK84" s="958">
        <v>1024</v>
      </c>
      <c r="AL84" s="958"/>
      <c r="AM84" s="958"/>
      <c r="AN84" s="958"/>
      <c r="AO84" s="958"/>
      <c r="AP84" s="958" t="s">
        <v>546</v>
      </c>
      <c r="AQ84" s="958"/>
      <c r="AR84" s="958"/>
      <c r="AS84" s="958"/>
      <c r="AT84" s="958"/>
      <c r="AU84" s="958" t="s">
        <v>546</v>
      </c>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t="s">
        <v>564</v>
      </c>
      <c r="C85" s="962"/>
      <c r="D85" s="962"/>
      <c r="E85" s="962"/>
      <c r="F85" s="962"/>
      <c r="G85" s="962"/>
      <c r="H85" s="962"/>
      <c r="I85" s="962"/>
      <c r="J85" s="962"/>
      <c r="K85" s="962"/>
      <c r="L85" s="962"/>
      <c r="M85" s="962"/>
      <c r="N85" s="962"/>
      <c r="O85" s="962"/>
      <c r="P85" s="963"/>
      <c r="Q85" s="964">
        <v>3022</v>
      </c>
      <c r="R85" s="958"/>
      <c r="S85" s="958"/>
      <c r="T85" s="958"/>
      <c r="U85" s="958"/>
      <c r="V85" s="958">
        <v>941</v>
      </c>
      <c r="W85" s="958"/>
      <c r="X85" s="958"/>
      <c r="Y85" s="958"/>
      <c r="Z85" s="958"/>
      <c r="AA85" s="958">
        <v>2081</v>
      </c>
      <c r="AB85" s="958"/>
      <c r="AC85" s="958"/>
      <c r="AD85" s="958"/>
      <c r="AE85" s="958"/>
      <c r="AF85" s="958">
        <v>2081</v>
      </c>
      <c r="AG85" s="958"/>
      <c r="AH85" s="958"/>
      <c r="AI85" s="958"/>
      <c r="AJ85" s="958"/>
      <c r="AK85" s="958" t="s">
        <v>546</v>
      </c>
      <c r="AL85" s="958"/>
      <c r="AM85" s="958"/>
      <c r="AN85" s="958"/>
      <c r="AO85" s="958"/>
      <c r="AP85" s="958">
        <v>2932</v>
      </c>
      <c r="AQ85" s="958"/>
      <c r="AR85" s="958"/>
      <c r="AS85" s="958"/>
      <c r="AT85" s="958"/>
      <c r="AU85" s="958">
        <v>387</v>
      </c>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t="s">
        <v>565</v>
      </c>
      <c r="C86" s="962"/>
      <c r="D86" s="962"/>
      <c r="E86" s="962"/>
      <c r="F86" s="962"/>
      <c r="G86" s="962"/>
      <c r="H86" s="962"/>
      <c r="I86" s="962"/>
      <c r="J86" s="962"/>
      <c r="K86" s="962"/>
      <c r="L86" s="962"/>
      <c r="M86" s="962"/>
      <c r="N86" s="962"/>
      <c r="O86" s="962"/>
      <c r="P86" s="963"/>
      <c r="Q86" s="964">
        <v>303</v>
      </c>
      <c r="R86" s="958"/>
      <c r="S86" s="958"/>
      <c r="T86" s="958"/>
      <c r="U86" s="958"/>
      <c r="V86" s="958">
        <v>238</v>
      </c>
      <c r="W86" s="958"/>
      <c r="X86" s="958"/>
      <c r="Y86" s="958"/>
      <c r="Z86" s="958"/>
      <c r="AA86" s="958">
        <v>65</v>
      </c>
      <c r="AB86" s="958"/>
      <c r="AC86" s="958"/>
      <c r="AD86" s="958"/>
      <c r="AE86" s="958"/>
      <c r="AF86" s="958">
        <v>65</v>
      </c>
      <c r="AG86" s="958"/>
      <c r="AH86" s="958"/>
      <c r="AI86" s="958"/>
      <c r="AJ86" s="958"/>
      <c r="AK86" s="958" t="s">
        <v>546</v>
      </c>
      <c r="AL86" s="958"/>
      <c r="AM86" s="958"/>
      <c r="AN86" s="958"/>
      <c r="AO86" s="958"/>
      <c r="AP86" s="958">
        <v>3</v>
      </c>
      <c r="AQ86" s="958"/>
      <c r="AR86" s="958"/>
      <c r="AS86" s="958"/>
      <c r="AT86" s="958"/>
      <c r="AU86" s="958">
        <v>2</v>
      </c>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t="s">
        <v>566</v>
      </c>
      <c r="C87" s="952"/>
      <c r="D87" s="952"/>
      <c r="E87" s="952"/>
      <c r="F87" s="952"/>
      <c r="G87" s="952"/>
      <c r="H87" s="952"/>
      <c r="I87" s="952"/>
      <c r="J87" s="952"/>
      <c r="K87" s="952"/>
      <c r="L87" s="952"/>
      <c r="M87" s="952"/>
      <c r="N87" s="952"/>
      <c r="O87" s="952"/>
      <c r="P87" s="953"/>
      <c r="Q87" s="954">
        <v>99</v>
      </c>
      <c r="R87" s="955"/>
      <c r="S87" s="955"/>
      <c r="T87" s="955"/>
      <c r="U87" s="955"/>
      <c r="V87" s="955">
        <v>92</v>
      </c>
      <c r="W87" s="955"/>
      <c r="X87" s="955"/>
      <c r="Y87" s="955"/>
      <c r="Z87" s="955"/>
      <c r="AA87" s="955">
        <v>7</v>
      </c>
      <c r="AB87" s="955"/>
      <c r="AC87" s="955"/>
      <c r="AD87" s="955"/>
      <c r="AE87" s="955"/>
      <c r="AF87" s="955">
        <v>7</v>
      </c>
      <c r="AG87" s="955"/>
      <c r="AH87" s="955"/>
      <c r="AI87" s="955"/>
      <c r="AJ87" s="955"/>
      <c r="AK87" s="955" t="s">
        <v>546</v>
      </c>
      <c r="AL87" s="955"/>
      <c r="AM87" s="955"/>
      <c r="AN87" s="955"/>
      <c r="AO87" s="955"/>
      <c r="AP87" s="955" t="s">
        <v>546</v>
      </c>
      <c r="AQ87" s="955"/>
      <c r="AR87" s="955"/>
      <c r="AS87" s="955"/>
      <c r="AT87" s="955"/>
      <c r="AU87" s="955" t="s">
        <v>546</v>
      </c>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11361</v>
      </c>
      <c r="AG88" s="946"/>
      <c r="AH88" s="946"/>
      <c r="AI88" s="946"/>
      <c r="AJ88" s="946"/>
      <c r="AK88" s="950"/>
      <c r="AL88" s="950"/>
      <c r="AM88" s="950"/>
      <c r="AN88" s="950"/>
      <c r="AO88" s="950"/>
      <c r="AP88" s="946">
        <f>SUM(AP68:AT87)</f>
        <v>3124</v>
      </c>
      <c r="AQ88" s="946"/>
      <c r="AR88" s="946"/>
      <c r="AS88" s="946"/>
      <c r="AT88" s="946"/>
      <c r="AU88" s="946">
        <f>SUM(AU68:AY87)</f>
        <v>392</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6" t="s">
        <v>413</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1006233</v>
      </c>
      <c r="AB110" s="876"/>
      <c r="AC110" s="876"/>
      <c r="AD110" s="876"/>
      <c r="AE110" s="877"/>
      <c r="AF110" s="878">
        <v>1028280</v>
      </c>
      <c r="AG110" s="876"/>
      <c r="AH110" s="876"/>
      <c r="AI110" s="876"/>
      <c r="AJ110" s="877"/>
      <c r="AK110" s="878">
        <v>995253</v>
      </c>
      <c r="AL110" s="876"/>
      <c r="AM110" s="876"/>
      <c r="AN110" s="876"/>
      <c r="AO110" s="877"/>
      <c r="AP110" s="879">
        <v>26.8</v>
      </c>
      <c r="AQ110" s="880"/>
      <c r="AR110" s="880"/>
      <c r="AS110" s="880"/>
      <c r="AT110" s="881"/>
      <c r="AU110" s="917" t="s">
        <v>69</v>
      </c>
      <c r="AV110" s="918"/>
      <c r="AW110" s="918"/>
      <c r="AX110" s="918"/>
      <c r="AY110" s="918"/>
      <c r="AZ110" s="847" t="s">
        <v>414</v>
      </c>
      <c r="BA110" s="797"/>
      <c r="BB110" s="797"/>
      <c r="BC110" s="797"/>
      <c r="BD110" s="797"/>
      <c r="BE110" s="797"/>
      <c r="BF110" s="797"/>
      <c r="BG110" s="797"/>
      <c r="BH110" s="797"/>
      <c r="BI110" s="797"/>
      <c r="BJ110" s="797"/>
      <c r="BK110" s="797"/>
      <c r="BL110" s="797"/>
      <c r="BM110" s="797"/>
      <c r="BN110" s="797"/>
      <c r="BO110" s="797"/>
      <c r="BP110" s="798"/>
      <c r="BQ110" s="848">
        <v>8455156</v>
      </c>
      <c r="BR110" s="829"/>
      <c r="BS110" s="829"/>
      <c r="BT110" s="829"/>
      <c r="BU110" s="829"/>
      <c r="BV110" s="829">
        <v>8119826</v>
      </c>
      <c r="BW110" s="829"/>
      <c r="BX110" s="829"/>
      <c r="BY110" s="829"/>
      <c r="BZ110" s="829"/>
      <c r="CA110" s="829">
        <v>7575508</v>
      </c>
      <c r="CB110" s="829"/>
      <c r="CC110" s="829"/>
      <c r="CD110" s="829"/>
      <c r="CE110" s="829"/>
      <c r="CF110" s="853">
        <v>204.2</v>
      </c>
      <c r="CG110" s="854"/>
      <c r="CH110" s="854"/>
      <c r="CI110" s="854"/>
      <c r="CJ110" s="854"/>
      <c r="CK110" s="913" t="s">
        <v>415</v>
      </c>
      <c r="CL110" s="806"/>
      <c r="CM110" s="847" t="s">
        <v>416</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418</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422</v>
      </c>
      <c r="BA112" s="739"/>
      <c r="BB112" s="739"/>
      <c r="BC112" s="739"/>
      <c r="BD112" s="739"/>
      <c r="BE112" s="739"/>
      <c r="BF112" s="739"/>
      <c r="BG112" s="739"/>
      <c r="BH112" s="739"/>
      <c r="BI112" s="739"/>
      <c r="BJ112" s="739"/>
      <c r="BK112" s="739"/>
      <c r="BL112" s="739"/>
      <c r="BM112" s="739"/>
      <c r="BN112" s="739"/>
      <c r="BO112" s="739"/>
      <c r="BP112" s="740"/>
      <c r="BQ112" s="776">
        <v>232433</v>
      </c>
      <c r="BR112" s="777"/>
      <c r="BS112" s="777"/>
      <c r="BT112" s="777"/>
      <c r="BU112" s="777"/>
      <c r="BV112" s="777">
        <v>194890</v>
      </c>
      <c r="BW112" s="777"/>
      <c r="BX112" s="777"/>
      <c r="BY112" s="777"/>
      <c r="BZ112" s="777"/>
      <c r="CA112" s="777">
        <v>192541</v>
      </c>
      <c r="CB112" s="777"/>
      <c r="CC112" s="777"/>
      <c r="CD112" s="777"/>
      <c r="CE112" s="777"/>
      <c r="CF112" s="862">
        <v>5.2</v>
      </c>
      <c r="CG112" s="863"/>
      <c r="CH112" s="863"/>
      <c r="CI112" s="863"/>
      <c r="CJ112" s="863"/>
      <c r="CK112" s="914"/>
      <c r="CL112" s="808"/>
      <c r="CM112" s="804"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15600</v>
      </c>
      <c r="AB113" s="906"/>
      <c r="AC113" s="906"/>
      <c r="AD113" s="906"/>
      <c r="AE113" s="907"/>
      <c r="AF113" s="908">
        <v>19627</v>
      </c>
      <c r="AG113" s="906"/>
      <c r="AH113" s="906"/>
      <c r="AI113" s="906"/>
      <c r="AJ113" s="907"/>
      <c r="AK113" s="908">
        <v>19419</v>
      </c>
      <c r="AL113" s="906"/>
      <c r="AM113" s="906"/>
      <c r="AN113" s="906"/>
      <c r="AO113" s="907"/>
      <c r="AP113" s="909">
        <v>0.5</v>
      </c>
      <c r="AQ113" s="910"/>
      <c r="AR113" s="910"/>
      <c r="AS113" s="910"/>
      <c r="AT113" s="911"/>
      <c r="AU113" s="919"/>
      <c r="AV113" s="920"/>
      <c r="AW113" s="920"/>
      <c r="AX113" s="920"/>
      <c r="AY113" s="920"/>
      <c r="AZ113" s="804" t="s">
        <v>425</v>
      </c>
      <c r="BA113" s="739"/>
      <c r="BB113" s="739"/>
      <c r="BC113" s="739"/>
      <c r="BD113" s="739"/>
      <c r="BE113" s="739"/>
      <c r="BF113" s="739"/>
      <c r="BG113" s="739"/>
      <c r="BH113" s="739"/>
      <c r="BI113" s="739"/>
      <c r="BJ113" s="739"/>
      <c r="BK113" s="739"/>
      <c r="BL113" s="739"/>
      <c r="BM113" s="739"/>
      <c r="BN113" s="739"/>
      <c r="BO113" s="739"/>
      <c r="BP113" s="740"/>
      <c r="BQ113" s="776">
        <v>476322</v>
      </c>
      <c r="BR113" s="777"/>
      <c r="BS113" s="777"/>
      <c r="BT113" s="777"/>
      <c r="BU113" s="777"/>
      <c r="BV113" s="777">
        <v>438628</v>
      </c>
      <c r="BW113" s="777"/>
      <c r="BX113" s="777"/>
      <c r="BY113" s="777"/>
      <c r="BZ113" s="777"/>
      <c r="CA113" s="777">
        <v>391334</v>
      </c>
      <c r="CB113" s="777"/>
      <c r="CC113" s="777"/>
      <c r="CD113" s="777"/>
      <c r="CE113" s="777"/>
      <c r="CF113" s="862">
        <v>10.5</v>
      </c>
      <c r="CG113" s="863"/>
      <c r="CH113" s="863"/>
      <c r="CI113" s="863"/>
      <c r="CJ113" s="863"/>
      <c r="CK113" s="914"/>
      <c r="CL113" s="808"/>
      <c r="CM113" s="804"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46928</v>
      </c>
      <c r="AB114" s="767"/>
      <c r="AC114" s="767"/>
      <c r="AD114" s="767"/>
      <c r="AE114" s="768"/>
      <c r="AF114" s="769">
        <v>54064</v>
      </c>
      <c r="AG114" s="767"/>
      <c r="AH114" s="767"/>
      <c r="AI114" s="767"/>
      <c r="AJ114" s="768"/>
      <c r="AK114" s="769">
        <v>55530</v>
      </c>
      <c r="AL114" s="767"/>
      <c r="AM114" s="767"/>
      <c r="AN114" s="767"/>
      <c r="AO114" s="768"/>
      <c r="AP114" s="811">
        <v>1.5</v>
      </c>
      <c r="AQ114" s="812"/>
      <c r="AR114" s="812"/>
      <c r="AS114" s="812"/>
      <c r="AT114" s="813"/>
      <c r="AU114" s="919"/>
      <c r="AV114" s="920"/>
      <c r="AW114" s="920"/>
      <c r="AX114" s="920"/>
      <c r="AY114" s="920"/>
      <c r="AZ114" s="804" t="s">
        <v>428</v>
      </c>
      <c r="BA114" s="739"/>
      <c r="BB114" s="739"/>
      <c r="BC114" s="739"/>
      <c r="BD114" s="739"/>
      <c r="BE114" s="739"/>
      <c r="BF114" s="739"/>
      <c r="BG114" s="739"/>
      <c r="BH114" s="739"/>
      <c r="BI114" s="739"/>
      <c r="BJ114" s="739"/>
      <c r="BK114" s="739"/>
      <c r="BL114" s="739"/>
      <c r="BM114" s="739"/>
      <c r="BN114" s="739"/>
      <c r="BO114" s="739"/>
      <c r="BP114" s="740"/>
      <c r="BQ114" s="776">
        <v>1019299</v>
      </c>
      <c r="BR114" s="777"/>
      <c r="BS114" s="777"/>
      <c r="BT114" s="777"/>
      <c r="BU114" s="777"/>
      <c r="BV114" s="777">
        <v>986900</v>
      </c>
      <c r="BW114" s="777"/>
      <c r="BX114" s="777"/>
      <c r="BY114" s="777"/>
      <c r="BZ114" s="777"/>
      <c r="CA114" s="777">
        <v>913814</v>
      </c>
      <c r="CB114" s="777"/>
      <c r="CC114" s="777"/>
      <c r="CD114" s="777"/>
      <c r="CE114" s="777"/>
      <c r="CF114" s="862">
        <v>24.6</v>
      </c>
      <c r="CG114" s="863"/>
      <c r="CH114" s="863"/>
      <c r="CI114" s="863"/>
      <c r="CJ114" s="863"/>
      <c r="CK114" s="914"/>
      <c r="CL114" s="808"/>
      <c r="CM114" s="804"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431</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1068761</v>
      </c>
      <c r="AB117" s="890"/>
      <c r="AC117" s="890"/>
      <c r="AD117" s="890"/>
      <c r="AE117" s="891"/>
      <c r="AF117" s="892">
        <v>1101971</v>
      </c>
      <c r="AG117" s="890"/>
      <c r="AH117" s="890"/>
      <c r="AI117" s="890"/>
      <c r="AJ117" s="891"/>
      <c r="AK117" s="892">
        <v>1070202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415</v>
      </c>
      <c r="B119" s="806"/>
      <c r="C119" s="847" t="s">
        <v>416</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10183210</v>
      </c>
      <c r="BR119" s="832"/>
      <c r="BS119" s="832"/>
      <c r="BT119" s="832"/>
      <c r="BU119" s="832"/>
      <c r="BV119" s="832">
        <v>9740244</v>
      </c>
      <c r="BW119" s="832"/>
      <c r="BX119" s="832"/>
      <c r="BY119" s="832"/>
      <c r="BZ119" s="832"/>
      <c r="CA119" s="832">
        <v>9073197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4"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7"/>
      <c r="BB120" s="797"/>
      <c r="BC120" s="797"/>
      <c r="BD120" s="797"/>
      <c r="BE120" s="797"/>
      <c r="BF120" s="797"/>
      <c r="BG120" s="797"/>
      <c r="BH120" s="797"/>
      <c r="BI120" s="797"/>
      <c r="BJ120" s="797"/>
      <c r="BK120" s="797"/>
      <c r="BL120" s="797"/>
      <c r="BM120" s="797"/>
      <c r="BN120" s="797"/>
      <c r="BO120" s="797"/>
      <c r="BP120" s="798"/>
      <c r="BQ120" s="848">
        <v>2915317</v>
      </c>
      <c r="BR120" s="829"/>
      <c r="BS120" s="829"/>
      <c r="BT120" s="829"/>
      <c r="BU120" s="829"/>
      <c r="BV120" s="829">
        <v>3205850</v>
      </c>
      <c r="BW120" s="829"/>
      <c r="BX120" s="829"/>
      <c r="BY120" s="829"/>
      <c r="BZ120" s="829"/>
      <c r="CA120" s="829">
        <v>3187676</v>
      </c>
      <c r="CB120" s="829"/>
      <c r="CC120" s="829"/>
      <c r="CD120" s="829"/>
      <c r="CE120" s="829"/>
      <c r="CF120" s="853">
        <v>85.9</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118611</v>
      </c>
      <c r="DH120" s="829"/>
      <c r="DI120" s="829"/>
      <c r="DJ120" s="829"/>
      <c r="DK120" s="829"/>
      <c r="DL120" s="829">
        <v>102438</v>
      </c>
      <c r="DM120" s="829"/>
      <c r="DN120" s="829"/>
      <c r="DO120" s="829"/>
      <c r="DP120" s="829"/>
      <c r="DQ120" s="829">
        <v>114801</v>
      </c>
      <c r="DR120" s="829"/>
      <c r="DS120" s="829"/>
      <c r="DT120" s="829"/>
      <c r="DU120" s="829"/>
      <c r="DV120" s="830">
        <v>3.1</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t="s">
        <v>122</v>
      </c>
      <c r="BR121" s="777"/>
      <c r="BS121" s="777"/>
      <c r="BT121" s="777"/>
      <c r="BU121" s="777"/>
      <c r="BV121" s="777" t="s">
        <v>122</v>
      </c>
      <c r="BW121" s="777"/>
      <c r="BX121" s="777"/>
      <c r="BY121" s="777"/>
      <c r="BZ121" s="777"/>
      <c r="CA121" s="777" t="s">
        <v>122</v>
      </c>
      <c r="CB121" s="777"/>
      <c r="CC121" s="777"/>
      <c r="CD121" s="777"/>
      <c r="CE121" s="777"/>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776">
        <v>113822</v>
      </c>
      <c r="DH121" s="777"/>
      <c r="DI121" s="777"/>
      <c r="DJ121" s="777"/>
      <c r="DK121" s="777"/>
      <c r="DL121" s="777">
        <v>97589</v>
      </c>
      <c r="DM121" s="777"/>
      <c r="DN121" s="777"/>
      <c r="DO121" s="777"/>
      <c r="DP121" s="777"/>
      <c r="DQ121" s="777">
        <v>77740</v>
      </c>
      <c r="DR121" s="777"/>
      <c r="DS121" s="777"/>
      <c r="DT121" s="777"/>
      <c r="DU121" s="777"/>
      <c r="DV121" s="783">
        <v>2.1</v>
      </c>
      <c r="DW121" s="783"/>
      <c r="DX121" s="783"/>
      <c r="DY121" s="783"/>
      <c r="DZ121" s="784"/>
    </row>
    <row r="122" spans="1:130" s="224" customFormat="1" ht="26.25" customHeight="1" x14ac:dyDescent="0.2">
      <c r="A122" s="807"/>
      <c r="B122" s="808"/>
      <c r="C122" s="804"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7061981</v>
      </c>
      <c r="BR122" s="832"/>
      <c r="BS122" s="832"/>
      <c r="BT122" s="832"/>
      <c r="BU122" s="832"/>
      <c r="BV122" s="832">
        <v>6733393</v>
      </c>
      <c r="BW122" s="832"/>
      <c r="BX122" s="832"/>
      <c r="BY122" s="832"/>
      <c r="BZ122" s="832"/>
      <c r="CA122" s="832">
        <v>6343775</v>
      </c>
      <c r="CB122" s="832"/>
      <c r="CC122" s="832"/>
      <c r="CD122" s="832"/>
      <c r="CE122" s="832"/>
      <c r="CF122" s="833">
        <v>171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24" customFormat="1" ht="26.25" customHeight="1" x14ac:dyDescent="0.2">
      <c r="A123" s="807"/>
      <c r="B123" s="808"/>
      <c r="C123" s="804"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9977298</v>
      </c>
      <c r="BR123" s="820"/>
      <c r="BS123" s="820"/>
      <c r="BT123" s="820"/>
      <c r="BU123" s="820"/>
      <c r="BV123" s="820">
        <v>9939243</v>
      </c>
      <c r="BW123" s="820"/>
      <c r="BX123" s="820"/>
      <c r="BY123" s="820"/>
      <c r="BZ123" s="820"/>
      <c r="CA123" s="820">
        <v>9531451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4"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5.4</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4"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4"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4" t="s">
        <v>454</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456</v>
      </c>
      <c r="AY127" s="801"/>
      <c r="AZ127" s="801"/>
      <c r="BA127" s="801"/>
      <c r="BB127" s="801"/>
      <c r="BC127" s="801"/>
      <c r="BD127" s="801"/>
      <c r="BE127" s="802"/>
      <c r="BF127" s="800" t="s">
        <v>457</v>
      </c>
      <c r="BG127" s="801"/>
      <c r="BH127" s="801"/>
      <c r="BI127" s="801"/>
      <c r="BJ127" s="801"/>
      <c r="BK127" s="801"/>
      <c r="BL127" s="802"/>
      <c r="BM127" s="800" t="s">
        <v>458</v>
      </c>
      <c r="BN127" s="801"/>
      <c r="BO127" s="801"/>
      <c r="BP127" s="801"/>
      <c r="BQ127" s="801"/>
      <c r="BR127" s="801"/>
      <c r="BS127" s="802"/>
      <c r="BT127" s="800" t="s">
        <v>459</v>
      </c>
      <c r="BU127" s="801"/>
      <c r="BV127" s="801"/>
      <c r="BW127" s="801"/>
      <c r="BX127" s="801"/>
      <c r="BY127" s="801"/>
      <c r="BZ127" s="803"/>
      <c r="CA127" s="226"/>
      <c r="CB127" s="226"/>
      <c r="CC127" s="226"/>
      <c r="CD127" s="249"/>
      <c r="CE127" s="249"/>
      <c r="CF127" s="249"/>
      <c r="CG127" s="226"/>
      <c r="CH127" s="226"/>
      <c r="CI127" s="226"/>
      <c r="CJ127" s="248"/>
      <c r="CK127" s="841"/>
      <c r="CL127" s="842"/>
      <c r="CM127" s="842"/>
      <c r="CN127" s="842"/>
      <c r="CO127" s="843"/>
      <c r="CP127" s="804" t="s">
        <v>460</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24" customFormat="1" ht="26.25" customHeight="1" thickBot="1" x14ac:dyDescent="0.25">
      <c r="A128" s="785" t="s">
        <v>461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462</v>
      </c>
      <c r="X128" s="787"/>
      <c r="Y128" s="787"/>
      <c r="Z128" s="788"/>
      <c r="AA128" s="789" t="s">
        <v>122</v>
      </c>
      <c r="AB128" s="790"/>
      <c r="AC128" s="790"/>
      <c r="AD128" s="790"/>
      <c r="AE128" s="791"/>
      <c r="AF128" s="792">
        <v>117</v>
      </c>
      <c r="AG128" s="790"/>
      <c r="AH128" s="790"/>
      <c r="AI128" s="790"/>
      <c r="AJ128" s="791"/>
      <c r="AK128" s="792">
        <v>20117</v>
      </c>
      <c r="AL128" s="790"/>
      <c r="AM128" s="790"/>
      <c r="AN128" s="790"/>
      <c r="AO128" s="791"/>
      <c r="AP128" s="793"/>
      <c r="AQ128" s="794"/>
      <c r="AR128" s="794"/>
      <c r="AS128" s="794"/>
      <c r="AT128" s="795"/>
      <c r="AU128" s="226"/>
      <c r="AV128" s="226"/>
      <c r="AW128" s="226"/>
      <c r="AX128" s="796" t="s">
        <v>463</v>
      </c>
      <c r="AY128" s="797"/>
      <c r="AZ128" s="797"/>
      <c r="BA128" s="797"/>
      <c r="BB128" s="797"/>
      <c r="BC128" s="797"/>
      <c r="BD128" s="797"/>
      <c r="BE128" s="798"/>
      <c r="BF128" s="773" t="s">
        <v>122</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8" t="s">
        <v>464</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4421050</v>
      </c>
      <c r="AB129" s="767"/>
      <c r="AC129" s="767"/>
      <c r="AD129" s="767"/>
      <c r="AE129" s="768"/>
      <c r="AF129" s="769">
        <v>4313520</v>
      </c>
      <c r="AG129" s="767"/>
      <c r="AH129" s="767"/>
      <c r="AI129" s="767"/>
      <c r="AJ129" s="768"/>
      <c r="AK129" s="769">
        <v>4347652</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660516</v>
      </c>
      <c r="AB130" s="767"/>
      <c r="AC130" s="767"/>
      <c r="AD130" s="767"/>
      <c r="AE130" s="768"/>
      <c r="AF130" s="769">
        <v>669463</v>
      </c>
      <c r="AG130" s="767"/>
      <c r="AH130" s="767"/>
      <c r="AI130" s="767"/>
      <c r="AJ130" s="768"/>
      <c r="AK130" s="769">
        <v>638183</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3760534</v>
      </c>
      <c r="AB131" s="751"/>
      <c r="AC131" s="751"/>
      <c r="AD131" s="751"/>
      <c r="AE131" s="752"/>
      <c r="AF131" s="753">
        <v>3644057</v>
      </c>
      <c r="AG131" s="751"/>
      <c r="AH131" s="751"/>
      <c r="AI131" s="751"/>
      <c r="AJ131" s="752"/>
      <c r="AK131" s="753">
        <v>3709469</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10.856038</v>
      </c>
      <c r="AB132" s="732"/>
      <c r="AC132" s="732"/>
      <c r="AD132" s="732"/>
      <c r="AE132" s="733"/>
      <c r="AF132" s="734">
        <v>11.86564864</v>
      </c>
      <c r="AG132" s="732"/>
      <c r="AH132" s="732"/>
      <c r="AI132" s="732"/>
      <c r="AJ132" s="733"/>
      <c r="AK132" s="734">
        <v>11.10406907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9.8000000000000007</v>
      </c>
      <c r="AB133" s="711"/>
      <c r="AC133" s="711"/>
      <c r="AD133" s="711"/>
      <c r="AE133" s="712"/>
      <c r="AF133" s="710">
        <v>10.7</v>
      </c>
      <c r="AG133" s="711"/>
      <c r="AH133" s="711"/>
      <c r="AI133" s="711"/>
      <c r="AJ133" s="712"/>
      <c r="AK133" s="710">
        <v>11.2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KjlvcekhjmTiiHUPId0tilQJ2LvzEPshtk6JGjrp7aXqWxHE2bhn1RfW9Emfnikh0+PuP5ApGiBcc9tPLW2uw==" saltValue="TzLefFQ/28+ATQzscUJ3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Q1" zoomScale="80" zoomScaleNormal="85" zoomScaleSheetLayoutView="80" workbookViewId="0">
      <selection activeCell="DH32" sqref="DH32"/>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mGkafQ5sjO8ZE0jYGaQdX6UgaazEs5qH69WSe0pQr3CvoNp6bc6L0cQHUUg2JDVIUsATjRezK6G+4COqD1VCw==" saltValue="r+eaD27GEg/vhh1irUGp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16" zoomScale="80" zoomScaleNormal="80" zoomScaleSheetLayoutView="55" workbookViewId="0">
      <selection activeCell="DH32" sqref="DH32"/>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eWDk6mGWB+m+JoWVg5CcX7nbIlCKnHH0OHaerxEamhYea3oEK96rZUX473T38ZH0bcvJXzPnywNSU8TfJcc7Q==" saltValue="aGvEuF5J2WC8QsxD+GoN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5" zoomScale="80" zoomScaleSheetLayoutView="8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 x14ac:dyDescent="0.2">
      <c r="A8" s="259"/>
      <c r="AK8" s="268"/>
      <c r="AL8" s="269"/>
      <c r="AM8" s="269"/>
      <c r="AN8" s="270"/>
      <c r="AO8" s="1106"/>
      <c r="AP8" s="271" t="s">
        <v>480</v>
      </c>
      <c r="AQ8" s="272" t="s">
        <v>481</v>
      </c>
      <c r="AR8" s="273" t="s">
        <v>482</v>
      </c>
    </row>
    <row r="9" spans="1:46" ht="13" x14ac:dyDescent="0.2">
      <c r="A9" s="259"/>
      <c r="AK9" s="1117" t="s">
        <v>483</v>
      </c>
      <c r="AL9" s="1118"/>
      <c r="AM9" s="1118"/>
      <c r="AN9" s="1119"/>
      <c r="AO9" s="274">
        <v>1395099</v>
      </c>
      <c r="AP9" s="274">
        <v>135341</v>
      </c>
      <c r="AQ9" s="275">
        <v>111034</v>
      </c>
      <c r="AR9" s="276">
        <v>21.9</v>
      </c>
    </row>
    <row r="10" spans="1:46" ht="13.5" customHeight="1" x14ac:dyDescent="0.2">
      <c r="A10" s="259"/>
      <c r="AK10" s="1117" t="s">
        <v>484</v>
      </c>
      <c r="AL10" s="1118"/>
      <c r="AM10" s="1118"/>
      <c r="AN10" s="1119"/>
      <c r="AO10" s="277">
        <v>34130</v>
      </c>
      <c r="AP10" s="277">
        <v>3311</v>
      </c>
      <c r="AQ10" s="278">
        <v>15617</v>
      </c>
      <c r="AR10" s="279">
        <v>-78.8</v>
      </c>
    </row>
    <row r="11" spans="1:46" ht="13.5" customHeight="1" x14ac:dyDescent="0.2">
      <c r="A11" s="259"/>
      <c r="AK11" s="1117" t="s">
        <v>485</v>
      </c>
      <c r="AL11" s="1118"/>
      <c r="AM11" s="1118"/>
      <c r="AN11" s="1119"/>
      <c r="AO11" s="277">
        <v>37969</v>
      </c>
      <c r="AP11" s="277">
        <v>3683</v>
      </c>
      <c r="AQ11" s="278">
        <v>1538</v>
      </c>
      <c r="AR11" s="279">
        <v>139.5</v>
      </c>
    </row>
    <row r="12" spans="1:46" ht="13.5" customHeight="1" x14ac:dyDescent="0.2">
      <c r="A12" s="259"/>
      <c r="AK12" s="1117" t="s">
        <v>486</v>
      </c>
      <c r="AL12" s="1118"/>
      <c r="AM12" s="1118"/>
      <c r="AN12" s="1119"/>
      <c r="AO12" s="277" t="s">
        <v>487</v>
      </c>
      <c r="AP12" s="277" t="s">
        <v>487</v>
      </c>
      <c r="AQ12" s="278">
        <v>0</v>
      </c>
      <c r="AR12" s="279" t="s">
        <v>487</v>
      </c>
    </row>
    <row r="13" spans="1:46" ht="13.5" customHeight="1" x14ac:dyDescent="0.2">
      <c r="A13" s="259"/>
      <c r="AK13" s="1117" t="s">
        <v>488</v>
      </c>
      <c r="AL13" s="1118"/>
      <c r="AM13" s="1118"/>
      <c r="AN13" s="1119"/>
      <c r="AO13" s="277">
        <v>19487</v>
      </c>
      <c r="AP13" s="277">
        <v>1890</v>
      </c>
      <c r="AQ13" s="278">
        <v>4378</v>
      </c>
      <c r="AR13" s="279">
        <v>-56.8</v>
      </c>
    </row>
    <row r="14" spans="1:46" ht="13.5" customHeight="1" x14ac:dyDescent="0.2">
      <c r="A14" s="259"/>
      <c r="AK14" s="1117" t="s">
        <v>489</v>
      </c>
      <c r="AL14" s="1118"/>
      <c r="AM14" s="1118"/>
      <c r="AN14" s="1119"/>
      <c r="AO14" s="277">
        <v>19648</v>
      </c>
      <c r="AP14" s="277">
        <v>1906</v>
      </c>
      <c r="AQ14" s="278">
        <v>2499</v>
      </c>
      <c r="AR14" s="279">
        <v>-23.7</v>
      </c>
    </row>
    <row r="15" spans="1:46" ht="13.5" customHeight="1" x14ac:dyDescent="0.2">
      <c r="A15" s="259"/>
      <c r="AK15" s="1120" t="s">
        <v>490</v>
      </c>
      <c r="AL15" s="1121"/>
      <c r="AM15" s="1121"/>
      <c r="AN15" s="1122"/>
      <c r="AO15" s="277">
        <v>-93802</v>
      </c>
      <c r="AP15" s="277">
        <v>-9100</v>
      </c>
      <c r="AQ15" s="278">
        <v>-6867</v>
      </c>
      <c r="AR15" s="279">
        <v>32.5</v>
      </c>
    </row>
    <row r="16" spans="1:46" ht="13" x14ac:dyDescent="0.2">
      <c r="A16" s="259"/>
      <c r="AK16" s="1120" t="s">
        <v>177</v>
      </c>
      <c r="AL16" s="1121"/>
      <c r="AM16" s="1121"/>
      <c r="AN16" s="1122"/>
      <c r="AO16" s="277">
        <v>1412531</v>
      </c>
      <c r="AP16" s="277">
        <v>137032</v>
      </c>
      <c r="AQ16" s="278">
        <v>128199</v>
      </c>
      <c r="AR16" s="279">
        <v>6.9</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23" t="s">
        <v>495</v>
      </c>
      <c r="AL21" s="1124"/>
      <c r="AM21" s="1124"/>
      <c r="AN21" s="1125"/>
      <c r="AO21" s="289">
        <v>11.06</v>
      </c>
      <c r="AP21" s="290">
        <v>10.85</v>
      </c>
      <c r="AQ21" s="291">
        <v>0.21</v>
      </c>
      <c r="AS21" s="292"/>
      <c r="AT21" s="288"/>
    </row>
    <row r="22" spans="1:46" s="260" customFormat="1" ht="13" x14ac:dyDescent="0.2">
      <c r="A22" s="288"/>
      <c r="AK22" s="1123" t="s">
        <v>496</v>
      </c>
      <c r="AL22" s="1124"/>
      <c r="AM22" s="1124"/>
      <c r="AN22" s="1125"/>
      <c r="AO22" s="293">
        <v>96.3</v>
      </c>
      <c r="AP22" s="294">
        <v>96.2</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995253</v>
      </c>
      <c r="AP32" s="303">
        <v>96552</v>
      </c>
      <c r="AQ32" s="304">
        <v>62185</v>
      </c>
      <c r="AR32" s="305">
        <v>55.3</v>
      </c>
    </row>
    <row r="33" spans="1:46" ht="13.5" customHeight="1" x14ac:dyDescent="0.2">
      <c r="A33" s="259"/>
      <c r="AK33" s="1107" t="s">
        <v>501</v>
      </c>
      <c r="AL33" s="1108"/>
      <c r="AM33" s="1108"/>
      <c r="AN33" s="1109"/>
      <c r="AO33" s="303" t="s">
        <v>487</v>
      </c>
      <c r="AP33" s="303" t="s">
        <v>487</v>
      </c>
      <c r="AQ33" s="304" t="s">
        <v>487</v>
      </c>
      <c r="AR33" s="305" t="s">
        <v>487</v>
      </c>
    </row>
    <row r="34" spans="1:46" ht="27" customHeight="1" x14ac:dyDescent="0.2">
      <c r="A34" s="259"/>
      <c r="AK34" s="1107" t="s">
        <v>502</v>
      </c>
      <c r="AL34" s="1108"/>
      <c r="AM34" s="1108"/>
      <c r="AN34" s="1109"/>
      <c r="AO34" s="303" t="s">
        <v>487</v>
      </c>
      <c r="AP34" s="303" t="s">
        <v>487</v>
      </c>
      <c r="AQ34" s="304" t="s">
        <v>487</v>
      </c>
      <c r="AR34" s="305" t="s">
        <v>487</v>
      </c>
    </row>
    <row r="35" spans="1:46" ht="27" customHeight="1" x14ac:dyDescent="0.2">
      <c r="A35" s="259"/>
      <c r="AK35" s="1107" t="s">
        <v>503</v>
      </c>
      <c r="AL35" s="1108"/>
      <c r="AM35" s="1108"/>
      <c r="AN35" s="1109"/>
      <c r="AO35" s="303">
        <v>19419</v>
      </c>
      <c r="AP35" s="303">
        <v>1884</v>
      </c>
      <c r="AQ35" s="304">
        <v>15497</v>
      </c>
      <c r="AR35" s="305">
        <v>-87.8</v>
      </c>
    </row>
    <row r="36" spans="1:46" ht="27" customHeight="1" x14ac:dyDescent="0.2">
      <c r="A36" s="259"/>
      <c r="AK36" s="1107" t="s">
        <v>504</v>
      </c>
      <c r="AL36" s="1108"/>
      <c r="AM36" s="1108"/>
      <c r="AN36" s="1109"/>
      <c r="AO36" s="303">
        <v>55530</v>
      </c>
      <c r="AP36" s="303">
        <v>5387</v>
      </c>
      <c r="AQ36" s="304">
        <v>3842</v>
      </c>
      <c r="AR36" s="305">
        <v>40.200000000000003</v>
      </c>
    </row>
    <row r="37" spans="1:46" ht="13.5" customHeight="1" x14ac:dyDescent="0.2">
      <c r="A37" s="259"/>
      <c r="AK37" s="1107" t="s">
        <v>505</v>
      </c>
      <c r="AL37" s="1108"/>
      <c r="AM37" s="1108"/>
      <c r="AN37" s="1109"/>
      <c r="AO37" s="303" t="s">
        <v>487</v>
      </c>
      <c r="AP37" s="303" t="s">
        <v>487</v>
      </c>
      <c r="AQ37" s="304">
        <v>306</v>
      </c>
      <c r="AR37" s="305" t="s">
        <v>487</v>
      </c>
    </row>
    <row r="38" spans="1:46" ht="27" customHeight="1" x14ac:dyDescent="0.2">
      <c r="A38" s="259"/>
      <c r="AK38" s="1110" t="s">
        <v>506</v>
      </c>
      <c r="AL38" s="1111"/>
      <c r="AM38" s="1111"/>
      <c r="AN38" s="1112"/>
      <c r="AO38" s="306" t="s">
        <v>487</v>
      </c>
      <c r="AP38" s="306" t="s">
        <v>487</v>
      </c>
      <c r="AQ38" s="307">
        <v>4</v>
      </c>
      <c r="AR38" s="295" t="s">
        <v>487</v>
      </c>
      <c r="AS38" s="302"/>
    </row>
    <row r="39" spans="1:46" ht="13" x14ac:dyDescent="0.2">
      <c r="A39" s="259"/>
      <c r="AK39" s="1110" t="s">
        <v>507</v>
      </c>
      <c r="AL39" s="1111"/>
      <c r="AM39" s="1111"/>
      <c r="AN39" s="1112"/>
      <c r="AO39" s="303">
        <v>-20117</v>
      </c>
      <c r="AP39" s="303">
        <v>-1952</v>
      </c>
      <c r="AQ39" s="304">
        <v>-2250</v>
      </c>
      <c r="AR39" s="305">
        <v>-13.2</v>
      </c>
      <c r="AS39" s="302"/>
    </row>
    <row r="40" spans="1:46" ht="27" customHeight="1" x14ac:dyDescent="0.2">
      <c r="A40" s="259"/>
      <c r="AK40" s="1107" t="s">
        <v>508</v>
      </c>
      <c r="AL40" s="1108"/>
      <c r="AM40" s="1108"/>
      <c r="AN40" s="1109"/>
      <c r="AO40" s="303">
        <v>-638183</v>
      </c>
      <c r="AP40" s="303">
        <v>-61911</v>
      </c>
      <c r="AQ40" s="304">
        <v>-52332</v>
      </c>
      <c r="AR40" s="305">
        <v>18.3</v>
      </c>
      <c r="AS40" s="302"/>
    </row>
    <row r="41" spans="1:46" ht="13" x14ac:dyDescent="0.2">
      <c r="A41" s="259"/>
      <c r="AK41" s="1113" t="s">
        <v>287</v>
      </c>
      <c r="AL41" s="1114"/>
      <c r="AM41" s="1114"/>
      <c r="AN41" s="1115"/>
      <c r="AO41" s="303">
        <v>411902</v>
      </c>
      <c r="AP41" s="303">
        <v>39959</v>
      </c>
      <c r="AQ41" s="304">
        <v>27253</v>
      </c>
      <c r="AR41" s="305">
        <v>46.6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 x14ac:dyDescent="0.2">
      <c r="A50" s="259"/>
      <c r="AK50" s="317"/>
      <c r="AL50" s="318"/>
      <c r="AM50" s="1101"/>
      <c r="AN50" s="319" t="s">
        <v>512</v>
      </c>
      <c r="AO50" s="320" t="s">
        <v>513</v>
      </c>
      <c r="AP50" s="321" t="s">
        <v>514</v>
      </c>
      <c r="AQ50" s="322" t="s">
        <v>515</v>
      </c>
      <c r="AR50" s="323" t="s">
        <v>516</v>
      </c>
    </row>
    <row r="51" spans="1:44" ht="13" x14ac:dyDescent="0.2">
      <c r="A51" s="259"/>
      <c r="AK51" s="315" t="s">
        <v>517</v>
      </c>
      <c r="AL51" s="316"/>
      <c r="AM51" s="324">
        <v>1171038</v>
      </c>
      <c r="AN51" s="325">
        <v>107701</v>
      </c>
      <c r="AO51" s="326">
        <v>-23.3</v>
      </c>
      <c r="AP51" s="327">
        <v>103390</v>
      </c>
      <c r="AQ51" s="328">
        <v>17.100000000000001</v>
      </c>
      <c r="AR51" s="329">
        <v>-40.4</v>
      </c>
    </row>
    <row r="52" spans="1:44" ht="13" x14ac:dyDescent="0.2">
      <c r="A52" s="259"/>
      <c r="AK52" s="330"/>
      <c r="AL52" s="331" t="s">
        <v>518</v>
      </c>
      <c r="AM52" s="332">
        <v>586291</v>
      </c>
      <c r="AN52" s="333">
        <v>53922</v>
      </c>
      <c r="AO52" s="334">
        <v>-50.4</v>
      </c>
      <c r="AP52" s="335">
        <v>51269</v>
      </c>
      <c r="AQ52" s="336">
        <v>4.5999999999999996</v>
      </c>
      <c r="AR52" s="337">
        <v>-55</v>
      </c>
    </row>
    <row r="53" spans="1:44" ht="13" x14ac:dyDescent="0.2">
      <c r="A53" s="259"/>
      <c r="AK53" s="315" t="s">
        <v>519</v>
      </c>
      <c r="AL53" s="316"/>
      <c r="AM53" s="324">
        <v>1110880</v>
      </c>
      <c r="AN53" s="325">
        <v>103714</v>
      </c>
      <c r="AO53" s="326">
        <v>-3.7</v>
      </c>
      <c r="AP53" s="327">
        <v>117234</v>
      </c>
      <c r="AQ53" s="328">
        <v>13.4</v>
      </c>
      <c r="AR53" s="329">
        <v>-17.100000000000001</v>
      </c>
    </row>
    <row r="54" spans="1:44" ht="13" x14ac:dyDescent="0.2">
      <c r="A54" s="259"/>
      <c r="AK54" s="330"/>
      <c r="AL54" s="331" t="s">
        <v>518</v>
      </c>
      <c r="AM54" s="332">
        <v>553753</v>
      </c>
      <c r="AN54" s="333">
        <v>51699</v>
      </c>
      <c r="AO54" s="334">
        <v>-4.0999999999999996</v>
      </c>
      <c r="AP54" s="335">
        <v>59796</v>
      </c>
      <c r="AQ54" s="336">
        <v>16.600000000000001</v>
      </c>
      <c r="AR54" s="337">
        <v>-20.7</v>
      </c>
    </row>
    <row r="55" spans="1:44" ht="13" x14ac:dyDescent="0.2">
      <c r="A55" s="259"/>
      <c r="AK55" s="315" t="s">
        <v>520</v>
      </c>
      <c r="AL55" s="316"/>
      <c r="AM55" s="324">
        <v>1200089</v>
      </c>
      <c r="AN55" s="325">
        <v>113376</v>
      </c>
      <c r="AO55" s="326">
        <v>9.3000000000000007</v>
      </c>
      <c r="AP55" s="327">
        <v>97758</v>
      </c>
      <c r="AQ55" s="328">
        <v>-16.600000000000001</v>
      </c>
      <c r="AR55" s="329">
        <v>25.9</v>
      </c>
    </row>
    <row r="56" spans="1:44" ht="13" x14ac:dyDescent="0.2">
      <c r="A56" s="259"/>
      <c r="AK56" s="330"/>
      <c r="AL56" s="331" t="s">
        <v>518</v>
      </c>
      <c r="AM56" s="332">
        <v>550698</v>
      </c>
      <c r="AN56" s="333">
        <v>52026</v>
      </c>
      <c r="AO56" s="334">
        <v>0.6</v>
      </c>
      <c r="AP56" s="335">
        <v>45946</v>
      </c>
      <c r="AQ56" s="336">
        <v>-23.2</v>
      </c>
      <c r="AR56" s="337">
        <v>23.8</v>
      </c>
    </row>
    <row r="57" spans="1:44" ht="13" x14ac:dyDescent="0.2">
      <c r="A57" s="259"/>
      <c r="AK57" s="315" t="s">
        <v>521</v>
      </c>
      <c r="AL57" s="316"/>
      <c r="AM57" s="324">
        <v>976926</v>
      </c>
      <c r="AN57" s="325">
        <v>93611</v>
      </c>
      <c r="AO57" s="326">
        <v>-17.399999999999999</v>
      </c>
      <c r="AP57" s="327">
        <v>91338</v>
      </c>
      <c r="AQ57" s="328">
        <v>-6.6</v>
      </c>
      <c r="AR57" s="329">
        <v>-10.8</v>
      </c>
    </row>
    <row r="58" spans="1:44" ht="13" x14ac:dyDescent="0.2">
      <c r="A58" s="259"/>
      <c r="AK58" s="330"/>
      <c r="AL58" s="331" t="s">
        <v>518</v>
      </c>
      <c r="AM58" s="332">
        <v>718695</v>
      </c>
      <c r="AN58" s="333">
        <v>68867</v>
      </c>
      <c r="AO58" s="334">
        <v>32.4</v>
      </c>
      <c r="AP58" s="335">
        <v>43989</v>
      </c>
      <c r="AQ58" s="336">
        <v>-4.3</v>
      </c>
      <c r="AR58" s="337">
        <v>36.700000000000003</v>
      </c>
    </row>
    <row r="59" spans="1:44" ht="13" x14ac:dyDescent="0.2">
      <c r="A59" s="259"/>
      <c r="AK59" s="315" t="s">
        <v>522</v>
      </c>
      <c r="AL59" s="316"/>
      <c r="AM59" s="324">
        <v>719819</v>
      </c>
      <c r="AN59" s="325">
        <v>69831</v>
      </c>
      <c r="AO59" s="326">
        <v>-25.4</v>
      </c>
      <c r="AP59" s="327">
        <v>103975</v>
      </c>
      <c r="AQ59" s="328">
        <v>13.8</v>
      </c>
      <c r="AR59" s="329">
        <v>-39.200000000000003</v>
      </c>
    </row>
    <row r="60" spans="1:44" ht="13" x14ac:dyDescent="0.2">
      <c r="A60" s="259"/>
      <c r="AK60" s="330"/>
      <c r="AL60" s="331" t="s">
        <v>518</v>
      </c>
      <c r="AM60" s="332">
        <v>581644</v>
      </c>
      <c r="AN60" s="333">
        <v>56426</v>
      </c>
      <c r="AO60" s="334">
        <v>-18.100000000000001</v>
      </c>
      <c r="AP60" s="335">
        <v>52698</v>
      </c>
      <c r="AQ60" s="336">
        <v>19.8</v>
      </c>
      <c r="AR60" s="337">
        <v>-37.9</v>
      </c>
    </row>
    <row r="61" spans="1:44" ht="13" x14ac:dyDescent="0.2">
      <c r="A61" s="259"/>
      <c r="AK61" s="315" t="s">
        <v>523</v>
      </c>
      <c r="AL61" s="338"/>
      <c r="AM61" s="324">
        <v>1035750</v>
      </c>
      <c r="AN61" s="325">
        <v>97647</v>
      </c>
      <c r="AO61" s="326">
        <v>-12.1</v>
      </c>
      <c r="AP61" s="327">
        <v>102739</v>
      </c>
      <c r="AQ61" s="339">
        <v>4.2</v>
      </c>
      <c r="AR61" s="329">
        <v>-16.3</v>
      </c>
    </row>
    <row r="62" spans="1:44" ht="13" x14ac:dyDescent="0.2">
      <c r="A62" s="259"/>
      <c r="AK62" s="330"/>
      <c r="AL62" s="331" t="s">
        <v>518</v>
      </c>
      <c r="AM62" s="332">
        <v>598216</v>
      </c>
      <c r="AN62" s="333">
        <v>56588</v>
      </c>
      <c r="AO62" s="334">
        <v>-7.9</v>
      </c>
      <c r="AP62" s="335">
        <v>50740</v>
      </c>
      <c r="AQ62" s="336">
        <v>2.7</v>
      </c>
      <c r="AR62" s="337">
        <v>-10.6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2FURWqf6bbQMWXnaUIbNGBI/NN/aWzmINFPeNia57kimAb+ZPO9+8JdIUtvm2eHAz4PRaCG1MQVHd+Iv73mhGw==" saltValue="jqju/zM2HiSvkzTTyk8+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0" zoomScaleNormal="8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I9Kb7hsYVakenHGskW//Qv1zET8uohCtQ7vVbrBMz+ceUNrTMP/dKmLpRy1ToUjJAQ91pZnzcv5A1eifRnh7Vw==" saltValue="IwRXG9jJUGJ1lYLMPda9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jnWBDW6uYKqKOBJdH8EquAyqeQUrx7ncsOEf5jSV96fpMrQdGTwybScHw/biWlzSQUP9mmMdoKRl3AXhZCt0RQ==" saltValue="QtSQ4E6rU1E05qx+xLS4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50.39</v>
      </c>
      <c r="G47" s="12">
        <v>50.48</v>
      </c>
      <c r="H47" s="12">
        <v>50.01</v>
      </c>
      <c r="I47" s="12">
        <v>59.38</v>
      </c>
      <c r="J47" s="13">
        <v>58.92</v>
      </c>
    </row>
    <row r="48" spans="2:10" ht="57.75" customHeight="1" x14ac:dyDescent="0.2">
      <c r="B48" s="14"/>
      <c r="C48" s="1128" t="s">
        <v>4</v>
      </c>
      <c r="D48" s="1128"/>
      <c r="E48" s="1129"/>
      <c r="F48" s="15">
        <v>12.18</v>
      </c>
      <c r="G48" s="16">
        <v>9.4600000000000009</v>
      </c>
      <c r="H48" s="16">
        <v>14.06</v>
      </c>
      <c r="I48" s="16">
        <v>7.92</v>
      </c>
      <c r="J48" s="17">
        <v>7.23</v>
      </c>
    </row>
    <row r="49" spans="2:10" ht="57.75" customHeight="1" thickBot="1" x14ac:dyDescent="0.25">
      <c r="B49" s="18"/>
      <c r="C49" s="1130" t="s">
        <v>5</v>
      </c>
      <c r="D49" s="1130"/>
      <c r="E49" s="1131"/>
      <c r="F49" s="19">
        <v>0.57999999999999996</v>
      </c>
      <c r="G49" s="20" t="s">
        <v>530</v>
      </c>
      <c r="H49" s="20">
        <v>1.73</v>
      </c>
      <c r="I49" s="20" t="s">
        <v>531</v>
      </c>
      <c r="J49" s="21" t="s">
        <v>532</v>
      </c>
    </row>
    <row r="50" spans="2:10" ht="13" x14ac:dyDescent="0.2"/>
  </sheetData>
  <sheetProtection algorithmName="SHA-512" hashValue="cxHqtfLURSOuhxc23FEegElrcBu/gwjlBfq2RapjqIBewWBhfVaMwmf8dFKai6iyGXWs+dEnSz0TSkfz6l23sA==" saltValue="ZZfzKcV8G4K0j5iSxLfk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