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miedx-my.sharepoint.com/personal/m091018_mieken_jp/Documents/"/>
    </mc:Choice>
  </mc:AlternateContent>
  <xr:revisionPtr revIDLastSave="0" documentId="8_{F80F244E-4482-4125-A139-6324F4A5F8BD}"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5" i="12" l="1"/>
  <c r="AA76" i="12"/>
  <c r="AF76" i="12" s="1"/>
  <c r="AF77" i="12"/>
  <c r="AA78" i="12"/>
  <c r="AF78" i="12"/>
  <c r="AA79" i="12"/>
  <c r="AF79" i="12"/>
  <c r="AA80" i="12"/>
  <c r="AF80" i="12"/>
  <c r="AA81" i="12"/>
  <c r="AF81" i="12"/>
  <c r="AA82" i="12"/>
  <c r="AF82" i="12"/>
  <c r="AA83" i="12"/>
  <c r="AF83" i="12" s="1"/>
  <c r="AA84" i="12"/>
  <c r="AF84" i="12" s="1"/>
  <c r="AF85" i="12"/>
  <c r="AA86" i="12"/>
  <c r="AF86" i="12"/>
  <c r="AA87" i="12"/>
  <c r="AF87" i="12"/>
  <c r="AA73" i="12" l="1"/>
  <c r="AF73" i="12" s="1"/>
  <c r="AF74" i="12"/>
  <c r="AF72" i="12" l="1"/>
  <c r="AF71" i="12"/>
  <c r="AA70" i="12"/>
  <c r="AF70" i="12" s="1"/>
  <c r="AF68"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<sst xmlns="http://schemas.openxmlformats.org/spreadsheetml/2006/main" count="1152" uniqueCount="570">
  <si>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</si>
  <si>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</si>
  <si>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</si>
  <si>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</si>
  <si>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</si>
  <si>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</si>
  <si>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</si>
  <si>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</si>
  <si>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</si>
  <si>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</si>
  <si>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</si>
  <si>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</si>
  <si>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</si>
  <si>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</si>
  <si>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</si>
  <si>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</si>
  <si>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</si>
  <si>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</si>
  <si>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</si>
  <si>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</si>
  <si>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</si>
  <si>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</si>
  <si>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</si>
  <si>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</si>
  <si>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</si>
  <si>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</si>
  <si>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</si>
  <si>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</si>
  <si>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</si>
  <si>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</si>
  <si>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</si>
  <si>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</si>
  <si>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</si>
  <si>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</si>
  <si>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</si>
  <si>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</si>
  <si>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</si>
  <si>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</si>
  <si>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</si>
  <si>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</si>
  <si>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</si>
  <si>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</si>
  <si>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</si>
  <si>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</si>
  <si>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</si>
  <si>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</si>
  <si>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</si>
  <si>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</si>
  <si>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</si>
  <si>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</si>
  <si>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</si>
  <si>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</si>
  <si>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</si>
  <si>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</si>
  <si>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</si>
  <si>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</si>
  <si>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</si>
  <si>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</si>
  <si>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</si>
  <si>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</si>
  <si>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</si>
  <si>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</si>
  <si>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</si>
  <si>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</si>
  <si>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</si>
  <si>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</si>
  <si>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</si>
  <si>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</si>
  <si>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</si>
  <si>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</si>
  <si>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</si>
  <si>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</si>
  <si>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</si>
  <si>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</si>
  <si>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</si>
  <si>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</si>
  <si>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</si>
  <si>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</si>
  <si>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</si>
  <si>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</si>
  <si>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</si>
  <si>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</si>
  <si>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</si>
  <si>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</si>
  <si>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</si>
  <si>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</si>
  <si>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</si>
  <si>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</si>
  <si>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</si>
  <si>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</si>
  <si>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</si>
  <si>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</si>
  <si>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</si>
  <si>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</si>
  <si>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</si>
  <si>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</si>
  <si>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</si>
  <si>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</si>
  <si>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</si>
  <si>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</si>
  <si>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</si>
  <si>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</si>
  <si>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</si>
  <si>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</si>
  <si>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</si>
  <si>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</si>
  <si>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</si>
  <si>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</si>
  <si>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</si>
  <si>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</si>
  <si>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</si>
  <si>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</si>
  <si>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</si>
  <si>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</si>
  <si>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</si>
  <si>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</si>
  <si>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</si>
  <si>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</si>
  <si>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</si>
  <si>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</si>
  <si>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</si>
  <si>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</si>
  <si>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</si>
  <si>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</si>
  <si>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</si>
  <si>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</si>
  <si>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</si>
  <si>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</si>
  <si>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</si>
  <si>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</si>
  <si>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</si>
  <si>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</si>
  <si>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</si>
  <si>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</si>
  <si>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</si>
  <si>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</si>
  <si>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</si>
  <si>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</si>
  <si>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</si>
  <si>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</si>
  <si>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</si>
  <si>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</si>
  <si>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</si>
  <si>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</si>
  <si>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</si>
  <si>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</si>
  <si>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</si>
  <si>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</si>
  <si>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</si>
  <si>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</si>
  <si>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</si>
  <si>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</si>
  <si>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</si>
  <si>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</si>
  <si>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</si>
  <si>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</si>
  <si>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</si>
  <si>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</si>
  <si>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</si>
  <si>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</si>
  <si>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</si>
  <si>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</si>
  <si>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</si>
  <si>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</si>
  <si>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</si>
  <si>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</si>
  <si>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</si>
  <si>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</si>
  <si>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</si>
  <si>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</si>
  <si>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</si>
  <si>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</si>
  <si>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</si>
  <si>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</si>
  <si>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</si>
  <si>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</si>
  <si>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</si>
  <si>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</si>
  <si>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</si>
  <si>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</si>
  <si>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</si>
  <si>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</si>
  <si>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</si>
  <si>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</si>
  <si>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</si>
  <si>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</si>
  <si>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</si>
  <si>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</si>
  <si>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</si>
  <si>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</si>
  <si>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</si>
  <si>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</si>
  <si>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</si>
  <si>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</si>
  <si>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</si>
  <si>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</si>
  <si>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</si>
  <si>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</si>
  <si>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</si>
  <si>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</si>
  <si>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</si>
  <si>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</si>
  <si>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</si>
  <si>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三重県御浜町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</si>
  <si>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</si>
  <si>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</si>
  <si>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</si>
  <si>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</si>
  <si>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</si>
  <si>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</si>
  <si>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</si>
  <si>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</si>
  <si>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</si>
  <si>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</si>
  <si>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</si>
  <si>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</si>
  <si>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</si>
  <si>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</si>
  <si>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</si>
  <si>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</si>
  <si>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</si>
  <si>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</si>
  <si>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</si>
  <si>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</si>
  <si>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</si>
  <si>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</si>
  <si>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</si>
  <si>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</si>
  <si>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</si>
  <si>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</si>
  <si>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</si>
  <si>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</si>
  <si>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</si>
  <si>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</si>
  <si>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</si>
  <si>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</si>
  <si>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</si>
  <si>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</si>
  <si>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</si>
  <si>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</si>
  <si>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</si>
  <si>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</si>
  <si>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</si>
  <si>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</si>
  <si>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</si>
  <si>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</si>
  <si>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</si>
  <si>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</si>
  <si>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</si>
  <si>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</si>
  <si>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</si>
  <si>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</si>
  <si>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</si>
  <si>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</si>
  <si>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</si>
  <si>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</si>
  <si>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</si>
  <si>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</si>
  <si>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</si>
  <si>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</si>
  <si>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</si>
  <si>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</si>
  <si>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</si>
  <si>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</si>
  <si>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</si>
  <si>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</si>
  <si>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</si>
  <si>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</si>
  <si>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</si>
  <si>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</si>
  <si>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</si>
  <si>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</si>
  <si>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</si>
  <si>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</si>
  <si>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</si>
  <si>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</si>
  <si>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</si>
  <si>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</si>
  <si>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</si>
  <si>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</si>
  <si>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</si>
  <si>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</si>
  <si>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</si>
  <si>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</si>
  <si>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</si>
  <si>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</si>
  <si>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</si>
  <si>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</si>
  <si>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</si>
  <si>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</si>
  <si>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</si>
  <si>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</si>
  <si>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</si>
  <si>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</si>
  <si>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</si>
  <si>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</si>
  <si>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</si>
  <si>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</si>
  <si>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</si>
  <si>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</si>
  <si>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</si>
  <si>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</si>
  <si>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</si>
  <si>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</si>
  <si>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</si>
  <si>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</si>
  <si>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</si>
  <si>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</si>
  <si>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</si>
  <si>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</si>
  <si>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</si>
  <si>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</si>
  <si>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</si>
  <si>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</si>
  <si>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</si>
  <si>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</si>
  <si>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</si>
  <si>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</si>
  <si>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</si>
  <si>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</si>
  <si>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</si>
  <si>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</si>
  <si>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</si>
  <si>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</si>
  <si>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</si>
  <si>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</si>
  <si>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</si>
  <si>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</si>
  <si>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</si>
  <si>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</si>
  <si>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</si>
  <si>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</si>
  <si>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</si>
  <si>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</si>
  <si>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</si>
  <si>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</si>
  <si>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</si>
  <si>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</si>
  <si>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</si>
  <si>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</si>
  <si>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</si>
  <si>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</si>
  <si>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</si>
  <si>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</si>
  <si>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</si>
  <si>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</si>
  <si>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</si>
  <si>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</si>
  <si>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</si>
  <si>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</si>
  <si>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</si>
  <si>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</si>
  <si>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</si>
  <si>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</si>
  <si>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三重県御浜町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</si>
  <si>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</si>
  <si>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</si>
  <si>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</si>
  <si>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</si>
  <si>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</si>
  <si>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</si>
  <si>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</si>
  <si>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</si>
  <si>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</si>
  <si>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</si>
  <si>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</si>
  <si>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</si>
  <si>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</si>
  <si>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</si>
  <si>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</si>
  <si>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</si>
  <si>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</si>
  <si>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</si>
  <si>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</si>
  <si>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</si>
  <si>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</si>
  <si>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</si>
  <si>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</si>
  <si>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</si>
  <si>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</si>
  <si>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</si>
  <si>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</si>
  <si>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</si>
  <si>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</si>
  <si>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</si>
  <si>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</si>
  <si>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</si>
  <si>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</si>
  <si>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</si>
  <si>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</si>
  <si>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</si>
  <si>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</si>
  <si>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</si>
  <si>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</si>
  <si>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</si>
  <si>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</si>
  <si>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</si>
  <si>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</si>
  <si>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</si>
  <si>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</si>
  <si>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</si>
  <si>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</si>
  <si>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</si>
  <si>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</si>
  <si>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</si>
  <si>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</si>
  <si>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</si>
  <si>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</si>
  <si>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</si>
  <si>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</si>
  <si>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</si>
  <si>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</si>
  <si>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</si>
  <si>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</si>
  <si>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</si>
  <si>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</si>
  <si>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</si>
  <si>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</si>
  <si>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</si>
  <si>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</si>
  <si>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</si>
  <si>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</si>
  <si>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</si>
  <si>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</si>
  <si>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</si>
  <si>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</si>
  <si>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</si>
  <si>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</si>
  <si>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</si>
  <si>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</si>
  <si>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</si>
  <si>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</si>
  <si>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</si>
  <si>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</si>
  <si>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</si>
  <si>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</si>
  <si>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</si>
  <si>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</si>
  <si>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</si>
  <si>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</si>
  <si>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</si>
  <si>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</si>
  <si>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</si>
  <si>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</si>
  <si>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</si>
  <si>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</si>
  <si>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</si>
  <si>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</si>
  <si>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</si>
  <si>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</si>
  <si>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</si>
  <si>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</si>
  <si>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</si>
  <si>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</si>
  <si>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</si>
  <si>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</si>
  <si>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</si>
  <si>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</si>
  <si>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</si>
  <si>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</si>
  <si>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</si>
  <si>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</si>
  <si>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</si>
  <si>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</si>
  <si>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</si>
  <si>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</si>
  <si>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</si>
  <si>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</si>
  <si>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</si>
  <si>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</si>
  <si>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</si>
  <si>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</si>
  <si>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</si>
  <si>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</si>
  <si>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</si>
  <si>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</si>
  <si>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</si>
  <si>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</si>
  <si>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</si>
  <si>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</si>
  <si>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</si>
  <si>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</si>
  <si>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</si>
  <si>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</si>
  <si>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</si>
  <si>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</si>
  <si>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</si>
  <si>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</si>
  <si>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</si>
  <si>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</si>
  <si>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</si>
  <si>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</si>
  <si>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</si>
  <si>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</si>
  <si>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</si>
  <si>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</si>
  <si>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</si>
  <si>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</si>
  <si>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</si>
  <si>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</si>
  <si>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</si>
  <si>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</si>
  <si>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</si>
  <si>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</si>
  <si>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</si>
  <si>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</si>
  <si>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</si>
  <si>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</si>
  <si>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</si>
  <si>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</si>
  <si>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</si>
  <si>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</si>
  <si>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</si>
  <si>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</si>
  <si>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</si>
  <si>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</si>
  <si>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</si>
  <si>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</si>
  <si>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</si>
  <si>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</si>
  <si>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</si>
  <si>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</si>
  <si>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</si>
  <si>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</si>
  <si>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</si>
  <si>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</si>
  <si>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</si>
  <si>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</si>
  <si>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</si>
  <si>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3.54</t>
  </si>
  <si>
    <t>▲ 2.13</t>
  </si>
  <si>
    <t>▲ 5.93</t>
  </si>
  <si>
    <t>▲ 3.65</t>
  </si>
  <si>
    <t>国民健康保険特別会計</t>
  </si>
  <si>
    <t>水道事業会計</t>
  </si>
  <si>
    <t>一般会計</t>
  </si>
  <si>
    <t>下水道特別会計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</si>
  <si>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</si>
  <si>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</si>
  <si>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</si>
  <si>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</si>
  <si>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</si>
  <si>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</si>
  <si>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</si>
  <si>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</si>
  <si>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</si>
  <si>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</si>
  <si>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</si>
  <si>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</si>
  <si>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〃（共同研修特別会計）</t>
  </si>
  <si>
    <t>〃（物品特別会計）</t>
  </si>
  <si>
    <t>〃（退職手当特別会計）</t>
  </si>
  <si>
    <t>〃（消防救急無線特別会計）</t>
  </si>
  <si>
    <t>〃（公平委員会特別会計）</t>
  </si>
  <si>
    <t>東紀州環境施設組合</t>
  </si>
  <si>
    <t>公共施設整備基金</t>
  </si>
  <si>
    <t>福祉基金</t>
  </si>
  <si>
    <t>柑橘振興基金</t>
  </si>
  <si>
    <t>森林環境譲与税基金</t>
  </si>
  <si>
    <t>ふるさと応援基金</t>
    <rPh sb="4" eb="6">
      <t>オウエン</t>
    </rPh>
    <rPh sb="6" eb="8">
      <t>キキン</t>
    </rPh>
    <phoneticPr fontId="2"/>
  </si>
  <si>
    <t>三重県地方税管理回収機構（一般会計）</t>
  </si>
  <si>
    <t>〃（地域密着型介護老人福祉事業特別会計）</t>
  </si>
  <si>
    <t>紀南特別養護老人ホーム組合（一般会計）</t>
  </si>
  <si>
    <t>南牟婁清掃施設組合</t>
  </si>
  <si>
    <t>〃（デジタル地図特別会計）</t>
  </si>
  <si>
    <t>三重県市町総合事務組合（一般会計）</t>
  </si>
  <si>
    <t>紀南介護保険広域連合（一般会計）</t>
  </si>
  <si>
    <t>紀南社会福祉施設組合（指定訪問介護　特別会計）</t>
    <rPh sb="0" eb="2">
      <t>キナン</t>
    </rPh>
    <rPh sb="2" eb="4">
      <t>シャカイ</t>
    </rPh>
    <rPh sb="4" eb="6">
      <t>フクシ</t>
    </rPh>
    <rPh sb="6" eb="8">
      <t>シセツ</t>
    </rPh>
    <rPh sb="8" eb="10">
      <t>クミアイ</t>
    </rPh>
    <rPh sb="11" eb="13">
      <t>シテイ</t>
    </rPh>
    <rPh sb="13" eb="15">
      <t>ホウモン</t>
    </rPh>
    <rPh sb="15" eb="17">
      <t>カイゴ</t>
    </rPh>
    <rPh sb="18" eb="20">
      <t>トクベツ</t>
    </rPh>
    <rPh sb="20" eb="22">
      <t>カイケイ</t>
    </rPh>
    <phoneticPr fontId="2"/>
  </si>
  <si>
    <t>三重県地方税管理回収機構（滞納整理拡充事業特別会計）</t>
  </si>
  <si>
    <t>紀南介護保険広域連合（介護保険事業特別会計）</t>
    <rPh sb="11" eb="13">
      <t>カイゴ</t>
    </rPh>
    <rPh sb="13" eb="15">
      <t>ホケン</t>
    </rPh>
    <rPh sb="15" eb="17">
      <t>ジギョウ</t>
    </rPh>
    <rPh sb="17" eb="21">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</si>
</sst>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BB19-4ED1-8BD6-E547B73CFB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101324</c:v>
                </c:pt>
                <c:pt idx="1">
                  <c:v>85835</c:v>
                </c:pt>
                <c:pt idx="2">
                  <c:v>89082</c:v>
                </c:pt>
                <c:pt idx="3">
                  <c:v>48419</c:v>
                </c:pt>
                <c:pt idx="4">
                  <c:v>70364</c:v>
                </c:pt>
              </c:numCache>
            </c:numRef>
          </c:val>
          <c:smooth val="0"/>
          <c:extLst>
            <c:ext xmlns:c16="http://schemas.microsoft.com/office/drawing/2014/chart" uri="{C3380CC4-5D6E-409C-BE32-E72D297353CC}">
              <c16:uniqueId val="{00000001-BB19-4ED1-8BD6-E547B73CFB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6.75</c:v>
                </c:pt>
                <c:pt idx="1">
                  <c:v>7.13</c:v>
                </c:pt>
                <c:pt idx="2">
                  <c:v>11.67</c:v>
                </c:pt>
                <c:pt idx="3">
                  <c:v>7.56</c:v>
                </c:pt>
                <c:pt idx="4">
                  <c:v>3.85</c:v>
                </c:pt>
              </c:numCache>
            </c:numRef>
          </c:val>
          <c:extLst>
            <c:ext xmlns:c16="http://schemas.microsoft.com/office/drawing/2014/chart" uri="{C3380CC4-5D6E-409C-BE32-E72D297353CC}">
              <c16:uniqueId val="{00000000-DBF3-4333-83E0-6EBDAB3FB1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34.979999999999997</c:v>
                </c:pt>
                <c:pt idx="1">
                  <c:v>33.04</c:v>
                </c:pt>
                <c:pt idx="2">
                  <c:v>34.200000000000003</c:v>
                </c:pt>
                <c:pt idx="3">
                  <c:v>41.15</c:v>
                </c:pt>
                <c:pt idx="4">
                  <c:v>45</c:v>
                </c:pt>
              </c:numCache>
            </c:numRef>
          </c:val>
          <c:extLst>
            <c:ext xmlns:c16="http://schemas.microsoft.com/office/drawing/2014/chart" uri="{C3380CC4-5D6E-409C-BE32-E72D297353CC}">
              <c16:uniqueId val="{00000001-DBF3-4333-83E0-6EBDAB3FB1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-3.54</c:v>
                </c:pt>
                <c:pt idx="1">
                  <c:v>-2.13</c:v>
                </c:pt>
                <c:pt idx="2">
                  <c:v>5.07</c:v>
                </c:pt>
                <c:pt idx="3">
                  <c:v>-5.93</c:v>
                </c:pt>
                <c:pt idx="4">
                  <c:v>-3.65</c:v>
                </c:pt>
              </c:numCache>
            </c:numRef>
          </c:val>
          <c:smooth val="0"/>
          <c:extLst>
            <c:ext xmlns:c16="http://schemas.microsoft.com/office/drawing/2014/chart" uri="{C3380CC4-5D6E-409C-BE32-E72D297353CC}">
              <c16:uniqueId val="{00000002-DBF3-4333-83E0-6EBDAB3FB1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4D-4622-990C-B9B811FCC9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4D-4622-990C-B9B811FCC9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4D-4622-990C-B9B811FCC9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4D-4622-990C-B9B811FCC9B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14D-4622-990C-B9B811FCC9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5-114D-4622-990C-B9B811FCC9B1}"/>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0.93</c:v>
                </c:pt>
                <c:pt idx="4">
                  <c:v>#N/A</c:v>
                </c:pt>
                <c:pt idx="5">
                  <c:v>0.77</c:v>
                </c:pt>
                <c:pt idx="6">
                  <c:v>#N/A</c:v>
                </c:pt>
                <c:pt idx="7">
                  <c:v>0.46</c:v>
                </c:pt>
                <c:pt idx="8">
                  <c:v>#N/A</c:v>
                </c:pt>
                <c:pt idx="9">
                  <c:v>0.97</c:v>
                </c:pt>
              </c:numCache>
            </c:numRef>
          </c:val>
          <c:extLst>
            <c:ext xmlns:c16="http://schemas.microsoft.com/office/drawing/2014/chart" uri="{C3380CC4-5D6E-409C-BE32-E72D297353CC}">
              <c16:uniqueId val="{00000006-114D-4622-990C-B9B811FCC9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6.74</c:v>
                </c:pt>
                <c:pt idx="2">
                  <c:v>#N/A</c:v>
                </c:pt>
                <c:pt idx="3">
                  <c:v>7.12</c:v>
                </c:pt>
                <c:pt idx="4">
                  <c:v>#N/A</c:v>
                </c:pt>
                <c:pt idx="5">
                  <c:v>11.67</c:v>
                </c:pt>
                <c:pt idx="6">
                  <c:v>#N/A</c:v>
                </c:pt>
                <c:pt idx="7">
                  <c:v>7.56</c:v>
                </c:pt>
                <c:pt idx="8">
                  <c:v>#N/A</c:v>
                </c:pt>
                <c:pt idx="9">
                  <c:v>3.84</c:v>
                </c:pt>
              </c:numCache>
            </c:numRef>
          </c:val>
          <c:extLst>
            <c:ext xmlns:c16="http://schemas.microsoft.com/office/drawing/2014/chart" uri="{C3380CC4-5D6E-409C-BE32-E72D297353CC}">
              <c16:uniqueId val="{00000007-114D-4622-990C-B9B811FCC9B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3.96</c:v>
                </c:pt>
                <c:pt idx="2">
                  <c:v>#N/A</c:v>
                </c:pt>
                <c:pt idx="3">
                  <c:v>4.25</c:v>
                </c:pt>
                <c:pt idx="4">
                  <c:v>#N/A</c:v>
                </c:pt>
                <c:pt idx="5">
                  <c:v>4.12</c:v>
                </c:pt>
                <c:pt idx="6">
                  <c:v>#N/A</c:v>
                </c:pt>
                <c:pt idx="7">
                  <c:v>4.28</c:v>
                </c:pt>
                <c:pt idx="8">
                  <c:v>#N/A</c:v>
                </c:pt>
                <c:pt idx="9">
                  <c:v>4.25</c:v>
                </c:pt>
              </c:numCache>
            </c:numRef>
          </c:val>
          <c:extLst>
            <c:ext xmlns:c16="http://schemas.microsoft.com/office/drawing/2014/chart" uri="{C3380CC4-5D6E-409C-BE32-E72D297353CC}">
              <c16:uniqueId val="{00000008-114D-4622-990C-B9B811FCC9B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5.37</c:v>
                </c:pt>
                <c:pt idx="2">
                  <c:v>#N/A</c:v>
                </c:pt>
                <c:pt idx="3">
                  <c:v>4.43</c:v>
                </c:pt>
                <c:pt idx="4">
                  <c:v>#N/A</c:v>
                </c:pt>
                <c:pt idx="5">
                  <c:v>5.43</c:v>
                </c:pt>
                <c:pt idx="6">
                  <c:v>#N/A</c:v>
                </c:pt>
                <c:pt idx="7">
                  <c:v>8</c:v>
                </c:pt>
                <c:pt idx="8">
                  <c:v>#N/A</c:v>
                </c:pt>
                <c:pt idx="9">
                  <c:v>8.19</c:v>
                </c:pt>
              </c:numCache>
            </c:numRef>
          </c:val>
          <c:extLst>
            <c:ext xmlns:c16="http://schemas.microsoft.com/office/drawing/2014/chart" uri="{C3380CC4-5D6E-409C-BE32-E72D297353CC}">
              <c16:uniqueId val="{00000009-114D-4622-990C-B9B811FCC9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407</c:v>
                </c:pt>
                <c:pt idx="5">
                  <c:v>422</c:v>
                </c:pt>
                <c:pt idx="8">
                  <c:v>445</c:v>
                </c:pt>
                <c:pt idx="11">
                  <c:v>418</c:v>
                </c:pt>
                <c:pt idx="14">
                  <c:v>413</c:v>
                </c:pt>
              </c:numCache>
            </c:numRef>
          </c:val>
          <c:extLst>
            <c:ext xmlns:c16="http://schemas.microsoft.com/office/drawing/2014/chart" uri="{C3380CC4-5D6E-409C-BE32-E72D297353CC}">
              <c16:uniqueId val="{00000000-6849-4F81-BDC0-E376BFA3F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49-4F81-BDC0-E376BFA3F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49-4F81-BDC0-E376BFA3F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55</c:v>
                </c:pt>
                <c:pt idx="6">
                  <c:v>53</c:v>
                </c:pt>
                <c:pt idx="9">
                  <c:v>62</c:v>
                </c:pt>
                <c:pt idx="12">
                  <c:v>63</c:v>
                </c:pt>
              </c:numCache>
            </c:numRef>
          </c:val>
          <c:extLst>
            <c:ext xmlns:c16="http://schemas.microsoft.com/office/drawing/2014/chart" uri="{C3380CC4-5D6E-409C-BE32-E72D297353CC}">
              <c16:uniqueId val="{00000003-6849-4F81-BDC0-E376BFA3F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c:v>
                </c:pt>
                <c:pt idx="3">
                  <c:v>80</c:v>
                </c:pt>
                <c:pt idx="6">
                  <c:v>81</c:v>
                </c:pt>
                <c:pt idx="9">
                  <c:v>82</c:v>
                </c:pt>
                <c:pt idx="12">
                  <c:v>86</c:v>
                </c:pt>
              </c:numCache>
            </c:numRef>
          </c:val>
          <c:extLst>
            <c:ext xmlns:c16="http://schemas.microsoft.com/office/drawing/2014/chart" uri="{C3380CC4-5D6E-409C-BE32-E72D297353CC}">
              <c16:uniqueId val="{00000004-6849-4F81-BDC0-E376BFA3F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49-4F81-BDC0-E376BFA3F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49-4F81-BDC0-E376BFA3F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522</c:v>
                </c:pt>
                <c:pt idx="3">
                  <c:v>536</c:v>
                </c:pt>
                <c:pt idx="6">
                  <c:v>562</c:v>
                </c:pt>
                <c:pt idx="9">
                  <c:v>574</c:v>
                </c:pt>
                <c:pt idx="12">
                  <c:v>518</c:v>
                </c:pt>
              </c:numCache>
            </c:numRef>
          </c:val>
          <c:extLst>
            <c:ext xmlns:c16="http://schemas.microsoft.com/office/drawing/2014/chart" uri="{C3380CC4-5D6E-409C-BE32-E72D297353CC}">
              <c16:uniqueId val="{00000007-6849-4F81-BDC0-E376BFA3F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c:v>
                </c:pt>
                <c:pt idx="2">
                  <c:v>#N/A</c:v>
                </c:pt>
                <c:pt idx="3">
                  <c:v>#N/A</c:v>
                </c:pt>
                <c:pt idx="4">
                  <c:v>249</c:v>
                </c:pt>
                <c:pt idx="5">
                  <c:v>#N/A</c:v>
                </c:pt>
                <c:pt idx="6">
                  <c:v>#N/A</c:v>
                </c:pt>
                <c:pt idx="7">
                  <c:v>251</c:v>
                </c:pt>
                <c:pt idx="8">
                  <c:v>#N/A</c:v>
                </c:pt>
                <c:pt idx="9">
                  <c:v>#N/A</c:v>
                </c:pt>
                <c:pt idx="10">
                  <c:v>300</c:v>
                </c:pt>
                <c:pt idx="11">
                  <c:v>#N/A</c:v>
                </c:pt>
                <c:pt idx="12">
                  <c:v>#N/A</c:v>
                </c:pt>
                <c:pt idx="13">
                  <c:v>254</c:v>
                </c:pt>
                <c:pt idx="14">
                  <c:v>#N/A</c:v>
                </c:pt>
              </c:numCache>
            </c:numRef>
          </c:val>
          <c:smooth val="0"/>
          <c:extLst>
            <c:ext xmlns:c16="http://schemas.microsoft.com/office/drawing/2014/chart" uri="{C3380CC4-5D6E-409C-BE32-E72D297353CC}">
              <c16:uniqueId val="{00000008-6849-4F81-BDC0-E376BFA3F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4459</c:v>
                </c:pt>
                <c:pt idx="5">
                  <c:v>4393</c:v>
                </c:pt>
                <c:pt idx="8">
                  <c:v>4183</c:v>
                </c:pt>
                <c:pt idx="11">
                  <c:v>3942</c:v>
                </c:pt>
                <c:pt idx="14">
                  <c:v>3762</c:v>
                </c:pt>
              </c:numCache>
            </c:numRef>
          </c:val>
          <c:extLst>
            <c:ext xmlns:c16="http://schemas.microsoft.com/office/drawing/2014/chart" uri="{C3380CC4-5D6E-409C-BE32-E72D297353CC}">
              <c16:uniqueId val="{00000000-E394-4A87-B51D-129879E63A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94-4A87-B51D-129879E63A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2225</c:v>
                </c:pt>
                <c:pt idx="5">
                  <c:v>2310</c:v>
                </c:pt>
                <c:pt idx="8">
                  <c:v>2542</c:v>
                </c:pt>
                <c:pt idx="11">
                  <c:v>2773</c:v>
                </c:pt>
                <c:pt idx="14">
                  <c:v>2941</c:v>
                </c:pt>
              </c:numCache>
            </c:numRef>
          </c:val>
          <c:extLst>
            <c:ext xmlns:c16="http://schemas.microsoft.com/office/drawing/2014/chart" uri="{C3380CC4-5D6E-409C-BE32-E72D297353CC}">
              <c16:uniqueId val="{00000002-E394-4A87-B51D-129879E63A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94-4A87-B51D-129879E63A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94-4A87-B51D-129879E63A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94-4A87-B51D-129879E63A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952</c:v>
                </c:pt>
                <c:pt idx="3">
                  <c:v>918</c:v>
                </c:pt>
                <c:pt idx="6">
                  <c:v>887</c:v>
                </c:pt>
                <c:pt idx="9">
                  <c:v>939</c:v>
                </c:pt>
                <c:pt idx="12">
                  <c:v>894</c:v>
                </c:pt>
              </c:numCache>
            </c:numRef>
          </c:val>
          <c:extLst>
            <c:ext xmlns:c16="http://schemas.microsoft.com/office/drawing/2014/chart" uri="{C3380CC4-5D6E-409C-BE32-E72D297353CC}">
              <c16:uniqueId val="{00000006-E394-4A87-B51D-129879E63A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586</c:v>
                </c:pt>
                <c:pt idx="3">
                  <c:v>568</c:v>
                </c:pt>
                <c:pt idx="6">
                  <c:v>526</c:v>
                </c:pt>
                <c:pt idx="9">
                  <c:v>488</c:v>
                </c:pt>
                <c:pt idx="12">
                  <c:v>428</c:v>
                </c:pt>
              </c:numCache>
            </c:numRef>
          </c:val>
          <c:extLst>
            <c:ext xmlns:c16="http://schemas.microsoft.com/office/drawing/2014/chart" uri="{C3380CC4-5D6E-409C-BE32-E72D297353CC}">
              <c16:uniqueId val="{00000007-E394-4A87-B51D-129879E63A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702</c:v>
                </c:pt>
                <c:pt idx="3">
                  <c:v>709</c:v>
                </c:pt>
                <c:pt idx="6">
                  <c:v>657</c:v>
                </c:pt>
                <c:pt idx="9">
                  <c:v>685</c:v>
                </c:pt>
                <c:pt idx="12">
                  <c:v>694</c:v>
                </c:pt>
              </c:numCache>
            </c:numRef>
          </c:val>
          <c:extLst>
            <c:ext xmlns:c16="http://schemas.microsoft.com/office/drawing/2014/chart" uri="{C3380CC4-5D6E-409C-BE32-E72D297353CC}">
              <c16:uniqueId val="{00000008-E394-4A87-B51D-129879E63A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94-4A87-B51D-129879E63A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4593</c:v>
                </c:pt>
                <c:pt idx="3">
                  <c:v>4416</c:v>
                </c:pt>
                <c:pt idx="6">
                  <c:v>4209</c:v>
                </c:pt>
                <c:pt idx="9">
                  <c:v>3747</c:v>
                </c:pt>
                <c:pt idx="12">
                  <c:v>3466</c:v>
                </c:pt>
              </c:numCache>
            </c:numRef>
          </c:val>
          <c:extLst>
            <c:ext xmlns:c16="http://schemas.microsoft.com/office/drawing/2014/chart" uri="{C3380CC4-5D6E-409C-BE32-E72D297353CC}">
              <c16:uniqueId val="{0000000A-E394-4A87-B51D-129879E63A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94-4A87-B51D-129879E63A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1240</c:v>
                </c:pt>
                <c:pt idx="1">
                  <c:v>1440</c:v>
                </c:pt>
                <c:pt idx="2">
                  <c:v>1581</c:v>
                </c:pt>
              </c:numCache>
            </c:numRef>
          </c:val>
          <c:extLst>
            <c:ext xmlns:c16="http://schemas.microsoft.com/office/drawing/2014/chart" uri="{C3380CC4-5D6E-409C-BE32-E72D297353CC}">
              <c16:uniqueId val="{00000000-C68A-4EFE-BCEA-738E7DFB0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304</c:v>
                </c:pt>
                <c:pt idx="1">
                  <c:v>354</c:v>
                </c:pt>
                <c:pt idx="2">
                  <c:v>354</c:v>
                </c:pt>
              </c:numCache>
            </c:numRef>
          </c:val>
          <c:extLst>
            <c:ext xmlns:c16="http://schemas.microsoft.com/office/drawing/2014/chart" uri="{C3380CC4-5D6E-409C-BE32-E72D297353CC}">
              <c16:uniqueId val="{00000001-C68A-4EFE-BCEA-738E7DFB0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640</c:v>
                </c:pt>
                <c:pt idx="1">
                  <c:v>621</c:v>
                </c:pt>
                <c:pt idx="2">
                  <c:v>646</c:v>
                </c:pt>
              </c:numCache>
            </c:numRef>
          </c:val>
          <c:extLst>
            <c:ext xmlns:c16="http://schemas.microsoft.com/office/drawing/2014/chart" uri="{C3380CC4-5D6E-409C-BE32-E72D297353CC}">
              <c16:uniqueId val="{00000002-C68A-4EFE-BCEA-738E7DFB0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平成３０年度から防災無線デジタル化事業等の地方債の償還が始まったことにより、元利償還金が上昇</a:t>
          </a:r>
          <a:r>
            <a:rPr kumimoji="1" lang="ja-JP" altLang="en-US" sz="1100">
              <a:solidFill>
                <a:schemeClr val="dk1"/>
              </a:solidFill>
              <a:effectLst/>
              <a:latin typeface="+mn-lt"/>
              <a:ea typeface="+mn-ea"/>
              <a:cs typeface="+mn-cs"/>
            </a:rPr>
            <a:t>していたが、</a:t>
          </a:r>
          <a:r>
            <a:rPr kumimoji="1" lang="ja-JP" altLang="ja-JP" sz="1100">
              <a:solidFill>
                <a:schemeClr val="dk1"/>
              </a:solidFill>
              <a:effectLst/>
              <a:latin typeface="+mn-lt"/>
              <a:ea typeface="+mn-ea"/>
              <a:cs typeface="+mn-cs"/>
            </a:rPr>
            <a:t>令和４年度をピークに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に転じた。</a:t>
          </a:r>
          <a:endParaRPr lang="ja-JP" altLang="ja-JP" sz="1400">
            <a:effectLst/>
          </a:endParaRPr>
        </a:p>
        <a:p>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一般会計等に係る地方債の現在高においては、平成３０年度から防災無線デジタル化事業等の地方債の償還が始まったことや、新規発行債抑制により減少している。</a:t>
          </a:r>
          <a:endParaRPr lang="ja-JP" altLang="ja-JP" sz="1400">
            <a:effectLst/>
          </a:endParaRPr>
        </a:p>
        <a:p>
          <a:r>
            <a:rPr kumimoji="1" lang="ja-JP" altLang="ja-JP" sz="1100">
              <a:solidFill>
                <a:schemeClr val="dk1"/>
              </a:solidFill>
              <a:effectLst/>
              <a:latin typeface="+mn-lt"/>
              <a:ea typeface="+mn-ea"/>
              <a:cs typeface="+mn-cs"/>
            </a:rPr>
            <a:t>　将来負担比率の分子はマイナスとなったが、今後も、新規発行債抑制や交付税措置の高い地方債を優先的に借入れるなど、財政の健全化に努めていく。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財政調整基金に前年度決算剰余金の一部を積み立て、</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その他の基金についても取り崩すことが無かったため、</a:t>
          </a:r>
          <a:r>
            <a:rPr kumimoji="1" lang="ja-JP" altLang="ja-JP" sz="1100">
              <a:solidFill>
                <a:schemeClr val="dk1"/>
              </a:solidFill>
              <a:effectLst/>
              <a:latin typeface="+mn-lt"/>
              <a:ea typeface="+mn-ea"/>
              <a:cs typeface="+mn-cs"/>
            </a:rPr>
            <a:t>全体として増加となった。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公共施設整備基金：公用又は公共用に供する施設の整備の財源として活用。</a:t>
          </a:r>
          <a:endParaRPr lang="ja-JP" altLang="ja-JP" sz="1400">
            <a:effectLst/>
          </a:endParaRPr>
        </a:p>
        <a:p>
          <a:r>
            <a:rPr kumimoji="1" lang="ja-JP" altLang="ja-JP" sz="1100">
              <a:solidFill>
                <a:schemeClr val="dk1"/>
              </a:solidFill>
              <a:effectLst/>
              <a:latin typeface="+mn-lt"/>
              <a:ea typeface="+mn-ea"/>
              <a:cs typeface="+mn-cs"/>
            </a:rPr>
            <a:t>　福祉基金：保健福祉の増進を図る。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ふるさと応援基金等を積み立てたため増となった。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取崩しを行うことなく、</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の一部を基金へ積み立てたので</a:t>
          </a:r>
          <a:r>
            <a:rPr kumimoji="1" lang="ja-JP" altLang="ja-JP" sz="1100">
              <a:solidFill>
                <a:schemeClr val="dk1"/>
              </a:solidFill>
              <a:effectLst/>
              <a:latin typeface="+mn-lt"/>
              <a:ea typeface="+mn-ea"/>
              <a:cs typeface="+mn-cs"/>
            </a:rPr>
            <a:t>全体として増加となった。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財政調整基金の残高については、災害への備え等のため適切な運用を行う。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、いずれも行わなかったため増減無しとなった。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の動向を見極めて、計画的な積立て、取崩しを行う。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第一次産業を基幹産業としているが、財政基盤が弱いため、毎年度、予算フレームを設定し経常的経費の抑制を図っている。</a:t>
          </a:r>
          <a:endParaRPr lang="ja-JP" altLang="ja-JP" sz="1400">
            <a:effectLst/>
          </a:endParaRPr>
        </a:p>
        <a:p>
          <a:r>
            <a:rPr kumimoji="1" lang="ja-JP" altLang="ja-JP" sz="1100">
              <a:solidFill>
                <a:schemeClr val="dk1"/>
              </a:solidFill>
              <a:effectLst/>
              <a:latin typeface="+mn-lt"/>
              <a:ea typeface="+mn-ea"/>
              <a:cs typeface="+mn-cs"/>
            </a:rPr>
            <a:t>　しかしながら、財政力指数は数年横ばいであるため、行政の効率化や、地域活性化の推進に取り組むことにより、財政の健全化に努める。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交付税の</a:t>
          </a:r>
          <a:r>
            <a:rPr kumimoji="1" lang="ja-JP" altLang="en-US" sz="1100">
              <a:solidFill>
                <a:schemeClr val="dk1"/>
              </a:solidFill>
              <a:effectLst/>
              <a:latin typeface="+mn-lt"/>
              <a:ea typeface="+mn-ea"/>
              <a:cs typeface="+mn-cs"/>
            </a:rPr>
            <a:t>増収</a:t>
          </a:r>
          <a:r>
            <a:rPr kumimoji="1" lang="ja-JP" altLang="ja-JP" sz="1100">
              <a:solidFill>
                <a:schemeClr val="dk1"/>
              </a:solidFill>
              <a:effectLst/>
              <a:latin typeface="+mn-lt"/>
              <a:ea typeface="+mn-ea"/>
              <a:cs typeface="+mn-cs"/>
            </a:rPr>
            <a:t>や、経常一般財源等（</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、公債費等）が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となったため、昨年度に比べ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類似平均団体、全国平均よりも高い水準であり、今後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人件費や公債費の増により悪化する可能性がある。引き続き経常経費の削減に努める。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118872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8388"/>
          <a:ext cx="8382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118872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0869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143002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0869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3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92202</xdr:rowOff>
    </xdr:from>
    <xdr:to>
      <xdr:col>11</xdr:col>
      <xdr:colOff>82550</xdr:colOff>
      <xdr:row>66</xdr:row>
      <xdr:rowOff>22352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7129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会計年度任用職員の報酬及び期末手当</a:t>
          </a:r>
          <a:r>
            <a:rPr kumimoji="1" lang="ja-JP" altLang="en-US" sz="1100">
              <a:solidFill>
                <a:schemeClr val="dk1"/>
              </a:solidFill>
              <a:effectLst/>
              <a:latin typeface="+mn-lt"/>
              <a:ea typeface="+mn-ea"/>
              <a:cs typeface="+mn-cs"/>
            </a:rPr>
            <a:t>、退職金</a:t>
          </a:r>
          <a:r>
            <a:rPr kumimoji="1" lang="ja-JP" altLang="ja-JP" sz="1100">
              <a:solidFill>
                <a:schemeClr val="dk1"/>
              </a:solidFill>
              <a:effectLst/>
              <a:latin typeface="+mn-lt"/>
              <a:ea typeface="+mn-ea"/>
              <a:cs typeface="+mn-cs"/>
            </a:rPr>
            <a:t>が増加したため、昨年度より</a:t>
          </a:r>
          <a:r>
            <a:rPr kumimoji="1" lang="en-US" altLang="ja-JP" sz="1100">
              <a:solidFill>
                <a:schemeClr val="dk1"/>
              </a:solidFill>
              <a:effectLst/>
              <a:latin typeface="+mn-lt"/>
              <a:ea typeface="+mn-ea"/>
              <a:cs typeface="+mn-cs"/>
            </a:rPr>
            <a:t>17,857</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類似団体平均を下回っているが、近年上昇傾向にある。今後、業務の委託化や、行政改革基本方針に沿った事務改善の取組などを進めコストの低減を図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160071</xdr:rowOff>
    </xdr:from>
    <xdr:to>
      <xdr:col>23</xdr:col>
      <xdr:colOff>133350</xdr:colOff>
      <xdr:row>81</xdr:row>
      <xdr:rowOff>50177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76071"/>
          <a:ext cx="838200" cy="6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142793</xdr:rowOff>
    </xdr:from>
    <xdr:to>
      <xdr:col>19</xdr:col>
      <xdr:colOff>133350</xdr:colOff>
      <xdr:row>80</xdr:row>
      <xdr:rowOff>160071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8793"/>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129288</xdr:rowOff>
    </xdr:from>
    <xdr:to>
      <xdr:col>15</xdr:col>
      <xdr:colOff>82550</xdr:colOff>
      <xdr:row>80</xdr:row>
      <xdr:rowOff>142793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45288"/>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19844</xdr:rowOff>
    </xdr:from>
    <xdr:to>
      <xdr:col>11</xdr:col>
      <xdr:colOff>31750</xdr:colOff>
      <xdr:row>80</xdr:row>
      <xdr:rowOff>129288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5844"/>
          <a:ext cx="889000" cy="10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170827</xdr:rowOff>
    </xdr:from>
    <xdr:to>
      <xdr:col>23</xdr:col>
      <xdr:colOff>184150</xdr:colOff>
      <xdr:row>81</xdr:row>
      <xdr:rowOff>100977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3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109271</xdr:rowOff>
    </xdr:from>
    <xdr:to>
      <xdr:col>19</xdr:col>
      <xdr:colOff>184150</xdr:colOff>
      <xdr:row>81</xdr:row>
      <xdr:rowOff>39421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49598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9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91993</xdr:rowOff>
    </xdr:from>
    <xdr:to>
      <xdr:col>15</xdr:col>
      <xdr:colOff>133350</xdr:colOff>
      <xdr:row>81</xdr:row>
      <xdr:rowOff>22143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32320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78488</xdr:rowOff>
    </xdr:from>
    <xdr:to>
      <xdr:col>11</xdr:col>
      <xdr:colOff>82550</xdr:colOff>
      <xdr:row>81</xdr:row>
      <xdr:rowOff>8638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18815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6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140494</xdr:rowOff>
    </xdr:from>
    <xdr:to>
      <xdr:col>7</xdr:col>
      <xdr:colOff>31750</xdr:colOff>
      <xdr:row>80</xdr:row>
      <xdr:rowOff>70644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80821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新規採用、退職などによる職員厚生の変動により</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今後も、人事院勧告及び公務員制度改革の動向に注視し、給与の適正化に努める。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87</xdr:row>
      <xdr:rowOff>64205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58622"/>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144639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一定期間実施してきた新規採用抑制により、類似団体平均を下回っているが、近年は定員計画に沿って新規採用を積極的に行っているため、増加傾向にある。引き続き、適切な定員管理に努める。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93573</xdr:rowOff>
    </xdr:from>
    <xdr:to>
      <xdr:col>81</xdr:col>
      <xdr:colOff>44450</xdr:colOff>
      <xdr:row>59</xdr:row>
      <xdr:rowOff>111430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9123"/>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93573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175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67996</xdr:rowOff>
    </xdr:from>
    <xdr:to>
      <xdr:col>72</xdr:col>
      <xdr:colOff>203200</xdr:colOff>
      <xdr:row>59</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354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67996</xdr:rowOff>
    </xdr:from>
    <xdr:to>
      <xdr:col>68</xdr:col>
      <xdr:colOff>152400</xdr:colOff>
      <xdr:row>59</xdr:row>
      <xdr:rowOff>69926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8354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60630</xdr:rowOff>
    </xdr:from>
    <xdr:to>
      <xdr:col>81</xdr:col>
      <xdr:colOff>95250</xdr:colOff>
      <xdr:row>59</xdr:row>
      <xdr:rowOff>162230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77157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42773</xdr:rowOff>
    </xdr:from>
    <xdr:to>
      <xdr:col>77</xdr:col>
      <xdr:colOff>95250</xdr:colOff>
      <xdr:row>59</xdr:row>
      <xdr:rowOff>144373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154550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7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17196</xdr:rowOff>
    </xdr:from>
    <xdr:to>
      <xdr:col>68</xdr:col>
      <xdr:colOff>203200</xdr:colOff>
      <xdr:row>59</xdr:row>
      <xdr:rowOff>118796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128973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19126</xdr:rowOff>
    </xdr:from>
    <xdr:to>
      <xdr:col>64</xdr:col>
      <xdr:colOff>152400</xdr:colOff>
      <xdr:row>59</xdr:row>
      <xdr:rowOff>120726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130903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実質公債費比率は、元利償還金の額が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となったこと等により、昨年度より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類似団体は下回っているものの、全国平均及び三重県平均を上回っているため、投資的経費の抑制や、公債費の平準化を図るなど、起債に大きく依存することのない財政運営に努める。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22437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23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22437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4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将来負担比率は、地方債現在高などが減および、標準財政規模及び充当可能基金が増となったことから、前年度と同様に「ー」となっている。</a:t>
          </a:r>
          <a:endParaRPr lang="ja-JP" altLang="ja-JP" sz="1400">
            <a:effectLst/>
          </a:endParaRPr>
        </a:p>
        <a:p>
          <a:r>
            <a:rPr kumimoji="1" lang="ja-JP" altLang="ja-JP" sz="1100">
              <a:solidFill>
                <a:schemeClr val="dk1"/>
              </a:solidFill>
              <a:effectLst/>
              <a:latin typeface="+mn-lt"/>
              <a:ea typeface="+mn-ea"/>
              <a:cs typeface="+mn-cs"/>
            </a:rPr>
            <a:t>　これからも、緊急性必要性を的確に把握した充当事業の選択により地方債の新規発行の抑制に努める。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95613</xdr:rowOff>
    </xdr:from>
    <xdr:to>
      <xdr:col>64</xdr:col>
      <xdr:colOff>152400</xdr:colOff>
      <xdr:row>14</xdr:row>
      <xdr:rowOff>25763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10540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昇給に伴う基本給等の増加や会計年度任用職員の報酬及び期末手当が増加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などにより経常一般財源が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したため昨年度より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類似団体平均を上回っているため、定員管理や時間外手当の抑制を図るなどの取組みを進め人件費の削減に努める。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0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全国平均及び三重県平均を下回っているが、今後も徹底した歳出の見直しを行い、経費の縮減に努める。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17</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44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16</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892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15</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225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2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66675</xdr:rowOff>
    </xdr:from>
    <xdr:to>
      <xdr:col>74</xdr:col>
      <xdr:colOff>31750</xdr:colOff>
      <xdr:row>15</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全国平均及び三重県平均を下回って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平均は上回っている。</a:t>
          </a:r>
          <a:endParaRPr lang="ja-JP" altLang="ja-JP">
            <a:effectLst/>
          </a:endParaRPr>
        </a:p>
        <a:p>
          <a:r>
            <a:rPr kumimoji="1" lang="ja-JP" altLang="ja-JP" sz="1100">
              <a:solidFill>
                <a:schemeClr val="dk1"/>
              </a:solidFill>
              <a:effectLst/>
              <a:latin typeface="+mn-lt"/>
              <a:ea typeface="+mn-ea"/>
              <a:cs typeface="+mn-cs"/>
            </a:rPr>
            <a:t>　今後上昇傾向になることが予想されるため、その動向を注視する必要がある。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58</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05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endParaRPr lang="ja-JP" altLang="ja-JP" sz="1400">
            <a:effectLst/>
          </a:endParaRPr>
        </a:p>
        <a:p>
          <a:r>
            <a:rPr kumimoji="1" lang="ja-JP" altLang="ja-JP" sz="1100">
              <a:solidFill>
                <a:schemeClr val="dk1"/>
              </a:solidFill>
              <a:effectLst/>
              <a:latin typeface="+mn-lt"/>
              <a:ea typeface="+mn-ea"/>
              <a:cs typeface="+mn-cs"/>
            </a:rPr>
            <a:t>　今後、下水道事業などの各事業会計における経費を節減し、普通会計の負担を減らしていくよう努める。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869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商品券発行事業補助金及び商工業地域総合振興事業費補助金が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したためにより、昨年度より</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より低い水準であるが、</a:t>
          </a:r>
          <a:r>
            <a:rPr kumimoji="1" lang="ja-JP" altLang="ja-JP" sz="1100">
              <a:solidFill>
                <a:schemeClr val="dk1"/>
              </a:solidFill>
              <a:effectLst/>
              <a:latin typeface="+mn-lt"/>
              <a:ea typeface="+mn-ea"/>
              <a:cs typeface="+mn-cs"/>
            </a:rPr>
            <a:t>全国平均及び三重県平均より高い水準となっている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紀南病院組合、熊野市消防本部（常備消防）への負担金が多額となっているため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構成市町として適正な負担に努める。</a:t>
          </a:r>
          <a:endParaRPr lang="ja-JP" altLang="ja-JP" sz="1400">
            <a:solidFill>
              <a:srgbClr val="FF0000"/>
            </a:solidFill>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9920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23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一般単独事業債の減など</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減少しており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類似団体平均及び全国平均は下回っているが、事業内容等の精査を行い、起債に大きく依存することのないよう、より健全な財政運営に努める。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1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a:t>
          </a:r>
          <a:r>
            <a:rPr kumimoji="1" lang="ja-JP" altLang="en-US" sz="1100">
              <a:solidFill>
                <a:schemeClr val="dk1"/>
              </a:solidFill>
              <a:effectLst/>
              <a:latin typeface="+mn-lt"/>
              <a:ea typeface="+mn-ea"/>
              <a:cs typeface="+mn-cs"/>
            </a:rPr>
            <a:t>を上回っているが</a:t>
          </a:r>
          <a:r>
            <a:rPr kumimoji="1" lang="ja-JP" altLang="ja-JP" sz="1100">
              <a:solidFill>
                <a:schemeClr val="dk1"/>
              </a:solidFill>
              <a:effectLst/>
              <a:latin typeface="+mn-lt"/>
              <a:ea typeface="+mn-ea"/>
              <a:cs typeface="+mn-cs"/>
            </a:rPr>
            <a:t>、全国平均及び三重県平均</a:t>
          </a:r>
          <a:r>
            <a:rPr kumimoji="1" lang="ja-JP" altLang="en-US" sz="1100">
              <a:solidFill>
                <a:schemeClr val="dk1"/>
              </a:solidFill>
              <a:effectLst/>
              <a:latin typeface="+mn-lt"/>
              <a:ea typeface="+mn-ea"/>
              <a:cs typeface="+mn-cs"/>
            </a:rPr>
            <a:t>については下回って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特に</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）の割合が高く、財政の硬直化が進んでいる。</a:t>
          </a:r>
          <a:endParaRPr lang="ja-JP" altLang="ja-JP" sz="1400">
            <a:effectLst/>
          </a:endParaRPr>
        </a:p>
        <a:p>
          <a:r>
            <a:rPr kumimoji="1" lang="ja-JP" altLang="ja-JP" sz="1100">
              <a:solidFill>
                <a:schemeClr val="dk1"/>
              </a:solidFill>
              <a:effectLst/>
              <a:latin typeface="+mn-lt"/>
              <a:ea typeface="+mn-ea"/>
              <a:cs typeface="+mn-cs"/>
            </a:rPr>
            <a:t>　今後は、行政コストの削減や財源の確保、事業・施策の見直しなどを図り、持続可能な財政運営を行う必要がある。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67563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44068"/>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78</xdr:row>
      <xdr:rowOff>67563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263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99568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263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99568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04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68701</xdr:rowOff>
    </xdr:from>
    <xdr:to>
      <xdr:col>29</xdr:col>
      <xdr:colOff>127000</xdr:colOff>
      <xdr:row>18</xdr:row>
      <xdr:rowOff>78997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02426"/>
          <a:ext cx="6477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78997</xdr:rowOff>
    </xdr:from>
    <xdr:to>
      <xdr:col>26</xdr:col>
      <xdr:colOff>50800</xdr:colOff>
      <xdr:row>18</xdr:row>
      <xdr:rowOff>96782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272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96782</xdr:rowOff>
    </xdr:from>
    <xdr:to>
      <xdr:col>22</xdr:col>
      <xdr:colOff>114300</xdr:colOff>
      <xdr:row>18</xdr:row>
      <xdr:rowOff>115308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507"/>
          <a:ext cx="698500" cy="1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115308</xdr:rowOff>
    </xdr:from>
    <xdr:to>
      <xdr:col>18</xdr:col>
      <xdr:colOff>177800</xdr:colOff>
      <xdr:row>19</xdr:row>
      <xdr:rowOff>30808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49033"/>
          <a:ext cx="698500" cy="86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17901</xdr:rowOff>
    </xdr:from>
    <xdr:to>
      <xdr:col>29</xdr:col>
      <xdr:colOff>177800</xdr:colOff>
      <xdr:row>18</xdr:row>
      <xdr:rowOff>119501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51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161428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2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28197</xdr:rowOff>
    </xdr:from>
    <xdr:to>
      <xdr:col>26</xdr:col>
      <xdr:colOff>101600</xdr:colOff>
      <xdr:row>18</xdr:row>
      <xdr:rowOff>129797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114574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45982</xdr:rowOff>
    </xdr:from>
    <xdr:to>
      <xdr:col>22</xdr:col>
      <xdr:colOff>165100</xdr:colOff>
      <xdr:row>18</xdr:row>
      <xdr:rowOff>147582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64508</xdr:rowOff>
    </xdr:from>
    <xdr:to>
      <xdr:col>19</xdr:col>
      <xdr:colOff>38100</xdr:colOff>
      <xdr:row>18</xdr:row>
      <xdr:rowOff>166108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98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151458</xdr:rowOff>
    </xdr:from>
    <xdr:to>
      <xdr:col>15</xdr:col>
      <xdr:colOff>101600</xdr:colOff>
      <xdr:row>19</xdr:row>
      <xdr:rowOff>81608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51170</xdr:rowOff>
    </xdr:from>
    <xdr:to>
      <xdr:col>29</xdr:col>
      <xdr:colOff>127000</xdr:colOff>
      <xdr:row>36</xdr:row>
      <xdr:rowOff>134756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4420"/>
          <a:ext cx="647700" cy="8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51170</xdr:rowOff>
    </xdr:from>
    <xdr:to>
      <xdr:col>26</xdr:col>
      <xdr:colOff>50800</xdr:colOff>
      <xdr:row>36</xdr:row>
      <xdr:rowOff>156163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4420"/>
          <a:ext cx="698500" cy="10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156163</xdr:rowOff>
    </xdr:from>
    <xdr:to>
      <xdr:col>22</xdr:col>
      <xdr:colOff>114300</xdr:colOff>
      <xdr:row>36</xdr:row>
      <xdr:rowOff>170810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9413"/>
          <a:ext cx="698500" cy="14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170810</xdr:rowOff>
    </xdr:from>
    <xdr:to>
      <xdr:col>18</xdr:col>
      <xdr:colOff>177800</xdr:colOff>
      <xdr:row>37</xdr:row>
      <xdr:rowOff>46598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24060"/>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83956</xdr:rowOff>
    </xdr:from>
    <xdr:to>
      <xdr:col>29</xdr:col>
      <xdr:colOff>177800</xdr:colOff>
      <xdr:row>37</xdr:row>
      <xdr:rowOff>14106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56033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370</xdr:rowOff>
    </xdr:from>
    <xdr:to>
      <xdr:col>26</xdr:col>
      <xdr:colOff>101600</xdr:colOff>
      <xdr:row>36</xdr:row>
      <xdr:rowOff>101970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86747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105363</xdr:rowOff>
    </xdr:from>
    <xdr:to>
      <xdr:col>22</xdr:col>
      <xdr:colOff>165100</xdr:colOff>
      <xdr:row>37</xdr:row>
      <xdr:rowOff>35513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120010</xdr:rowOff>
    </xdr:from>
    <xdr:to>
      <xdr:col>19</xdr:col>
      <xdr:colOff>38100</xdr:colOff>
      <xdr:row>37</xdr:row>
      <xdr:rowOff>50160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34937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167248</xdr:rowOff>
    </xdr:from>
    <xdr:to>
      <xdr:col>15</xdr:col>
      <xdr:colOff>101600</xdr:colOff>
      <xdr:row>37</xdr:row>
      <xdr:rowOff>97398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2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82175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69194</xdr:rowOff>
    </xdr:from>
    <xdr:to>
      <xdr:col>24</xdr:col>
      <xdr:colOff>63500</xdr:colOff>
      <xdr:row>36</xdr:row>
      <xdr:rowOff>85236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41394"/>
          <a:ext cx="838200" cy="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85236</xdr:rowOff>
    </xdr:from>
    <xdr:to>
      <xdr:col>19</xdr:col>
      <xdr:colOff>177800</xdr:colOff>
      <xdr:row>36</xdr:row>
      <xdr:rowOff>107805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57436"/>
          <a:ext cx="889000" cy="2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107805</xdr:rowOff>
    </xdr:from>
    <xdr:to>
      <xdr:col>15</xdr:col>
      <xdr:colOff>50800</xdr:colOff>
      <xdr:row>36</xdr:row>
      <xdr:rowOff>135717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80005"/>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135717</xdr:rowOff>
    </xdr:from>
    <xdr:to>
      <xdr:col>10</xdr:col>
      <xdr:colOff>114300</xdr:colOff>
      <xdr:row>37</xdr:row>
      <xdr:rowOff>154782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7917"/>
          <a:ext cx="889000" cy="19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18394</xdr:rowOff>
    </xdr:from>
    <xdr:to>
      <xdr:col>24</xdr:col>
      <xdr:colOff>114300</xdr:colOff>
      <xdr:row>36</xdr:row>
      <xdr:rowOff>119994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168271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34436</xdr:rowOff>
    </xdr:from>
    <xdr:to>
      <xdr:col>20</xdr:col>
      <xdr:colOff>38100</xdr:colOff>
      <xdr:row>36</xdr:row>
      <xdr:rowOff>136036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127163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9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57005</xdr:rowOff>
    </xdr:from>
    <xdr:to>
      <xdr:col>15</xdr:col>
      <xdr:colOff>101600</xdr:colOff>
      <xdr:row>36</xdr:row>
      <xdr:rowOff>158605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149732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2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84917</xdr:rowOff>
    </xdr:from>
    <xdr:to>
      <xdr:col>10</xdr:col>
      <xdr:colOff>165100</xdr:colOff>
      <xdr:row>37</xdr:row>
      <xdr:rowOff>15067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103982</xdr:rowOff>
    </xdr:from>
    <xdr:to>
      <xdr:col>6</xdr:col>
      <xdr:colOff>38100</xdr:colOff>
      <xdr:row>38</xdr:row>
      <xdr:rowOff>34132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25259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4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6114</xdr:rowOff>
    </xdr:from>
    <xdr:to>
      <xdr:col>24</xdr:col>
      <xdr:colOff>63500</xdr:colOff>
      <xdr:row>59</xdr:row>
      <xdr:rowOff>68225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121664"/>
          <a:ext cx="8382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68225</xdr:rowOff>
    </xdr:from>
    <xdr:to>
      <xdr:col>19</xdr:col>
      <xdr:colOff>177800</xdr:colOff>
      <xdr:row>59</xdr:row>
      <xdr:rowOff>73047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83775"/>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64658</xdr:rowOff>
    </xdr:from>
    <xdr:to>
      <xdr:col>15</xdr:col>
      <xdr:colOff>50800</xdr:colOff>
      <xdr:row>59</xdr:row>
      <xdr:rowOff>73047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180208"/>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59865</xdr:rowOff>
    </xdr:from>
    <xdr:to>
      <xdr:col>10</xdr:col>
      <xdr:colOff>114300</xdr:colOff>
      <xdr:row>59</xdr:row>
      <xdr:rowOff>64658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75415"/>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126764</xdr:rowOff>
    </xdr:from>
    <xdr:to>
      <xdr:col>24</xdr:col>
      <xdr:colOff>114300</xdr:colOff>
      <xdr:row>59</xdr:row>
      <xdr:rowOff>56914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41691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8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17425</xdr:rowOff>
    </xdr:from>
    <xdr:to>
      <xdr:col>20</xdr:col>
      <xdr:colOff>38100</xdr:colOff>
      <xdr:row>59</xdr:row>
      <xdr:rowOff>119025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1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110152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2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22247</xdr:rowOff>
    </xdr:from>
    <xdr:to>
      <xdr:col>15</xdr:col>
      <xdr:colOff>101600</xdr:colOff>
      <xdr:row>59</xdr:row>
      <xdr:rowOff>123847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114974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13858</xdr:rowOff>
    </xdr:from>
    <xdr:to>
      <xdr:col>10</xdr:col>
      <xdr:colOff>165100</xdr:colOff>
      <xdr:row>59</xdr:row>
      <xdr:rowOff>115458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106585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9065</xdr:rowOff>
    </xdr:from>
    <xdr:to>
      <xdr:col>6</xdr:col>
      <xdr:colOff>38100</xdr:colOff>
      <xdr:row>59</xdr:row>
      <xdr:rowOff>110665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101792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121907</xdr:rowOff>
    </xdr:from>
    <xdr:to>
      <xdr:col>24</xdr:col>
      <xdr:colOff>63500</xdr:colOff>
      <xdr:row>78</xdr:row>
      <xdr:rowOff>129966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5007"/>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115582</xdr:rowOff>
    </xdr:from>
    <xdr:to>
      <xdr:col>19</xdr:col>
      <xdr:colOff>177800</xdr:colOff>
      <xdr:row>78</xdr:row>
      <xdr:rowOff>121907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8682"/>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115582</xdr:rowOff>
    </xdr:from>
    <xdr:to>
      <xdr:col>15</xdr:col>
      <xdr:colOff>50800</xdr:colOff>
      <xdr:row>78</xdr:row>
      <xdr:rowOff>145625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8682"/>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140596</xdr:rowOff>
    </xdr:from>
    <xdr:to>
      <xdr:col>10</xdr:col>
      <xdr:colOff>114300</xdr:colOff>
      <xdr:row>78</xdr:row>
      <xdr:rowOff>145625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369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79166</xdr:rowOff>
    </xdr:from>
    <xdr:to>
      <xdr:col>24</xdr:col>
      <xdr:colOff>114300</xdr:colOff>
      <xdr:row>79</xdr:row>
      <xdr:rowOff>9316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165543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71107</xdr:rowOff>
    </xdr:from>
    <xdr:to>
      <xdr:col>20</xdr:col>
      <xdr:colOff>38100</xdr:colOff>
      <xdr:row>79</xdr:row>
      <xdr:rowOff>1257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64782</xdr:rowOff>
    </xdr:from>
    <xdr:to>
      <xdr:col>15</xdr:col>
      <xdr:colOff>101600</xdr:colOff>
      <xdr:row>78</xdr:row>
      <xdr:rowOff>166382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157509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94825</xdr:rowOff>
    </xdr:from>
    <xdr:to>
      <xdr:col>10</xdr:col>
      <xdr:colOff>165100</xdr:colOff>
      <xdr:row>79</xdr:row>
      <xdr:rowOff>24975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89796</xdr:rowOff>
    </xdr:from>
    <xdr:to>
      <xdr:col>6</xdr:col>
      <xdr:colOff>38100</xdr:colOff>
      <xdr:row>79</xdr:row>
      <xdr:rowOff>19946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11073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150388</xdr:rowOff>
    </xdr:from>
    <xdr:to>
      <xdr:col>24</xdr:col>
      <xdr:colOff>63500</xdr:colOff>
      <xdr:row>98</xdr:row>
      <xdr:rowOff>56662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8103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154673</xdr:rowOff>
    </xdr:from>
    <xdr:to>
      <xdr:col>19</xdr:col>
      <xdr:colOff>177800</xdr:colOff>
      <xdr:row>97</xdr:row>
      <xdr:rowOff>150388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13873"/>
          <a:ext cx="889000" cy="1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154673</xdr:rowOff>
    </xdr:from>
    <xdr:to>
      <xdr:col>15</xdr:col>
      <xdr:colOff>50800</xdr:colOff>
      <xdr:row>98</xdr:row>
      <xdr:rowOff>97447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13873"/>
          <a:ext cx="889000" cy="2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15066</xdr:rowOff>
    </xdr:from>
    <xdr:to>
      <xdr:col>10</xdr:col>
      <xdr:colOff>114300</xdr:colOff>
      <xdr:row>98</xdr:row>
      <xdr:rowOff>97447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17166"/>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5862</xdr:rowOff>
    </xdr:from>
    <xdr:to>
      <xdr:col>24</xdr:col>
      <xdr:colOff>114300</xdr:colOff>
      <xdr:row>98</xdr:row>
      <xdr:rowOff>107462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92239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99588</xdr:rowOff>
    </xdr:from>
    <xdr:to>
      <xdr:col>20</xdr:col>
      <xdr:colOff>38100</xdr:colOff>
      <xdr:row>98</xdr:row>
      <xdr:rowOff>29738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20865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103873</xdr:rowOff>
    </xdr:from>
    <xdr:to>
      <xdr:col>15</xdr:col>
      <xdr:colOff>101600</xdr:colOff>
      <xdr:row>97</xdr:row>
      <xdr:rowOff>34023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25150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46647</xdr:rowOff>
    </xdr:from>
    <xdr:to>
      <xdr:col>10</xdr:col>
      <xdr:colOff>165100</xdr:colOff>
      <xdr:row>98</xdr:row>
      <xdr:rowOff>148247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135716</xdr:rowOff>
    </xdr:from>
    <xdr:to>
      <xdr:col>6</xdr:col>
      <xdr:colOff>38100</xdr:colOff>
      <xdr:row>98</xdr:row>
      <xdr:rowOff>65866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19626</xdr:rowOff>
    </xdr:from>
    <xdr:to>
      <xdr:col>55</xdr:col>
      <xdr:colOff>0</xdr:colOff>
      <xdr:row>37</xdr:row>
      <xdr:rowOff>72864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3276"/>
          <a:ext cx="8382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19626</xdr:rowOff>
    </xdr:from>
    <xdr:to>
      <xdr:col>50</xdr:col>
      <xdr:colOff>114300</xdr:colOff>
      <xdr:row>37</xdr:row>
      <xdr:rowOff>69671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3276"/>
          <a:ext cx="8890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165047</xdr:rowOff>
    </xdr:from>
    <xdr:to>
      <xdr:col>45</xdr:col>
      <xdr:colOff>177800</xdr:colOff>
      <xdr:row>37</xdr:row>
      <xdr:rowOff>69671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5797"/>
          <a:ext cx="889000" cy="2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165047</xdr:rowOff>
    </xdr:from>
    <xdr:to>
      <xdr:col>41</xdr:col>
      <xdr:colOff>50800</xdr:colOff>
      <xdr:row>37</xdr:row>
      <xdr:rowOff>109115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65797"/>
          <a:ext cx="889000" cy="2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22064</xdr:rowOff>
    </xdr:from>
    <xdr:to>
      <xdr:col>55</xdr:col>
      <xdr:colOff>50800</xdr:colOff>
      <xdr:row>37</xdr:row>
      <xdr:rowOff>123664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108441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140276</xdr:rowOff>
    </xdr:from>
    <xdr:to>
      <xdr:col>50</xdr:col>
      <xdr:colOff>165100</xdr:colOff>
      <xdr:row>37</xdr:row>
      <xdr:rowOff>70426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61553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18871</xdr:rowOff>
    </xdr:from>
    <xdr:to>
      <xdr:col>46</xdr:col>
      <xdr:colOff>38100</xdr:colOff>
      <xdr:row>37</xdr:row>
      <xdr:rowOff>120471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111598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5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114247</xdr:rowOff>
    </xdr:from>
    <xdr:to>
      <xdr:col>41</xdr:col>
      <xdr:colOff>101600</xdr:colOff>
      <xdr:row>36</xdr:row>
      <xdr:rowOff>44397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35524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58315</xdr:rowOff>
    </xdr:from>
    <xdr:to>
      <xdr:col>36</xdr:col>
      <xdr:colOff>165100</xdr:colOff>
      <xdr:row>37</xdr:row>
      <xdr:rowOff>159916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19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151043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110085</xdr:rowOff>
    </xdr:from>
    <xdr:to>
      <xdr:col>55</xdr:col>
      <xdr:colOff>0</xdr:colOff>
      <xdr:row>59</xdr:row>
      <xdr:rowOff>1343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54185"/>
          <a:ext cx="838200" cy="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56598</xdr:rowOff>
    </xdr:from>
    <xdr:to>
      <xdr:col>50</xdr:col>
      <xdr:colOff>114300</xdr:colOff>
      <xdr:row>59</xdr:row>
      <xdr:rowOff>1343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00698"/>
          <a:ext cx="889000" cy="11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56598</xdr:rowOff>
    </xdr:from>
    <xdr:to>
      <xdr:col>45</xdr:col>
      <xdr:colOff>177800</xdr:colOff>
      <xdr:row>58</xdr:row>
      <xdr:rowOff>65877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00698"/>
          <a:ext cx="8890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21617</xdr:rowOff>
    </xdr:from>
    <xdr:to>
      <xdr:col>41</xdr:col>
      <xdr:colOff>50800</xdr:colOff>
      <xdr:row>58</xdr:row>
      <xdr:rowOff>65877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65717"/>
          <a:ext cx="889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59285</xdr:rowOff>
    </xdr:from>
    <xdr:to>
      <xdr:col>55</xdr:col>
      <xdr:colOff>50800</xdr:colOff>
      <xdr:row>58</xdr:row>
      <xdr:rowOff>160885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145662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121993</xdr:rowOff>
    </xdr:from>
    <xdr:to>
      <xdr:col>50</xdr:col>
      <xdr:colOff>165100</xdr:colOff>
      <xdr:row>59</xdr:row>
      <xdr:rowOff>52143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43270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5798</xdr:rowOff>
    </xdr:from>
    <xdr:to>
      <xdr:col>46</xdr:col>
      <xdr:colOff>38100</xdr:colOff>
      <xdr:row>58</xdr:row>
      <xdr:rowOff>107398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98525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15077</xdr:rowOff>
    </xdr:from>
    <xdr:to>
      <xdr:col>41</xdr:col>
      <xdr:colOff>101600</xdr:colOff>
      <xdr:row>58</xdr:row>
      <xdr:rowOff>116677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107804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142267</xdr:rowOff>
    </xdr:from>
    <xdr:to>
      <xdr:col>36</xdr:col>
      <xdr:colOff>165100</xdr:colOff>
      <xdr:row>58</xdr:row>
      <xdr:rowOff>72417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63544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1000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560</xdr:rowOff>
    </xdr:from>
    <xdr:to>
      <xdr:col>55</xdr:col>
      <xdr:colOff>0</xdr:colOff>
      <xdr:row>78</xdr:row>
      <xdr:rowOff>9604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3660"/>
          <a:ext cx="8382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165207</xdr:rowOff>
    </xdr:from>
    <xdr:to>
      <xdr:col>50</xdr:col>
      <xdr:colOff>114300</xdr:colOff>
      <xdr:row>78</xdr:row>
      <xdr:rowOff>560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95407"/>
          <a:ext cx="889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165207</xdr:rowOff>
    </xdr:from>
    <xdr:to>
      <xdr:col>45</xdr:col>
      <xdr:colOff>177800</xdr:colOff>
      <xdr:row>76</xdr:row>
      <xdr:rowOff>169359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95407"/>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57627</xdr:rowOff>
    </xdr:from>
    <xdr:to>
      <xdr:col>41</xdr:col>
      <xdr:colOff>50800</xdr:colOff>
      <xdr:row>76</xdr:row>
      <xdr:rowOff>169359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7827"/>
          <a:ext cx="889000" cy="1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130254</xdr:rowOff>
    </xdr:from>
    <xdr:to>
      <xdr:col>55</xdr:col>
      <xdr:colOff>50800</xdr:colOff>
      <xdr:row>78</xdr:row>
      <xdr:rowOff>60404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121210</xdr:rowOff>
    </xdr:from>
    <xdr:to>
      <xdr:col>50</xdr:col>
      <xdr:colOff>165100</xdr:colOff>
      <xdr:row>78</xdr:row>
      <xdr:rowOff>51360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42487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114407</xdr:rowOff>
    </xdr:from>
    <xdr:to>
      <xdr:col>46</xdr:col>
      <xdr:colOff>38100</xdr:colOff>
      <xdr:row>77</xdr:row>
      <xdr:rowOff>44557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118559</xdr:rowOff>
    </xdr:from>
    <xdr:to>
      <xdr:col>41</xdr:col>
      <xdr:colOff>101600</xdr:colOff>
      <xdr:row>77</xdr:row>
      <xdr:rowOff>48709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65236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6827</xdr:rowOff>
    </xdr:from>
    <xdr:to>
      <xdr:col>36</xdr:col>
      <xdr:colOff>165100</xdr:colOff>
      <xdr:row>76</xdr:row>
      <xdr:rowOff>108427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124955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92391</xdr:rowOff>
    </xdr:from>
    <xdr:to>
      <xdr:col>55</xdr:col>
      <xdr:colOff>0</xdr:colOff>
      <xdr:row>99</xdr:row>
      <xdr:rowOff>17312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94491"/>
          <a:ext cx="838200" cy="9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16996</xdr:rowOff>
    </xdr:from>
    <xdr:to>
      <xdr:col>50</xdr:col>
      <xdr:colOff>114300</xdr:colOff>
      <xdr:row>99</xdr:row>
      <xdr:rowOff>17312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99054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12618</xdr:rowOff>
    </xdr:from>
    <xdr:to>
      <xdr:col>45</xdr:col>
      <xdr:colOff>177800</xdr:colOff>
      <xdr:row>99</xdr:row>
      <xdr:rowOff>16996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86168"/>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12618</xdr:rowOff>
    </xdr:from>
    <xdr:to>
      <xdr:col>41</xdr:col>
      <xdr:colOff>50800</xdr:colOff>
      <xdr:row>99</xdr:row>
      <xdr:rowOff>32045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86168"/>
          <a:ext cx="889000" cy="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41591</xdr:rowOff>
    </xdr:from>
    <xdr:to>
      <xdr:col>55</xdr:col>
      <xdr:colOff>50800</xdr:colOff>
      <xdr:row>98</xdr:row>
      <xdr:rowOff>143191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127968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137962</xdr:rowOff>
    </xdr:from>
    <xdr:to>
      <xdr:col>50</xdr:col>
      <xdr:colOff>165100</xdr:colOff>
      <xdr:row>99</xdr:row>
      <xdr:rowOff>68112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9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59239</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703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137646</xdr:rowOff>
    </xdr:from>
    <xdr:to>
      <xdr:col>46</xdr:col>
      <xdr:colOff>38100</xdr:colOff>
      <xdr:row>99</xdr:row>
      <xdr:rowOff>67796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9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58923</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703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133268</xdr:rowOff>
    </xdr:from>
    <xdr:to>
      <xdr:col>41</xdr:col>
      <xdr:colOff>101600</xdr:colOff>
      <xdr:row>99</xdr:row>
      <xdr:rowOff>63418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54545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70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152695</xdr:rowOff>
    </xdr:from>
    <xdr:to>
      <xdr:col>36</xdr:col>
      <xdr:colOff>165100</xdr:colOff>
      <xdr:row>99</xdr:row>
      <xdr:rowOff>82845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73972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70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31397</xdr:rowOff>
    </xdr:from>
    <xdr:to>
      <xdr:col>85</xdr:col>
      <xdr:colOff>127000</xdr:colOff>
      <xdr:row>39</xdr:row>
      <xdr:rowOff>42339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7947"/>
          <a:ext cx="8382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38118</xdr:rowOff>
    </xdr:from>
    <xdr:to>
      <xdr:col>81</xdr:col>
      <xdr:colOff>50800</xdr:colOff>
      <xdr:row>39</xdr:row>
      <xdr:rowOff>42339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4668"/>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26635</xdr:rowOff>
    </xdr:from>
    <xdr:to>
      <xdr:col>76</xdr:col>
      <xdr:colOff>114300</xdr:colOff>
      <xdr:row>39</xdr:row>
      <xdr:rowOff>38118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3185"/>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169471</xdr:rowOff>
    </xdr:from>
    <xdr:to>
      <xdr:col>71</xdr:col>
      <xdr:colOff>177800</xdr:colOff>
      <xdr:row>39</xdr:row>
      <xdr:rowOff>26635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84571"/>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152047</xdr:rowOff>
    </xdr:from>
    <xdr:to>
      <xdr:col>85</xdr:col>
      <xdr:colOff>177800</xdr:colOff>
      <xdr:row>39</xdr:row>
      <xdr:rowOff>82197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66974</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162989</xdr:rowOff>
    </xdr:from>
    <xdr:to>
      <xdr:col>81</xdr:col>
      <xdr:colOff>101600</xdr:colOff>
      <xdr:row>39</xdr:row>
      <xdr:rowOff>93139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84266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158768</xdr:rowOff>
    </xdr:from>
    <xdr:to>
      <xdr:col>76</xdr:col>
      <xdr:colOff>165100</xdr:colOff>
      <xdr:row>39</xdr:row>
      <xdr:rowOff>88918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80045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147285</xdr:rowOff>
    </xdr:from>
    <xdr:to>
      <xdr:col>72</xdr:col>
      <xdr:colOff>38100</xdr:colOff>
      <xdr:row>39</xdr:row>
      <xdr:rowOff>77435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68562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118671</xdr:rowOff>
    </xdr:from>
    <xdr:to>
      <xdr:col>67</xdr:col>
      <xdr:colOff>101600</xdr:colOff>
      <xdr:row>39</xdr:row>
      <xdr:rowOff>48821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39948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116832</xdr:rowOff>
    </xdr:from>
    <xdr:to>
      <xdr:col>85</xdr:col>
      <xdr:colOff>127000</xdr:colOff>
      <xdr:row>77</xdr:row>
      <xdr:rowOff>138926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18482"/>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116832</xdr:rowOff>
    </xdr:from>
    <xdr:to>
      <xdr:col>81</xdr:col>
      <xdr:colOff>50800</xdr:colOff>
      <xdr:row>77</xdr:row>
      <xdr:rowOff>127219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18482"/>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127219</xdr:rowOff>
    </xdr:from>
    <xdr:to>
      <xdr:col>76</xdr:col>
      <xdr:colOff>114300</xdr:colOff>
      <xdr:row>77</xdr:row>
      <xdr:rowOff>142633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8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142633</xdr:rowOff>
    </xdr:from>
    <xdr:to>
      <xdr:col>71</xdr:col>
      <xdr:colOff>177800</xdr:colOff>
      <xdr:row>77</xdr:row>
      <xdr:rowOff>153096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4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88126</xdr:rowOff>
    </xdr:from>
    <xdr:to>
      <xdr:col>85</xdr:col>
      <xdr:colOff>177800</xdr:colOff>
      <xdr:row>78</xdr:row>
      <xdr:rowOff>18276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66553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66032</xdr:rowOff>
    </xdr:from>
    <xdr:to>
      <xdr:col>81</xdr:col>
      <xdr:colOff>101600</xdr:colOff>
      <xdr:row>77</xdr:row>
      <xdr:rowOff>167632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158759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76419</xdr:rowOff>
    </xdr:from>
    <xdr:to>
      <xdr:col>76</xdr:col>
      <xdr:colOff>165100</xdr:colOff>
      <xdr:row>78</xdr:row>
      <xdr:rowOff>6569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169146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91833</xdr:rowOff>
    </xdr:from>
    <xdr:to>
      <xdr:col>72</xdr:col>
      <xdr:colOff>38100</xdr:colOff>
      <xdr:row>78</xdr:row>
      <xdr:rowOff>21983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102296</xdr:rowOff>
    </xdr:from>
    <xdr:to>
      <xdr:col>67</xdr:col>
      <xdr:colOff>101600</xdr:colOff>
      <xdr:row>78</xdr:row>
      <xdr:rowOff>32446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119039</xdr:rowOff>
    </xdr:from>
    <xdr:to>
      <xdr:col>85</xdr:col>
      <xdr:colOff>127000</xdr:colOff>
      <xdr:row>98</xdr:row>
      <xdr:rowOff>119380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21139"/>
          <a:ext cx="8382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106656</xdr:rowOff>
    </xdr:from>
    <xdr:to>
      <xdr:col>81</xdr:col>
      <xdr:colOff>50800</xdr:colOff>
      <xdr:row>98</xdr:row>
      <xdr:rowOff>119380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08756"/>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106656</xdr:rowOff>
    </xdr:from>
    <xdr:to>
      <xdr:col>76</xdr:col>
      <xdr:colOff>114300</xdr:colOff>
      <xdr:row>98</xdr:row>
      <xdr:rowOff>134530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08756"/>
          <a:ext cx="889000" cy="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134530</xdr:rowOff>
    </xdr:from>
    <xdr:to>
      <xdr:col>71</xdr:col>
      <xdr:colOff>177800</xdr:colOff>
      <xdr:row>98</xdr:row>
      <xdr:rowOff>135889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36630"/>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68239</xdr:rowOff>
    </xdr:from>
    <xdr:to>
      <xdr:col>85</xdr:col>
      <xdr:colOff>177800</xdr:colOff>
      <xdr:row>98</xdr:row>
      <xdr:rowOff>169839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154616</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68580</xdr:rowOff>
    </xdr:from>
    <xdr:to>
      <xdr:col>81</xdr:col>
      <xdr:colOff>101600</xdr:colOff>
      <xdr:row>98</xdr:row>
      <xdr:rowOff>170180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161307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55856</xdr:rowOff>
    </xdr:from>
    <xdr:to>
      <xdr:col>76</xdr:col>
      <xdr:colOff>165100</xdr:colOff>
      <xdr:row>98</xdr:row>
      <xdr:rowOff>157456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148583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83730</xdr:rowOff>
    </xdr:from>
    <xdr:to>
      <xdr:col>72</xdr:col>
      <xdr:colOff>38100</xdr:colOff>
      <xdr:row>99</xdr:row>
      <xdr:rowOff>13880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5007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85089</xdr:rowOff>
    </xdr:from>
    <xdr:to>
      <xdr:col>67</xdr:col>
      <xdr:colOff>101600</xdr:colOff>
      <xdr:row>99</xdr:row>
      <xdr:rowOff>15239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6366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13627</xdr:rowOff>
    </xdr:from>
    <xdr:to>
      <xdr:col>116</xdr:col>
      <xdr:colOff>63500</xdr:colOff>
      <xdr:row>38</xdr:row>
      <xdr:rowOff>26315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28727"/>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26315</xdr:rowOff>
    </xdr:from>
    <xdr:to>
      <xdr:col>111</xdr:col>
      <xdr:colOff>177800</xdr:colOff>
      <xdr:row>38</xdr:row>
      <xdr:rowOff>30452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41415"/>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30452</xdr:rowOff>
    </xdr:from>
    <xdr:to>
      <xdr:col>107</xdr:col>
      <xdr:colOff>50800</xdr:colOff>
      <xdr:row>38</xdr:row>
      <xdr:rowOff>37493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45552"/>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37493</xdr:rowOff>
    </xdr:from>
    <xdr:to>
      <xdr:col>102</xdr:col>
      <xdr:colOff>114300</xdr:colOff>
      <xdr:row>38</xdr:row>
      <xdr:rowOff>74549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52593"/>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134277</xdr:rowOff>
    </xdr:from>
    <xdr:to>
      <xdr:col>116</xdr:col>
      <xdr:colOff>114300</xdr:colOff>
      <xdr:row>38</xdr:row>
      <xdr:rowOff>64427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93654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146964</xdr:rowOff>
    </xdr:from>
    <xdr:to>
      <xdr:col>112</xdr:col>
      <xdr:colOff>38100</xdr:colOff>
      <xdr:row>38</xdr:row>
      <xdr:rowOff>77115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93641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151102</xdr:rowOff>
    </xdr:from>
    <xdr:to>
      <xdr:col>107</xdr:col>
      <xdr:colOff>101600</xdr:colOff>
      <xdr:row>38</xdr:row>
      <xdr:rowOff>81252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9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72379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5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158143</xdr:rowOff>
    </xdr:from>
    <xdr:to>
      <xdr:col>102</xdr:col>
      <xdr:colOff>165100</xdr:colOff>
      <xdr:row>38</xdr:row>
      <xdr:rowOff>88293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104820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23749</xdr:rowOff>
    </xdr:from>
    <xdr:to>
      <xdr:col>98</xdr:col>
      <xdr:colOff>38100</xdr:colOff>
      <xdr:row>38</xdr:row>
      <xdr:rowOff>125349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116476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137566</xdr:rowOff>
    </xdr:from>
    <xdr:to>
      <xdr:col>116</xdr:col>
      <xdr:colOff>63500</xdr:colOff>
      <xdr:row>76</xdr:row>
      <xdr:rowOff>3950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96316"/>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3950</xdr:rowOff>
    </xdr:from>
    <xdr:to>
      <xdr:col>111</xdr:col>
      <xdr:colOff>177800</xdr:colOff>
      <xdr:row>76</xdr:row>
      <xdr:rowOff>13269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34150"/>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8263</xdr:rowOff>
    </xdr:from>
    <xdr:to>
      <xdr:col>107</xdr:col>
      <xdr:colOff>50800</xdr:colOff>
      <xdr:row>76</xdr:row>
      <xdr:rowOff>13269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38463"/>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8263</xdr:rowOff>
    </xdr:from>
    <xdr:to>
      <xdr:col>102</xdr:col>
      <xdr:colOff>114300</xdr:colOff>
      <xdr:row>76</xdr:row>
      <xdr:rowOff>36075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38463"/>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86766</xdr:rowOff>
    </xdr:from>
    <xdr:to>
      <xdr:col>116</xdr:col>
      <xdr:colOff>114300</xdr:colOff>
      <xdr:row>76</xdr:row>
      <xdr:rowOff>16917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45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65193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124599</xdr:rowOff>
    </xdr:from>
    <xdr:to>
      <xdr:col>112</xdr:col>
      <xdr:colOff>38100</xdr:colOff>
      <xdr:row>76</xdr:row>
      <xdr:rowOff>54750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83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45877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133919</xdr:rowOff>
    </xdr:from>
    <xdr:to>
      <xdr:col>107</xdr:col>
      <xdr:colOff>101600</xdr:colOff>
      <xdr:row>76</xdr:row>
      <xdr:rowOff>64069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55196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128912</xdr:rowOff>
    </xdr:from>
    <xdr:to>
      <xdr:col>102</xdr:col>
      <xdr:colOff>165100</xdr:colOff>
      <xdr:row>76</xdr:row>
      <xdr:rowOff>59063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87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50190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156725</xdr:rowOff>
    </xdr:from>
    <xdr:to>
      <xdr:col>98</xdr:col>
      <xdr:colOff>38100</xdr:colOff>
      <xdr:row>76</xdr:row>
      <xdr:rowOff>86875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住民一人当たりの人件費は、</a:t>
          </a:r>
          <a:r>
            <a:rPr kumimoji="1" lang="en-US" altLang="ja-JP" sz="1100">
              <a:solidFill>
                <a:schemeClr val="dk1"/>
              </a:solidFill>
              <a:effectLst/>
              <a:latin typeface="+mn-lt"/>
              <a:ea typeface="+mn-ea"/>
              <a:cs typeface="+mn-cs"/>
            </a:rPr>
            <a:t>152,337</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2,807</a:t>
          </a:r>
          <a:r>
            <a:rPr kumimoji="1" lang="ja-JP" altLang="ja-JP" sz="1100">
              <a:solidFill>
                <a:schemeClr val="dk1"/>
              </a:solidFill>
              <a:effectLst/>
              <a:latin typeface="+mn-lt"/>
              <a:ea typeface="+mn-ea"/>
              <a:cs typeface="+mn-cs"/>
            </a:rPr>
            <a:t>円増となりました。これは、昇給に伴う基本給等の増加や会計年度任用職員の報酬及び期末手当が増加したことによるものである。引き続き職員の適正配置や給与制度の見直し等による人件費の抑制に努めていく。</a:t>
          </a:r>
          <a:endParaRPr lang="ja-JP" altLang="ja-JP" sz="1400">
            <a:effectLst/>
          </a:endParaRPr>
        </a:p>
        <a:p>
          <a:r>
            <a:rPr kumimoji="1" lang="ja-JP" altLang="ja-JP" sz="1100">
              <a:solidFill>
                <a:schemeClr val="dk1"/>
              </a:solidFill>
              <a:effectLst/>
              <a:latin typeface="+mn-lt"/>
              <a:ea typeface="+mn-ea"/>
              <a:cs typeface="+mn-cs"/>
            </a:rPr>
            <a:t>　住民一人当たりの公債費は、</a:t>
          </a:r>
          <a:r>
            <a:rPr kumimoji="1" lang="en-US" altLang="ja-JP" sz="1100">
              <a:solidFill>
                <a:schemeClr val="dk1"/>
              </a:solidFill>
              <a:effectLst/>
              <a:latin typeface="+mn-lt"/>
              <a:ea typeface="+mn-ea"/>
              <a:cs typeface="+mn-cs"/>
            </a:rPr>
            <a:t>65,203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5,799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年度に公債費のピークを迎えたため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年度以降は減少に転じている</a:t>
          </a:r>
          <a:r>
            <a:rPr kumimoji="1" lang="ja-JP" altLang="ja-JP" sz="1100">
              <a:solidFill>
                <a:schemeClr val="dk1"/>
              </a:solidFill>
              <a:effectLst/>
              <a:latin typeface="+mn-lt"/>
              <a:ea typeface="+mn-ea"/>
              <a:cs typeface="+mn-cs"/>
            </a:rPr>
            <a:t>。引き続き効果的かつ効率的な町債の発行に努めていく。</a:t>
          </a:r>
          <a:endParaRPr lang="ja-JP" altLang="ja-JP" sz="1400">
            <a:effectLst/>
          </a:endParaRPr>
        </a:p>
        <a:p>
          <a:r>
            <a:rPr kumimoji="1" lang="ja-JP" altLang="ja-JP" sz="1100">
              <a:solidFill>
                <a:schemeClr val="dk1"/>
              </a:solidFill>
              <a:effectLst/>
              <a:latin typeface="+mn-lt"/>
              <a:ea typeface="+mn-ea"/>
              <a:cs typeface="+mn-cs"/>
            </a:rPr>
            <a:t>　住民一人当たりの扶助費は、</a:t>
          </a:r>
          <a:r>
            <a:rPr kumimoji="1" lang="en-US" altLang="ja-JP" sz="1100">
              <a:solidFill>
                <a:schemeClr val="dk1"/>
              </a:solidFill>
              <a:effectLst/>
              <a:latin typeface="+mn-lt"/>
              <a:ea typeface="+mn-ea"/>
              <a:cs typeface="+mn-cs"/>
            </a:rPr>
            <a:t>56,718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8,160</a:t>
          </a:r>
          <a:r>
            <a:rPr kumimoji="1" lang="ja-JP" altLang="ja-JP" sz="1100">
              <a:solidFill>
                <a:schemeClr val="dk1"/>
              </a:solidFill>
              <a:effectLst/>
              <a:latin typeface="+mn-lt"/>
              <a:ea typeface="+mn-ea"/>
              <a:cs typeface="+mn-cs"/>
            </a:rPr>
            <a:t>円減となりました。これは、</a:t>
          </a:r>
          <a:r>
            <a:rPr kumimoji="1" lang="ja-JP" altLang="en-US" sz="1100">
              <a:solidFill>
                <a:schemeClr val="dk1"/>
              </a:solidFill>
              <a:effectLst/>
              <a:latin typeface="+mn-lt"/>
              <a:ea typeface="+mn-ea"/>
              <a:cs typeface="+mn-cs"/>
            </a:rPr>
            <a:t>電気ガス食料品等価格高騰緊急支援給付金</a:t>
          </a:r>
          <a:r>
            <a:rPr kumimoji="1" lang="ja-JP" altLang="ja-JP" sz="1100">
              <a:solidFill>
                <a:schemeClr val="dk1"/>
              </a:solidFill>
              <a:effectLst/>
              <a:latin typeface="+mn-lt"/>
              <a:ea typeface="+mn-ea"/>
              <a:cs typeface="+mn-cs"/>
            </a:rPr>
            <a:t>が皆減したためである。今後上昇傾向になることが予想されるため、その動向を注視する必要がある。</a:t>
          </a:r>
          <a:endParaRPr lang="ja-JP" altLang="ja-JP" sz="1400">
            <a:effectLst/>
          </a:endParaRPr>
        </a:p>
        <a:p>
          <a:r>
            <a:rPr kumimoji="1" lang="ja-JP" altLang="ja-JP" sz="1100">
              <a:solidFill>
                <a:schemeClr val="dk1"/>
              </a:solidFill>
              <a:effectLst/>
              <a:latin typeface="+mn-lt"/>
              <a:ea typeface="+mn-ea"/>
              <a:cs typeface="+mn-cs"/>
            </a:rPr>
            <a:t>　住民一人当たりの普通建設事業費（うち新規整備）は、</a:t>
          </a:r>
          <a:r>
            <a:rPr kumimoji="1" lang="en-US" altLang="ja-JP" sz="1100">
              <a:solidFill>
                <a:schemeClr val="dk1"/>
              </a:solidFill>
              <a:effectLst/>
              <a:latin typeface="+mn-lt"/>
              <a:ea typeface="+mn-ea"/>
              <a:cs typeface="+mn-cs"/>
            </a:rPr>
            <a:t>28,455</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1,978</a:t>
          </a:r>
          <a:r>
            <a:rPr kumimoji="1" lang="ja-JP" altLang="ja-JP" sz="1100">
              <a:solidFill>
                <a:schemeClr val="dk1"/>
              </a:solidFill>
              <a:effectLst/>
              <a:latin typeface="+mn-lt"/>
              <a:ea typeface="+mn-ea"/>
              <a:cs typeface="+mn-cs"/>
            </a:rPr>
            <a:t>円減となりました。これは、</a:t>
          </a:r>
          <a:r>
            <a:rPr kumimoji="1" lang="ja-JP" altLang="en-US" sz="1100">
              <a:solidFill>
                <a:schemeClr val="dk1"/>
              </a:solidFill>
              <a:effectLst/>
              <a:latin typeface="+mn-lt"/>
              <a:ea typeface="+mn-ea"/>
              <a:cs typeface="+mn-cs"/>
            </a:rPr>
            <a:t>土地改良施設維持管理適正化事業</a:t>
          </a:r>
          <a:r>
            <a:rPr kumimoji="1" lang="ja-JP" altLang="ja-JP" sz="1100">
              <a:solidFill>
                <a:schemeClr val="dk1"/>
              </a:solidFill>
              <a:effectLst/>
              <a:latin typeface="+mn-lt"/>
              <a:ea typeface="+mn-ea"/>
              <a:cs typeface="+mn-cs"/>
            </a:rPr>
            <a:t>、道路メンテナンス事業が減少したためである。</a:t>
          </a:r>
          <a:endParaRPr lang="ja-JP" altLang="ja-JP" sz="1400">
            <a:effectLst/>
          </a:endParaRPr>
        </a:p>
        <a:p>
          <a:r>
            <a:rPr kumimoji="1" lang="ja-JP" altLang="ja-JP" sz="1100">
              <a:solidFill>
                <a:schemeClr val="dk1"/>
              </a:solidFill>
              <a:effectLst/>
              <a:latin typeface="+mn-lt"/>
              <a:ea typeface="+mn-ea"/>
              <a:cs typeface="+mn-cs"/>
            </a:rPr>
            <a:t>　住民一人当たりの積立金は、</a:t>
          </a:r>
          <a:r>
            <a:rPr kumimoji="1" lang="en-US" altLang="ja-JP" sz="1100">
              <a:solidFill>
                <a:schemeClr val="dk1"/>
              </a:solidFill>
              <a:effectLst/>
              <a:latin typeface="+mn-lt"/>
              <a:ea typeface="+mn-ea"/>
              <a:cs typeface="+mn-cs"/>
            </a:rPr>
            <a:t>9,038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となりました。今後も計画的な各基金への積立を行う。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140970</xdr:rowOff>
    </xdr:from>
    <xdr:to>
      <xdr:col>24</xdr:col>
      <xdr:colOff>63500</xdr:colOff>
      <xdr:row>37</xdr:row>
      <xdr:rowOff>142494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462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142494</xdr:rowOff>
    </xdr:from>
    <xdr:to>
      <xdr:col>19</xdr:col>
      <xdr:colOff>177800</xdr:colOff>
      <xdr:row>37</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1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161798</xdr:rowOff>
    </xdr:from>
    <xdr:to>
      <xdr:col>15</xdr:col>
      <xdr:colOff>50800</xdr:colOff>
      <xdr:row>38</xdr:row>
      <xdr:rowOff>64516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5448"/>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151511</xdr:rowOff>
    </xdr:from>
    <xdr:to>
      <xdr:col>10</xdr:col>
      <xdr:colOff>114300</xdr:colOff>
      <xdr:row>38</xdr:row>
      <xdr:rowOff>64516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5161"/>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91694</xdr:rowOff>
    </xdr:from>
    <xdr:to>
      <xdr:col>20</xdr:col>
      <xdr:colOff>38100</xdr:colOff>
      <xdr:row>38</xdr:row>
      <xdr:rowOff>21844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110998</xdr:rowOff>
    </xdr:from>
    <xdr:to>
      <xdr:col>15</xdr:col>
      <xdr:colOff>101600</xdr:colOff>
      <xdr:row>38</xdr:row>
      <xdr:rowOff>41148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32275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13716</xdr:rowOff>
    </xdr:from>
    <xdr:to>
      <xdr:col>10</xdr:col>
      <xdr:colOff>165100</xdr:colOff>
      <xdr:row>38</xdr:row>
      <xdr:rowOff>115316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106443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100711</xdr:rowOff>
    </xdr:from>
    <xdr:to>
      <xdr:col>6</xdr:col>
      <xdr:colOff>38100</xdr:colOff>
      <xdr:row>38</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107913</xdr:rowOff>
    </xdr:from>
    <xdr:to>
      <xdr:col>24</xdr:col>
      <xdr:colOff>63500</xdr:colOff>
      <xdr:row>58</xdr:row>
      <xdr:rowOff>117038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2013"/>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114801</xdr:rowOff>
    </xdr:from>
    <xdr:to>
      <xdr:col>19</xdr:col>
      <xdr:colOff>177800</xdr:colOff>
      <xdr:row>58</xdr:row>
      <xdr:rowOff>117038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8901"/>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141043</xdr:rowOff>
    </xdr:from>
    <xdr:to>
      <xdr:col>15</xdr:col>
      <xdr:colOff>50800</xdr:colOff>
      <xdr:row>58</xdr:row>
      <xdr:rowOff>114801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3693"/>
          <a:ext cx="889000" cy="1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141043</xdr:rowOff>
    </xdr:from>
    <xdr:to>
      <xdr:col>10</xdr:col>
      <xdr:colOff>114300</xdr:colOff>
      <xdr:row>58</xdr:row>
      <xdr:rowOff>145772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3693"/>
          <a:ext cx="889000" cy="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57113</xdr:rowOff>
    </xdr:from>
    <xdr:to>
      <xdr:col>24</xdr:col>
      <xdr:colOff>114300</xdr:colOff>
      <xdr:row>58</xdr:row>
      <xdr:rowOff>158713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66238</xdr:rowOff>
    </xdr:from>
    <xdr:to>
      <xdr:col>20</xdr:col>
      <xdr:colOff>38100</xdr:colOff>
      <xdr:row>58</xdr:row>
      <xdr:rowOff>167838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64001</xdr:rowOff>
    </xdr:from>
    <xdr:to>
      <xdr:col>15</xdr:col>
      <xdr:colOff>101600</xdr:colOff>
      <xdr:row>58</xdr:row>
      <xdr:rowOff>165601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156728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90243</xdr:rowOff>
    </xdr:from>
    <xdr:to>
      <xdr:col>10</xdr:col>
      <xdr:colOff>165100</xdr:colOff>
      <xdr:row>58</xdr:row>
      <xdr:rowOff>20393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5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94972</xdr:rowOff>
    </xdr:from>
    <xdr:to>
      <xdr:col>6</xdr:col>
      <xdr:colOff>38100</xdr:colOff>
      <xdr:row>59</xdr:row>
      <xdr:rowOff>25122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16249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111395</xdr:rowOff>
    </xdr:from>
    <xdr:to>
      <xdr:col>24</xdr:col>
      <xdr:colOff>63500</xdr:colOff>
      <xdr:row>76</xdr:row>
      <xdr:rowOff>6907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0145"/>
          <a:ext cx="838200" cy="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138187</xdr:rowOff>
    </xdr:from>
    <xdr:to>
      <xdr:col>19</xdr:col>
      <xdr:colOff>177800</xdr:colOff>
      <xdr:row>76</xdr:row>
      <xdr:rowOff>6907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96937"/>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138187</xdr:rowOff>
    </xdr:from>
    <xdr:to>
      <xdr:col>15</xdr:col>
      <xdr:colOff>50800</xdr:colOff>
      <xdr:row>76</xdr:row>
      <xdr:rowOff>106959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6937"/>
          <a:ext cx="889000" cy="1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106959</xdr:rowOff>
    </xdr:from>
    <xdr:to>
      <xdr:col>10</xdr:col>
      <xdr:colOff>114300</xdr:colOff>
      <xdr:row>76</xdr:row>
      <xdr:rowOff>143993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715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60595</xdr:rowOff>
    </xdr:from>
    <xdr:to>
      <xdr:col>24</xdr:col>
      <xdr:colOff>114300</xdr:colOff>
      <xdr:row>75</xdr:row>
      <xdr:rowOff>162195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39022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127557</xdr:rowOff>
    </xdr:from>
    <xdr:to>
      <xdr:col>20</xdr:col>
      <xdr:colOff>38100</xdr:colOff>
      <xdr:row>76</xdr:row>
      <xdr:rowOff>57707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48834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87387</xdr:rowOff>
    </xdr:from>
    <xdr:to>
      <xdr:col>15</xdr:col>
      <xdr:colOff>101600</xdr:colOff>
      <xdr:row>76</xdr:row>
      <xdr:rowOff>17537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56159</xdr:rowOff>
    </xdr:from>
    <xdr:to>
      <xdr:col>10</xdr:col>
      <xdr:colOff>165100</xdr:colOff>
      <xdr:row>76</xdr:row>
      <xdr:rowOff>157759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93193</xdr:rowOff>
    </xdr:from>
    <xdr:to>
      <xdr:col>6</xdr:col>
      <xdr:colOff>38100</xdr:colOff>
      <xdr:row>77</xdr:row>
      <xdr:rowOff>23343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115678</xdr:rowOff>
    </xdr:from>
    <xdr:to>
      <xdr:col>24</xdr:col>
      <xdr:colOff>63500</xdr:colOff>
      <xdr:row>97</xdr:row>
      <xdr:rowOff>119283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46328"/>
          <a:ext cx="8382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112340</xdr:rowOff>
    </xdr:from>
    <xdr:to>
      <xdr:col>19</xdr:col>
      <xdr:colOff>177800</xdr:colOff>
      <xdr:row>97</xdr:row>
      <xdr:rowOff>115678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4299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112340</xdr:rowOff>
    </xdr:from>
    <xdr:to>
      <xdr:col>15</xdr:col>
      <xdr:colOff>50800</xdr:colOff>
      <xdr:row>97</xdr:row>
      <xdr:rowOff>138790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2990"/>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138790</xdr:rowOff>
    </xdr:from>
    <xdr:to>
      <xdr:col>10</xdr:col>
      <xdr:colOff>114300</xdr:colOff>
      <xdr:row>97</xdr:row>
      <xdr:rowOff>169864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9440"/>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68483</xdr:rowOff>
    </xdr:from>
    <xdr:to>
      <xdr:col>24</xdr:col>
      <xdr:colOff>114300</xdr:colOff>
      <xdr:row>97</xdr:row>
      <xdr:rowOff>170083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154860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64878</xdr:rowOff>
    </xdr:from>
    <xdr:to>
      <xdr:col>20</xdr:col>
      <xdr:colOff>38100</xdr:colOff>
      <xdr:row>97</xdr:row>
      <xdr:rowOff>166478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157605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61540</xdr:rowOff>
    </xdr:from>
    <xdr:to>
      <xdr:col>15</xdr:col>
      <xdr:colOff>101600</xdr:colOff>
      <xdr:row>97</xdr:row>
      <xdr:rowOff>163140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154267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87990</xdr:rowOff>
    </xdr:from>
    <xdr:to>
      <xdr:col>10</xdr:col>
      <xdr:colOff>165100</xdr:colOff>
      <xdr:row>98</xdr:row>
      <xdr:rowOff>18140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119064</xdr:rowOff>
    </xdr:from>
    <xdr:to>
      <xdr:col>6</xdr:col>
      <xdr:colOff>38100</xdr:colOff>
      <xdr:row>98</xdr:row>
      <xdr:rowOff>49214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40341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131699</xdr:rowOff>
    </xdr:from>
    <xdr:to>
      <xdr:col>55</xdr:col>
      <xdr:colOff>0</xdr:colOff>
      <xdr:row>57</xdr:row>
      <xdr:rowOff>132650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04349"/>
          <a:ext cx="8382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112364</xdr:rowOff>
    </xdr:from>
    <xdr:to>
      <xdr:col>50</xdr:col>
      <xdr:colOff>114300</xdr:colOff>
      <xdr:row>57</xdr:row>
      <xdr:rowOff>131699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5014"/>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112364</xdr:rowOff>
    </xdr:from>
    <xdr:to>
      <xdr:col>45</xdr:col>
      <xdr:colOff>177800</xdr:colOff>
      <xdr:row>57</xdr:row>
      <xdr:rowOff>124699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5014"/>
          <a:ext cx="889000" cy="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124699</xdr:rowOff>
    </xdr:from>
    <xdr:to>
      <xdr:col>41</xdr:col>
      <xdr:colOff>50800</xdr:colOff>
      <xdr:row>57</xdr:row>
      <xdr:rowOff>160741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7349"/>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81850</xdr:rowOff>
    </xdr:from>
    <xdr:to>
      <xdr:col>55</xdr:col>
      <xdr:colOff>50800</xdr:colOff>
      <xdr:row>58</xdr:row>
      <xdr:rowOff>12000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168227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80899</xdr:rowOff>
    </xdr:from>
    <xdr:to>
      <xdr:col>50</xdr:col>
      <xdr:colOff>165100</xdr:colOff>
      <xdr:row>58</xdr:row>
      <xdr:rowOff>11049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61564</xdr:rowOff>
    </xdr:from>
    <xdr:to>
      <xdr:col>46</xdr:col>
      <xdr:colOff>38100</xdr:colOff>
      <xdr:row>57</xdr:row>
      <xdr:rowOff>163164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154291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73899</xdr:rowOff>
    </xdr:from>
    <xdr:to>
      <xdr:col>41</xdr:col>
      <xdr:colOff>101600</xdr:colOff>
      <xdr:row>58</xdr:row>
      <xdr:rowOff>4049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166626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109941</xdr:rowOff>
    </xdr:from>
    <xdr:to>
      <xdr:col>36</xdr:col>
      <xdr:colOff>165100</xdr:colOff>
      <xdr:row>58</xdr:row>
      <xdr:rowOff>40091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31218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164888</xdr:rowOff>
    </xdr:from>
    <xdr:to>
      <xdr:col>55</xdr:col>
      <xdr:colOff>0</xdr:colOff>
      <xdr:row>78</xdr:row>
      <xdr:rowOff>81851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66538"/>
          <a:ext cx="838200" cy="8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164888</xdr:rowOff>
    </xdr:from>
    <xdr:to>
      <xdr:col>50</xdr:col>
      <xdr:colOff>114300</xdr:colOff>
      <xdr:row>78</xdr:row>
      <xdr:rowOff>41484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66538"/>
          <a:ext cx="889000" cy="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171270</xdr:rowOff>
    </xdr:from>
    <xdr:to>
      <xdr:col>45</xdr:col>
      <xdr:colOff>177800</xdr:colOff>
      <xdr:row>78</xdr:row>
      <xdr:rowOff>41484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72920"/>
          <a:ext cx="889000" cy="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171270</xdr:rowOff>
    </xdr:from>
    <xdr:to>
      <xdr:col>41</xdr:col>
      <xdr:colOff>50800</xdr:colOff>
      <xdr:row>78</xdr:row>
      <xdr:rowOff>33826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2920"/>
          <a:ext cx="889000" cy="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31051</xdr:rowOff>
    </xdr:from>
    <xdr:to>
      <xdr:col>55</xdr:col>
      <xdr:colOff>50800</xdr:colOff>
      <xdr:row>78</xdr:row>
      <xdr:rowOff>132651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117428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114088</xdr:rowOff>
    </xdr:from>
    <xdr:to>
      <xdr:col>50</xdr:col>
      <xdr:colOff>165100</xdr:colOff>
      <xdr:row>78</xdr:row>
      <xdr:rowOff>44238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35365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0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162134</xdr:rowOff>
    </xdr:from>
    <xdr:to>
      <xdr:col>46</xdr:col>
      <xdr:colOff>38100</xdr:colOff>
      <xdr:row>78</xdr:row>
      <xdr:rowOff>92284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83411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120470</xdr:rowOff>
    </xdr:from>
    <xdr:to>
      <xdr:col>41</xdr:col>
      <xdr:colOff>101600</xdr:colOff>
      <xdr:row>78</xdr:row>
      <xdr:rowOff>50620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41747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154476</xdr:rowOff>
    </xdr:from>
    <xdr:to>
      <xdr:col>36</xdr:col>
      <xdr:colOff>165100</xdr:colOff>
      <xdr:row>78</xdr:row>
      <xdr:rowOff>84626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75753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59607</xdr:rowOff>
    </xdr:from>
    <xdr:to>
      <xdr:col>55</xdr:col>
      <xdr:colOff>0</xdr:colOff>
      <xdr:row>97</xdr:row>
      <xdr:rowOff>83671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90257"/>
          <a:ext cx="8382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131649</xdr:rowOff>
    </xdr:from>
    <xdr:to>
      <xdr:col>50</xdr:col>
      <xdr:colOff>114300</xdr:colOff>
      <xdr:row>97</xdr:row>
      <xdr:rowOff>83671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0849"/>
          <a:ext cx="889000" cy="1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120421</xdr:rowOff>
    </xdr:from>
    <xdr:to>
      <xdr:col>45</xdr:col>
      <xdr:colOff>177800</xdr:colOff>
      <xdr:row>96</xdr:row>
      <xdr:rowOff>131649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79621"/>
          <a:ext cx="889000" cy="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120421</xdr:rowOff>
    </xdr:from>
    <xdr:to>
      <xdr:col>41</xdr:col>
      <xdr:colOff>50800</xdr:colOff>
      <xdr:row>97</xdr:row>
      <xdr:rowOff>27896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79621"/>
          <a:ext cx="889000" cy="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8807</xdr:rowOff>
    </xdr:from>
    <xdr:to>
      <xdr:col>55</xdr:col>
      <xdr:colOff>50800</xdr:colOff>
      <xdr:row>97</xdr:row>
      <xdr:rowOff>110407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95184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32871</xdr:rowOff>
    </xdr:from>
    <xdr:to>
      <xdr:col>50</xdr:col>
      <xdr:colOff>165100</xdr:colOff>
      <xdr:row>97</xdr:row>
      <xdr:rowOff>134471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125598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80849</xdr:rowOff>
    </xdr:from>
    <xdr:to>
      <xdr:col>46</xdr:col>
      <xdr:colOff>38100</xdr:colOff>
      <xdr:row>97</xdr:row>
      <xdr:rowOff>10999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69621</xdr:rowOff>
    </xdr:from>
    <xdr:to>
      <xdr:col>41</xdr:col>
      <xdr:colOff>101600</xdr:colOff>
      <xdr:row>96</xdr:row>
      <xdr:rowOff>171221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148546</xdr:rowOff>
    </xdr:from>
    <xdr:to>
      <xdr:col>36</xdr:col>
      <xdr:colOff>165100</xdr:colOff>
      <xdr:row>97</xdr:row>
      <xdr:rowOff>78696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69823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120547</xdr:rowOff>
    </xdr:from>
    <xdr:to>
      <xdr:col>85</xdr:col>
      <xdr:colOff>127000</xdr:colOff>
      <xdr:row>38</xdr:row>
      <xdr:rowOff>102683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4197"/>
          <a:ext cx="8382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139945</xdr:rowOff>
    </xdr:from>
    <xdr:to>
      <xdr:col>81</xdr:col>
      <xdr:colOff>50800</xdr:colOff>
      <xdr:row>38</xdr:row>
      <xdr:rowOff>102683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83595"/>
          <a:ext cx="889000" cy="1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139945</xdr:rowOff>
    </xdr:from>
    <xdr:to>
      <xdr:col>76</xdr:col>
      <xdr:colOff>114300</xdr:colOff>
      <xdr:row>38</xdr:row>
      <xdr:rowOff>104969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83595"/>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80982</xdr:rowOff>
    </xdr:from>
    <xdr:to>
      <xdr:col>71</xdr:col>
      <xdr:colOff>177800</xdr:colOff>
      <xdr:row>38</xdr:row>
      <xdr:rowOff>104969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24632"/>
          <a:ext cx="889000" cy="19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69747</xdr:rowOff>
    </xdr:from>
    <xdr:to>
      <xdr:col>85</xdr:col>
      <xdr:colOff>177800</xdr:colOff>
      <xdr:row>37</xdr:row>
      <xdr:rowOff>171346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33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48174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51883</xdr:rowOff>
    </xdr:from>
    <xdr:to>
      <xdr:col>81</xdr:col>
      <xdr:colOff>101600</xdr:colOff>
      <xdr:row>38</xdr:row>
      <xdr:rowOff>153483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89145</xdr:rowOff>
    </xdr:from>
    <xdr:to>
      <xdr:col>76</xdr:col>
      <xdr:colOff>165100</xdr:colOff>
      <xdr:row>38</xdr:row>
      <xdr:rowOff>19295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54169</xdr:rowOff>
    </xdr:from>
    <xdr:to>
      <xdr:col>72</xdr:col>
      <xdr:colOff>38100</xdr:colOff>
      <xdr:row>38</xdr:row>
      <xdr:rowOff>155769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146896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30182</xdr:rowOff>
    </xdr:from>
    <xdr:to>
      <xdr:col>67</xdr:col>
      <xdr:colOff>101600</xdr:colOff>
      <xdr:row>37</xdr:row>
      <xdr:rowOff>131782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122909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6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34091</xdr:rowOff>
    </xdr:from>
    <xdr:to>
      <xdr:col>85</xdr:col>
      <xdr:colOff>127000</xdr:colOff>
      <xdr:row>58</xdr:row>
      <xdr:rowOff>35721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78191"/>
          <a:ext cx="8382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35721</xdr:rowOff>
    </xdr:from>
    <xdr:to>
      <xdr:col>81</xdr:col>
      <xdr:colOff>50800</xdr:colOff>
      <xdr:row>58</xdr:row>
      <xdr:rowOff>51819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79821"/>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22512</xdr:rowOff>
    </xdr:from>
    <xdr:to>
      <xdr:col>76</xdr:col>
      <xdr:colOff>114300</xdr:colOff>
      <xdr:row>58</xdr:row>
      <xdr:rowOff>51819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66612"/>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3363</xdr:rowOff>
    </xdr:from>
    <xdr:to>
      <xdr:col>71</xdr:col>
      <xdr:colOff>177800</xdr:colOff>
      <xdr:row>58</xdr:row>
      <xdr:rowOff>22512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47463"/>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154741</xdr:rowOff>
    </xdr:from>
    <xdr:to>
      <xdr:col>85</xdr:col>
      <xdr:colOff>177800</xdr:colOff>
      <xdr:row>58</xdr:row>
      <xdr:rowOff>84891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69668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156371</xdr:rowOff>
    </xdr:from>
    <xdr:to>
      <xdr:col>81</xdr:col>
      <xdr:colOff>101600</xdr:colOff>
      <xdr:row>58</xdr:row>
      <xdr:rowOff>86521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77648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1019</xdr:rowOff>
    </xdr:from>
    <xdr:to>
      <xdr:col>76</xdr:col>
      <xdr:colOff>165100</xdr:colOff>
      <xdr:row>58</xdr:row>
      <xdr:rowOff>102619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93746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143162</xdr:rowOff>
    </xdr:from>
    <xdr:to>
      <xdr:col>72</xdr:col>
      <xdr:colOff>38100</xdr:colOff>
      <xdr:row>58</xdr:row>
      <xdr:rowOff>73312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64439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124013</xdr:rowOff>
    </xdr:from>
    <xdr:to>
      <xdr:col>67</xdr:col>
      <xdr:colOff>101600</xdr:colOff>
      <xdr:row>58</xdr:row>
      <xdr:rowOff>54163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31397</xdr:rowOff>
    </xdr:from>
    <xdr:to>
      <xdr:col>85</xdr:col>
      <xdr:colOff>127000</xdr:colOff>
      <xdr:row>79</xdr:row>
      <xdr:rowOff>42339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5947"/>
          <a:ext cx="8382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38117</xdr:rowOff>
    </xdr:from>
    <xdr:to>
      <xdr:col>81</xdr:col>
      <xdr:colOff>50800</xdr:colOff>
      <xdr:row>79</xdr:row>
      <xdr:rowOff>42339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2667"/>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26634</xdr:rowOff>
    </xdr:from>
    <xdr:to>
      <xdr:col>76</xdr:col>
      <xdr:colOff>114300</xdr:colOff>
      <xdr:row>79</xdr:row>
      <xdr:rowOff>38117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71184"/>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169464</xdr:rowOff>
    </xdr:from>
    <xdr:to>
      <xdr:col>71</xdr:col>
      <xdr:colOff>177800</xdr:colOff>
      <xdr:row>79</xdr:row>
      <xdr:rowOff>26634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42564"/>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152047</xdr:rowOff>
    </xdr:from>
    <xdr:to>
      <xdr:col>85</xdr:col>
      <xdr:colOff>177800</xdr:colOff>
      <xdr:row>79</xdr:row>
      <xdr:rowOff>82197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162989</xdr:rowOff>
    </xdr:from>
    <xdr:to>
      <xdr:col>81</xdr:col>
      <xdr:colOff>101600</xdr:colOff>
      <xdr:row>79</xdr:row>
      <xdr:rowOff>93139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84266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158767</xdr:rowOff>
    </xdr:from>
    <xdr:to>
      <xdr:col>76</xdr:col>
      <xdr:colOff>165100</xdr:colOff>
      <xdr:row>79</xdr:row>
      <xdr:rowOff>88917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80044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147284</xdr:rowOff>
    </xdr:from>
    <xdr:to>
      <xdr:col>72</xdr:col>
      <xdr:colOff>38100</xdr:colOff>
      <xdr:row>79</xdr:row>
      <xdr:rowOff>77434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68561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118664</xdr:rowOff>
    </xdr:from>
    <xdr:to>
      <xdr:col>67</xdr:col>
      <xdr:colOff>101600</xdr:colOff>
      <xdr:row>79</xdr:row>
      <xdr:rowOff>48814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39941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8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116832</xdr:rowOff>
    </xdr:from>
    <xdr:to>
      <xdr:col>85</xdr:col>
      <xdr:colOff>127000</xdr:colOff>
      <xdr:row>97</xdr:row>
      <xdr:rowOff>138926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47482"/>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116832</xdr:rowOff>
    </xdr:from>
    <xdr:to>
      <xdr:col>81</xdr:col>
      <xdr:colOff>50800</xdr:colOff>
      <xdr:row>97</xdr:row>
      <xdr:rowOff>127219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47482"/>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127219</xdr:rowOff>
    </xdr:from>
    <xdr:to>
      <xdr:col>76</xdr:col>
      <xdr:colOff>114300</xdr:colOff>
      <xdr:row>97</xdr:row>
      <xdr:rowOff>142633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57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142633</xdr:rowOff>
    </xdr:from>
    <xdr:to>
      <xdr:col>71</xdr:col>
      <xdr:colOff>177800</xdr:colOff>
      <xdr:row>97</xdr:row>
      <xdr:rowOff>153096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73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88126</xdr:rowOff>
    </xdr:from>
    <xdr:to>
      <xdr:col>85</xdr:col>
      <xdr:colOff>177800</xdr:colOff>
      <xdr:row>98</xdr:row>
      <xdr:rowOff>18276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66553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66032</xdr:rowOff>
    </xdr:from>
    <xdr:to>
      <xdr:col>81</xdr:col>
      <xdr:colOff>101600</xdr:colOff>
      <xdr:row>97</xdr:row>
      <xdr:rowOff>167632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158759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76419</xdr:rowOff>
    </xdr:from>
    <xdr:to>
      <xdr:col>76</xdr:col>
      <xdr:colOff>165100</xdr:colOff>
      <xdr:row>98</xdr:row>
      <xdr:rowOff>6569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169146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91833</xdr:rowOff>
    </xdr:from>
    <xdr:to>
      <xdr:col>72</xdr:col>
      <xdr:colOff>38100</xdr:colOff>
      <xdr:row>98</xdr:row>
      <xdr:rowOff>21983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102296</xdr:rowOff>
    </xdr:from>
    <xdr:to>
      <xdr:col>67</xdr:col>
      <xdr:colOff>101600</xdr:colOff>
      <xdr:row>98</xdr:row>
      <xdr:rowOff>32446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23573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住民一人当たりの民生費は、</a:t>
          </a:r>
          <a:r>
            <a:rPr kumimoji="1" lang="en-US" altLang="ja-JP" sz="1100">
              <a:solidFill>
                <a:schemeClr val="dk1"/>
              </a:solidFill>
              <a:effectLst/>
              <a:latin typeface="+mn-lt"/>
              <a:ea typeface="+mn-ea"/>
              <a:cs typeface="+mn-cs"/>
            </a:rPr>
            <a:t>218,691</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14,646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子育て支援室運営委託料が増加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住民一人当たりの商工費は、</a:t>
          </a:r>
          <a:r>
            <a:rPr kumimoji="1" lang="en-US" altLang="ja-JP" sz="1100">
              <a:solidFill>
                <a:schemeClr val="dk1"/>
              </a:solidFill>
              <a:effectLst/>
              <a:latin typeface="+mn-lt"/>
              <a:ea typeface="+mn-ea"/>
              <a:cs typeface="+mn-cs"/>
            </a:rPr>
            <a:t>12,653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19,338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となりました。これは、商品券発行事業補助金、商工業地域総合振興事業費補助金が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住民一人当たりの土木費は、</a:t>
          </a:r>
          <a:r>
            <a:rPr kumimoji="1" lang="en-US" altLang="ja-JP" sz="1100">
              <a:solidFill>
                <a:schemeClr val="dk1"/>
              </a:solidFill>
              <a:effectLst/>
              <a:latin typeface="+mn-lt"/>
              <a:ea typeface="+mn-ea"/>
              <a:cs typeface="+mn-cs"/>
            </a:rPr>
            <a:t>55,018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5,263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となりました。これは、社会資本整備総合交付金事業が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住民一人当たりの消防費は、</a:t>
          </a:r>
          <a:r>
            <a:rPr kumimoji="1" lang="en-US" altLang="ja-JP" sz="1100">
              <a:solidFill>
                <a:schemeClr val="dk1"/>
              </a:solidFill>
              <a:effectLst/>
              <a:latin typeface="+mn-lt"/>
              <a:ea typeface="+mn-ea"/>
              <a:cs typeface="+mn-cs"/>
            </a:rPr>
            <a:t>39,673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9,406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防災行政無線サーバー更新委託料が増加</a:t>
          </a:r>
          <a:r>
            <a:rPr kumimoji="1" lang="ja-JP" altLang="ja-JP" sz="1100">
              <a:solidFill>
                <a:schemeClr val="dk1"/>
              </a:solidFill>
              <a:effectLst/>
              <a:latin typeface="+mn-lt"/>
              <a:ea typeface="+mn-ea"/>
              <a:cs typeface="+mn-cs"/>
            </a:rPr>
            <a:t>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財政調整基金については、決算剰余金を中心に積み立てるとともに、最低水準の取り崩しに努めている。令和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取崩しを行うことなく</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を行ったため、</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3.85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財政調整基金の取り崩し</a:t>
          </a:r>
          <a:r>
            <a:rPr kumimoji="1" lang="ja-JP" altLang="en-US" sz="1100">
              <a:solidFill>
                <a:schemeClr val="dk1"/>
              </a:solidFill>
              <a:effectLst/>
              <a:latin typeface="+mn-lt"/>
              <a:ea typeface="+mn-ea"/>
              <a:cs typeface="+mn-cs"/>
            </a:rPr>
            <a:t>を前提</a:t>
          </a:r>
          <a:r>
            <a:rPr kumimoji="1" lang="ja-JP" altLang="ja-JP" sz="1100">
              <a:solidFill>
                <a:schemeClr val="dk1"/>
              </a:solidFill>
              <a:effectLst/>
              <a:latin typeface="+mn-lt"/>
              <a:ea typeface="+mn-ea"/>
              <a:cs typeface="+mn-cs"/>
            </a:rPr>
            <a:t>に当初予算</a:t>
          </a:r>
          <a:r>
            <a:rPr kumimoji="1" lang="ja-JP" altLang="en-US" sz="1100">
              <a:solidFill>
                <a:schemeClr val="dk1"/>
              </a:solidFill>
              <a:effectLst/>
              <a:latin typeface="+mn-lt"/>
              <a:ea typeface="+mn-ea"/>
              <a:cs typeface="+mn-cs"/>
            </a:rPr>
            <a:t>を編成している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財政調整基金への依存度合の軽減と</a:t>
          </a:r>
          <a:r>
            <a:rPr kumimoji="1" lang="ja-JP" altLang="ja-JP" sz="1100">
              <a:solidFill>
                <a:schemeClr val="dk1"/>
              </a:solidFill>
              <a:effectLst/>
              <a:latin typeface="+mn-lt"/>
              <a:ea typeface="+mn-ea"/>
              <a:cs typeface="+mn-cs"/>
            </a:rPr>
            <a:t>歳出抑制を図り、財政運営を改善する必要がある。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5422362</v>
      </c>
      <c r="BO4" s="371"/>
      <c r="BP4" s="371"/>
      <c r="BQ4" s="371"/>
      <c r="BR4" s="371"/>
      <c r="BS4" s="371"/>
      <c r="BT4" s="371"/>
      <c r="BU4" s="372"/>
      <c r="BV4" s="370">
        <v>5588960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7.6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5219054</v>
      </c>
      <c r="BO5" s="408"/>
      <c r="BP5" s="408"/>
      <c r="BQ5" s="408"/>
      <c r="BR5" s="408"/>
      <c r="BS5" s="408"/>
      <c r="BT5" s="408"/>
      <c r="BU5" s="409"/>
      <c r="BV5" s="407">
        <v>5231560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94.7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203308</v>
      </c>
      <c r="BO6" s="408"/>
      <c r="BP6" s="408"/>
      <c r="BQ6" s="408"/>
      <c r="BR6" s="408"/>
      <c r="BS6" s="408"/>
      <c r="BT6" s="408"/>
      <c r="BU6" s="409"/>
      <c r="BV6" s="407">
        <v>357400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95.7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68102</v>
      </c>
      <c r="BO7" s="408"/>
      <c r="BP7" s="408"/>
      <c r="BQ7" s="408"/>
      <c r="BR7" s="408"/>
      <c r="BS7" s="408"/>
      <c r="BT7" s="408"/>
      <c r="BU7" s="409"/>
      <c r="BV7" s="407">
        <v>92705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3513922</v>
      </c>
      <c r="CU7" s="408"/>
      <c r="CV7" s="408"/>
      <c r="CW7" s="408"/>
      <c r="CX7" s="408"/>
      <c r="CY7" s="408"/>
      <c r="CZ7" s="408"/>
      <c r="DA7" s="409"/>
      <c r="DB7" s="407">
        <v>3499725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135206</v>
      </c>
      <c r="BO8" s="408"/>
      <c r="BP8" s="408"/>
      <c r="BQ8" s="408"/>
      <c r="BR8" s="408"/>
      <c r="BS8" s="408"/>
      <c r="BT8" s="408"/>
      <c r="BU8" s="409"/>
      <c r="BV8" s="407">
        <v>264695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8079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-129489</v>
      </c>
      <c r="BO9" s="408"/>
      <c r="BP9" s="408"/>
      <c r="BQ9" s="408"/>
      <c r="BR9" s="408"/>
      <c r="BS9" s="408"/>
      <c r="BT9" s="408"/>
      <c r="BU9" s="409"/>
      <c r="BV9" s="407">
        <v>-158246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8741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1107</v>
      </c>
      <c r="BO10" s="408"/>
      <c r="BP10" s="408"/>
      <c r="BQ10" s="408"/>
      <c r="BR10" s="408"/>
      <c r="BS10" s="408"/>
      <c r="BT10" s="408"/>
      <c r="BU10" s="409"/>
      <c r="BV10" s="407">
        <v>761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7938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7883</v>
      </c>
      <c r="S13" s="492"/>
      <c r="T13" s="492"/>
      <c r="U13" s="492"/>
      <c r="V13" s="493"/>
      <c r="W13" s="423" t="s">
        <v>131</v>
      </c>
      <c r="X13" s="424"/>
      <c r="Y13" s="424"/>
      <c r="Z13" s="424"/>
      <c r="AA13" s="424"/>
      <c r="AB13" s="414"/>
      <c r="AC13" s="458">
        <v>905</v>
      </c>
      <c r="AD13" s="459"/>
      <c r="AE13" s="459"/>
      <c r="AF13" s="459"/>
      <c r="AG13" s="501"/>
      <c r="AH13" s="458">
        <v>976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-128382</v>
      </c>
      <c r="BO13" s="408"/>
      <c r="BP13" s="408"/>
      <c r="BQ13" s="408"/>
      <c r="BR13" s="408"/>
      <c r="BS13" s="408"/>
      <c r="BT13" s="408"/>
      <c r="BU13" s="409"/>
      <c r="BV13" s="407">
        <v>-207485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8086</v>
      </c>
      <c r="S14" s="492"/>
      <c r="T14" s="492"/>
      <c r="U14" s="492"/>
      <c r="V14" s="493"/>
      <c r="W14" s="397"/>
      <c r="X14" s="398"/>
      <c r="Y14" s="398"/>
      <c r="Z14" s="398"/>
      <c r="AA14" s="398"/>
      <c r="AB14" s="387"/>
      <c r="AC14" s="494">
        <v>22.5</v>
      </c>
      <c r="AD14" s="495"/>
      <c r="AE14" s="495"/>
      <c r="AF14" s="495"/>
      <c r="AG14" s="496"/>
      <c r="AH14" s="494">
        <v>23.2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8043</v>
      </c>
      <c r="S15" s="492"/>
      <c r="T15" s="492"/>
      <c r="U15" s="492"/>
      <c r="V15" s="493"/>
      <c r="W15" s="423" t="s">
        <v>137</v>
      </c>
      <c r="X15" s="424"/>
      <c r="Y15" s="424"/>
      <c r="Z15" s="424"/>
      <c r="AA15" s="424"/>
      <c r="AB15" s="414"/>
      <c r="AC15" s="458">
        <v>561</v>
      </c>
      <c r="AD15" s="459"/>
      <c r="AE15" s="459"/>
      <c r="AF15" s="459"/>
      <c r="AG15" s="501"/>
      <c r="AH15" s="458">
        <v>617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901306</v>
      </c>
      <c r="BO15" s="371"/>
      <c r="BP15" s="371"/>
      <c r="BQ15" s="371"/>
      <c r="BR15" s="371"/>
      <c r="BS15" s="371"/>
      <c r="BT15" s="371"/>
      <c r="BU15" s="372"/>
      <c r="BV15" s="370">
        <v>892900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v>
      </c>
      <c r="AD16" s="495"/>
      <c r="AE16" s="495"/>
      <c r="AF16" s="495"/>
      <c r="AG16" s="496"/>
      <c r="AH16" s="494">
        <v>14.7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3276934</v>
      </c>
      <c r="BO16" s="408"/>
      <c r="BP16" s="408"/>
      <c r="BQ16" s="408"/>
      <c r="BR16" s="408"/>
      <c r="BS16" s="408"/>
      <c r="BT16" s="408"/>
      <c r="BU16" s="409"/>
      <c r="BV16" s="407">
        <v>3239535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2554</v>
      </c>
      <c r="AD17" s="459"/>
      <c r="AE17" s="459"/>
      <c r="AF17" s="459"/>
      <c r="AG17" s="501"/>
      <c r="AH17" s="458">
        <v>2618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1122107</v>
      </c>
      <c r="BO17" s="408"/>
      <c r="BP17" s="408"/>
      <c r="BQ17" s="408"/>
      <c r="BR17" s="408"/>
      <c r="BS17" s="408"/>
      <c r="BT17" s="408"/>
      <c r="BU17" s="409"/>
      <c r="BV17" s="407">
        <v>1117503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88.13</v>
      </c>
      <c r="M18" s="531"/>
      <c r="N18" s="531"/>
      <c r="O18" s="531"/>
      <c r="P18" s="531"/>
      <c r="Q18" s="531"/>
      <c r="R18" s="532"/>
      <c r="S18" s="532"/>
      <c r="T18" s="532"/>
      <c r="U18" s="532"/>
      <c r="V18" s="533"/>
      <c r="W18" s="425"/>
      <c r="X18" s="426"/>
      <c r="Y18" s="426"/>
      <c r="Z18" s="426"/>
      <c r="AA18" s="426"/>
      <c r="AB18" s="417"/>
      <c r="AC18" s="534">
        <v>63.5</v>
      </c>
      <c r="AD18" s="535"/>
      <c r="AE18" s="535"/>
      <c r="AF18" s="535"/>
      <c r="AG18" s="536"/>
      <c r="AH18" s="534">
        <v>62.2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3171523</v>
      </c>
      <c r="BO18" s="408"/>
      <c r="BP18" s="408"/>
      <c r="BQ18" s="408"/>
      <c r="BR18" s="408"/>
      <c r="BS18" s="408"/>
      <c r="BT18" s="408"/>
      <c r="BU18" s="409"/>
      <c r="BV18" s="407">
        <v>3367762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4265507</v>
      </c>
      <c r="BO19" s="408"/>
      <c r="BP19" s="408"/>
      <c r="BQ19" s="408"/>
      <c r="BR19" s="408"/>
      <c r="BS19" s="408"/>
      <c r="BT19" s="408"/>
      <c r="BU19" s="409"/>
      <c r="BV19" s="407">
        <v>4504972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3711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3465790</v>
      </c>
      <c r="BO22" s="371"/>
      <c r="BP22" s="371"/>
      <c r="BQ22" s="371"/>
      <c r="BR22" s="371"/>
      <c r="BS22" s="371"/>
      <c r="BT22" s="371"/>
      <c r="BU22" s="372"/>
      <c r="BV22" s="370">
        <v>3746817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3279671</v>
      </c>
      <c r="BO23" s="408"/>
      <c r="BP23" s="408"/>
      <c r="BQ23" s="408"/>
      <c r="BR23" s="408"/>
      <c r="BS23" s="408"/>
      <c r="BT23" s="408"/>
      <c r="BU23" s="409"/>
      <c r="BV23" s="407">
        <v>3517640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6760</v>
      </c>
      <c r="R24" s="459"/>
      <c r="S24" s="459"/>
      <c r="T24" s="459"/>
      <c r="U24" s="459"/>
      <c r="V24" s="501"/>
      <c r="W24" s="553"/>
      <c r="X24" s="554"/>
      <c r="Y24" s="555"/>
      <c r="Z24" s="457" t="s">
        <v>162</v>
      </c>
      <c r="AA24" s="437"/>
      <c r="AB24" s="437"/>
      <c r="AC24" s="437"/>
      <c r="AD24" s="437"/>
      <c r="AE24" s="437"/>
      <c r="AF24" s="437"/>
      <c r="AG24" s="438"/>
      <c r="AH24" s="458">
        <v>105</v>
      </c>
      <c r="AI24" s="459"/>
      <c r="AJ24" s="459"/>
      <c r="AK24" s="459"/>
      <c r="AL24" s="501"/>
      <c r="AM24" s="458">
        <v>322350</v>
      </c>
      <c r="AN24" s="459"/>
      <c r="AO24" s="459"/>
      <c r="AP24" s="459"/>
      <c r="AQ24" s="459"/>
      <c r="AR24" s="501"/>
      <c r="AS24" s="458">
        <v>3070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1938713</v>
      </c>
      <c r="BO24" s="408"/>
      <c r="BP24" s="408"/>
      <c r="BQ24" s="408"/>
      <c r="BR24" s="408"/>
      <c r="BS24" s="408"/>
      <c r="BT24" s="408"/>
      <c r="BU24" s="409"/>
      <c r="BV24" s="407">
        <v>2069237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5510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501309</v>
      </c>
      <c r="BO25" s="371"/>
      <c r="BP25" s="371"/>
      <c r="BQ25" s="371"/>
      <c r="BR25" s="371"/>
      <c r="BS25" s="371"/>
      <c r="BT25" s="371"/>
      <c r="BU25" s="372"/>
      <c r="BV25" s="370">
        <v>344461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5240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13016</v>
      </c>
      <c r="AN26" s="459"/>
      <c r="AO26" s="459"/>
      <c r="AP26" s="459"/>
      <c r="AQ26" s="459"/>
      <c r="AR26" s="501"/>
      <c r="AS26" s="458">
        <v>3254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129660</v>
      </c>
      <c r="BO27" s="527"/>
      <c r="BP27" s="527"/>
      <c r="BQ27" s="527"/>
      <c r="BR27" s="527"/>
      <c r="BS27" s="527"/>
      <c r="BT27" s="527"/>
      <c r="BU27" s="528"/>
      <c r="BV27" s="526">
        <v>129635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1581392</v>
      </c>
      <c r="BO28" s="371"/>
      <c r="BP28" s="371"/>
      <c r="BQ28" s="371"/>
      <c r="BR28" s="371"/>
      <c r="BS28" s="371"/>
      <c r="BT28" s="371"/>
      <c r="BU28" s="372"/>
      <c r="BV28" s="370">
        <v>1440285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8</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105</v>
      </c>
      <c r="AI29" s="459"/>
      <c r="AJ29" s="459"/>
      <c r="AK29" s="459"/>
      <c r="AL29" s="501"/>
      <c r="AM29" s="458">
        <v>322350</v>
      </c>
      <c r="AN29" s="459"/>
      <c r="AO29" s="459"/>
      <c r="AP29" s="459"/>
      <c r="AQ29" s="459"/>
      <c r="AR29" s="501"/>
      <c r="AS29" s="458">
        <v>3070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353898</v>
      </c>
      <c r="BO29" s="408"/>
      <c r="BP29" s="408"/>
      <c r="BQ29" s="408"/>
      <c r="BR29" s="408"/>
      <c r="BS29" s="408"/>
      <c r="BT29" s="408"/>
      <c r="BU29" s="409"/>
      <c r="BV29" s="407">
        <v>353744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646159</v>
      </c>
      <c r="BO30" s="527"/>
      <c r="BP30" s="527"/>
      <c r="BQ30" s="527"/>
      <c r="BR30" s="527"/>
      <c r="BS30" s="527"/>
      <c r="BT30" s="527"/>
      <c r="BU30" s="528"/>
      <c r="BV30" s="526">
        <v>620692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下水道特別会計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三重県後期高齢者医療広域連合（一般会計）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紀南病院組合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紀南社会福祉施設組合（一般会計）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紀南社会福祉施設組合（指定訪問介護　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紀南介護保険広域連合（一般会計）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紀南介護保険広域連合（介護保険事業特別会計）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三重県市町総合事務組合（一般会計）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〃（共同研修特別会計）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15</v>
      </c>
      <c r="BX43" s="597"/>
      <c r="BY43" s="598" t="str">
        <f>IF('各会計、関係団体の財政状況及び健全化判断比率'!B77="","",'各会計、関係団体の財政状況及び健全化判断比率'!B77)</f>
        <v>〃（デジタル地図特別会計）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N6HDysKDqV47FsFX//uaqOeyHI2iA7mAN4ZukruVYg4oItduCguig5cHXo2qfdZpk1iQaDTwn7C03eFeLt/vA==" saltValue="jh4JI34+FxeyZs/KZeNi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7" zoomScaleSheetLayoutView="100" workbookViewId="0">
      <selection activeCell="AH17" sqref="AH17:AL1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3" t="s">
        <v>533</v>
      </c>
      <c r="D34" s="1153"/>
      <c r="E34" s="1154"/>
      <c r="F34" s="32">
        <v>5.37</v>
      </c>
      <c r="G34" s="33">
        <v>4.43</v>
      </c>
      <c r="H34" s="33">
        <v>5.43</v>
      </c>
      <c r="I34" s="33">
        <v>8</v>
      </c>
      <c r="J34" s="34">
        <v>8.19</v>
      </c>
      <c r="K34" s="22"/>
      <c r="L34" s="22"/>
      <c r="M34" s="22"/>
      <c r="N34" s="22"/>
      <c r="O34" s="22"/>
      <c r="P34" s="22"/>
    </row>
    <row r="35" spans="1:16" ht="39" customHeight="1" x14ac:dyDescent="0.2">
      <c r="A35" s="22"/>
      <c r="B35" s="35"/>
      <c r="C35" s="1147" t="s">
        <v>534</v>
      </c>
      <c r="D35" s="1148"/>
      <c r="E35" s="1149"/>
      <c r="F35" s="36">
        <v>3.96</v>
      </c>
      <c r="G35" s="37">
        <v>4.25</v>
      </c>
      <c r="H35" s="37">
        <v>4.12</v>
      </c>
      <c r="I35" s="37">
        <v>4.28</v>
      </c>
      <c r="J35" s="38">
        <v>4.25</v>
      </c>
      <c r="K35" s="22"/>
      <c r="L35" s="22"/>
      <c r="M35" s="22"/>
      <c r="N35" s="22"/>
      <c r="O35" s="22"/>
      <c r="P35" s="22"/>
    </row>
    <row r="36" spans="1:16" ht="39" customHeight="1" x14ac:dyDescent="0.2">
      <c r="A36" s="22"/>
      <c r="B36" s="35"/>
      <c r="C36" s="1147" t="s">
        <v>535</v>
      </c>
      <c r="D36" s="1148"/>
      <c r="E36" s="1149"/>
      <c r="F36" s="36">
        <v>6.74</v>
      </c>
      <c r="G36" s="37">
        <v>7.12</v>
      </c>
      <c r="H36" s="37">
        <v>11.67</v>
      </c>
      <c r="I36" s="37">
        <v>7.56</v>
      </c>
      <c r="J36" s="38">
        <v>3.84</v>
      </c>
      <c r="K36" s="22"/>
      <c r="L36" s="22"/>
      <c r="M36" s="22"/>
      <c r="N36" s="22"/>
      <c r="O36" s="22"/>
      <c r="P36" s="22"/>
    </row>
    <row r="37" spans="1:16" ht="39" customHeight="1" x14ac:dyDescent="0.2">
      <c r="A37" s="22"/>
      <c r="B37" s="35"/>
      <c r="C37" s="1147" t="s">
        <v>536</v>
      </c>
      <c r="D37" s="1148"/>
      <c r="E37" s="1149"/>
      <c r="F37" s="36">
        <v>1.02</v>
      </c>
      <c r="G37" s="37">
        <v>0.93</v>
      </c>
      <c r="H37" s="37">
        <v>0.77</v>
      </c>
      <c r="I37" s="37">
        <v>0.46</v>
      </c>
      <c r="J37" s="38">
        <v>0.97</v>
      </c>
      <c r="K37" s="22"/>
      <c r="L37" s="22"/>
      <c r="M37" s="22"/>
      <c r="N37" s="22"/>
      <c r="O37" s="22"/>
      <c r="P37" s="22"/>
    </row>
    <row r="38" spans="1:16" ht="39" customHeight="1" x14ac:dyDescent="0.2">
      <c r="A38" s="22"/>
      <c r="B38" s="35"/>
      <c r="C38" s="1147" t="s">
        <v>537</v>
      </c>
      <c r="D38" s="1148"/>
      <c r="E38" s="1149"/>
      <c r="F38" s="36">
        <v>0.28999999999999998</v>
      </c>
      <c r="G38" s="37">
        <v>0.28000000000000003</v>
      </c>
      <c r="H38" s="37">
        <v>0.01</v>
      </c>
      <c r="I38" s="37">
        <v>0.01</v>
      </c>
      <c r="J38" s="38">
        <v>0.01</v>
      </c>
      <c r="K38" s="22"/>
      <c r="L38" s="22"/>
      <c r="M38" s="22"/>
      <c r="N38" s="22"/>
      <c r="O38" s="22"/>
      <c r="P38" s="22"/>
    </row>
    <row r="39" spans="1:16" ht="39" customHeight="1" x14ac:dyDescent="0.2">
      <c r="A39" s="22"/>
      <c r="B39" s="35"/>
      <c r="C39" s="1147"/>
      <c r="D39" s="1148"/>
      <c r="E39" s="1149"/>
      <c r="F39" s="36"/>
      <c r="G39" s="37"/>
      <c r="H39" s="37"/>
      <c r="I39" s="37"/>
      <c r="J39" s="38"/>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538</v>
      </c>
      <c r="D42" s="1148"/>
      <c r="E42" s="1149"/>
      <c r="F42" s="36" t="s">
        <v>486</v>
      </c>
      <c r="G42" s="37" t="s">
        <v>486</v>
      </c>
      <c r="H42" s="37" t="s">
        <v>486</v>
      </c>
      <c r="I42" s="37" t="s">
        <v>486</v>
      </c>
      <c r="J42" s="38" t="s">
        <v>486</v>
      </c>
      <c r="K42" s="22"/>
      <c r="L42" s="22"/>
      <c r="M42" s="22"/>
      <c r="N42" s="22"/>
      <c r="O42" s="22"/>
      <c r="P42" s="22"/>
    </row>
    <row r="43" spans="1:16" ht="39" customHeight="1" thickBot="1" x14ac:dyDescent="0.25">
      <c r="A43" s="22"/>
      <c r="B43" s="40"/>
      <c r="C43" s="1150" t="s">
        <v>539</v>
      </c>
      <c r="D43" s="1151"/>
      <c r="E43" s="1152"/>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OHI1ug36gnGmSonlTWxgWoD8rhlTGylJ/RJMlgWBT40cctoiL8FzT2Weq8xpK6X5/2PCnT5H/tns7ExbPXJHA==" saltValue="FrHx/Pn5BuR40jfmYvGh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1" zoomScaleSheetLayoutView="55" workbookViewId="0">
      <selection activeCell="AH17" sqref="AH17:AL1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522</v>
      </c>
      <c r="L45" s="60">
        <v>536</v>
      </c>
      <c r="M45" s="60">
        <v>562</v>
      </c>
      <c r="N45" s="60">
        <v>574</v>
      </c>
      <c r="O45" s="61">
        <v>518</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2">
      <c r="A48" s="48"/>
      <c r="B48" s="1157"/>
      <c r="C48" s="1158"/>
      <c r="D48" s="62"/>
      <c r="E48" s="1163" t="s">
        <v>13</v>
      </c>
      <c r="F48" s="1163"/>
      <c r="G48" s="1163"/>
      <c r="H48" s="1163"/>
      <c r="I48" s="1163"/>
      <c r="J48" s="1164"/>
      <c r="K48" s="63">
        <v>64</v>
      </c>
      <c r="L48" s="64">
        <v>80</v>
      </c>
      <c r="M48" s="64">
        <v>81</v>
      </c>
      <c r="N48" s="64">
        <v>82</v>
      </c>
      <c r="O48" s="65">
        <v>86</v>
      </c>
      <c r="P48" s="48"/>
      <c r="Q48" s="48"/>
      <c r="R48" s="48"/>
      <c r="S48" s="48"/>
      <c r="T48" s="48"/>
      <c r="U48" s="48"/>
    </row>
    <row r="49" spans="1:21" ht="30.75" customHeight="1" x14ac:dyDescent="0.2">
      <c r="A49" s="48"/>
      <c r="B49" s="1157"/>
      <c r="C49" s="1158"/>
      <c r="D49" s="62"/>
      <c r="E49" s="1163" t="s">
        <v>14</v>
      </c>
      <c r="F49" s="1163"/>
      <c r="G49" s="1163"/>
      <c r="H49" s="1163"/>
      <c r="I49" s="1163"/>
      <c r="J49" s="1164"/>
      <c r="K49" s="63">
        <v>50</v>
      </c>
      <c r="L49" s="64">
        <v>55</v>
      </c>
      <c r="M49" s="64">
        <v>53</v>
      </c>
      <c r="N49" s="64">
        <v>62</v>
      </c>
      <c r="O49" s="65">
        <v>63</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486</v>
      </c>
      <c r="L50" s="64" t="s">
        <v>486</v>
      </c>
      <c r="M50" s="64" t="s">
        <v>486</v>
      </c>
      <c r="N50" s="64" t="s">
        <v>486</v>
      </c>
      <c r="O50" s="65" t="s">
        <v>486</v>
      </c>
      <c r="P50" s="48"/>
      <c r="Q50" s="48"/>
      <c r="R50" s="48"/>
      <c r="S50" s="48"/>
      <c r="T50" s="48"/>
      <c r="U50" s="48"/>
    </row>
    <row r="51" spans="1:21" ht="30.75" customHeight="1" x14ac:dyDescent="0.2">
      <c r="A51" s="48"/>
      <c r="B51" s="1159"/>
      <c r="C51" s="1160"/>
      <c r="D51" s="66"/>
      <c r="E51" s="1163" t="s">
        <v>16</v>
      </c>
      <c r="F51" s="1163"/>
      <c r="G51" s="1163"/>
      <c r="H51" s="1163"/>
      <c r="I51" s="1163"/>
      <c r="J51" s="1164"/>
      <c r="K51" s="63">
        <v>0</v>
      </c>
      <c r="L51" s="64">
        <v>0</v>
      </c>
      <c r="M51" s="64" t="s">
        <v>486</v>
      </c>
      <c r="N51" s="64" t="s">
        <v>486</v>
      </c>
      <c r="O51" s="65" t="s">
        <v>486</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407</v>
      </c>
      <c r="L52" s="64">
        <v>422</v>
      </c>
      <c r="M52" s="64">
        <v>445</v>
      </c>
      <c r="N52" s="64">
        <v>418</v>
      </c>
      <c r="O52" s="65">
        <v>413</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229</v>
      </c>
      <c r="L53" s="69">
        <v>249</v>
      </c>
      <c r="M53" s="69">
        <v>251</v>
      </c>
      <c r="N53" s="69">
        <v>300</v>
      </c>
      <c r="O53" s="70">
        <v>254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ILA9pUrFBcFRRUIW9fj5qk6sLSgybbsyVRO84IyLOyFl/VNnoQ0pRZZDmahp29NaGDBIXL7qPFqvc1C7RW8Mg==" saltValue="54E+kQY2XcJ0ppAcTaiX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3" zoomScaleSheetLayoutView="100" workbookViewId="0">
      <selection activeCell="AH17" sqref="AH17:AL1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6" t="s">
        <v>30</v>
      </c>
      <c r="C41" s="1187"/>
      <c r="D41" s="105"/>
      <c r="E41" s="1192" t="s">
        <v>31</v>
      </c>
      <c r="F41" s="1192"/>
      <c r="G41" s="1192"/>
      <c r="H41" s="1193"/>
      <c r="I41" s="355">
        <v>4593</v>
      </c>
      <c r="J41" s="356">
        <v>4416</v>
      </c>
      <c r="K41" s="356">
        <v>4209</v>
      </c>
      <c r="L41" s="356">
        <v>3747</v>
      </c>
      <c r="M41" s="357">
        <v>3466</v>
      </c>
    </row>
    <row r="42" spans="2:13" ht="27.75" customHeight="1" x14ac:dyDescent="0.2">
      <c r="B42" s="1188"/>
      <c r="C42" s="1189"/>
      <c r="D42" s="106"/>
      <c r="E42" s="1194" t="s">
        <v>32</v>
      </c>
      <c r="F42" s="1194"/>
      <c r="G42" s="1194"/>
      <c r="H42" s="1195"/>
      <c r="I42" s="358" t="s">
        <v>486</v>
      </c>
      <c r="J42" s="359" t="s">
        <v>486</v>
      </c>
      <c r="K42" s="359" t="s">
        <v>486</v>
      </c>
      <c r="L42" s="359" t="s">
        <v>486</v>
      </c>
      <c r="M42" s="360" t="s">
        <v>486</v>
      </c>
    </row>
    <row r="43" spans="2:13" ht="27.75" customHeight="1" x14ac:dyDescent="0.2">
      <c r="B43" s="1188"/>
      <c r="C43" s="1189"/>
      <c r="D43" s="106"/>
      <c r="E43" s="1194" t="s">
        <v>33</v>
      </c>
      <c r="F43" s="1194"/>
      <c r="G43" s="1194"/>
      <c r="H43" s="1195"/>
      <c r="I43" s="358">
        <v>702</v>
      </c>
      <c r="J43" s="359">
        <v>709</v>
      </c>
      <c r="K43" s="359">
        <v>657</v>
      </c>
      <c r="L43" s="359">
        <v>685</v>
      </c>
      <c r="M43" s="360">
        <v>694</v>
      </c>
    </row>
    <row r="44" spans="2:13" ht="27.75" customHeight="1" x14ac:dyDescent="0.2">
      <c r="B44" s="1188"/>
      <c r="C44" s="1189"/>
      <c r="D44" s="106"/>
      <c r="E44" s="1194" t="s">
        <v>34</v>
      </c>
      <c r="F44" s="1194"/>
      <c r="G44" s="1194"/>
      <c r="H44" s="1195"/>
      <c r="I44" s="358">
        <v>586</v>
      </c>
      <c r="J44" s="359">
        <v>568</v>
      </c>
      <c r="K44" s="359">
        <v>526</v>
      </c>
      <c r="L44" s="359">
        <v>488</v>
      </c>
      <c r="M44" s="360">
        <v>428</v>
      </c>
    </row>
    <row r="45" spans="2:13" ht="27.75" customHeight="1" x14ac:dyDescent="0.2">
      <c r="B45" s="1188"/>
      <c r="C45" s="1189"/>
      <c r="D45" s="106"/>
      <c r="E45" s="1194" t="s">
        <v>35</v>
      </c>
      <c r="F45" s="1194"/>
      <c r="G45" s="1194"/>
      <c r="H45" s="1195"/>
      <c r="I45" s="358">
        <v>952</v>
      </c>
      <c r="J45" s="359">
        <v>918</v>
      </c>
      <c r="K45" s="359">
        <v>887</v>
      </c>
      <c r="L45" s="359">
        <v>939</v>
      </c>
      <c r="M45" s="360">
        <v>894</v>
      </c>
    </row>
    <row r="46" spans="2:13" ht="27.75" customHeight="1" x14ac:dyDescent="0.2">
      <c r="B46" s="1188"/>
      <c r="C46" s="1189"/>
      <c r="D46" s="107"/>
      <c r="E46" s="1194" t="s">
        <v>36</v>
      </c>
      <c r="F46" s="1194"/>
      <c r="G46" s="1194"/>
      <c r="H46" s="1195"/>
      <c r="I46" s="358" t="s">
        <v>486</v>
      </c>
      <c r="J46" s="359" t="s">
        <v>486</v>
      </c>
      <c r="K46" s="359" t="s">
        <v>486</v>
      </c>
      <c r="L46" s="359" t="s">
        <v>486</v>
      </c>
      <c r="M46" s="360" t="s">
        <v>486</v>
      </c>
    </row>
    <row r="47" spans="2:13" ht="27.75" customHeight="1" x14ac:dyDescent="0.2">
      <c r="B47" s="1188"/>
      <c r="C47" s="1189"/>
      <c r="D47" s="108"/>
      <c r="E47" s="1196" t="s">
        <v>37</v>
      </c>
      <c r="F47" s="1197"/>
      <c r="G47" s="1197"/>
      <c r="H47" s="1198"/>
      <c r="I47" s="358" t="s">
        <v>486</v>
      </c>
      <c r="J47" s="359" t="s">
        <v>486</v>
      </c>
      <c r="K47" s="359" t="s">
        <v>486</v>
      </c>
      <c r="L47" s="359" t="s">
        <v>486</v>
      </c>
      <c r="M47" s="360" t="s">
        <v>486</v>
      </c>
    </row>
    <row r="48" spans="2:13" ht="27.75" customHeight="1" x14ac:dyDescent="0.2">
      <c r="B48" s="1188"/>
      <c r="C48" s="1189"/>
      <c r="D48" s="106"/>
      <c r="E48" s="1194" t="s">
        <v>38</v>
      </c>
      <c r="F48" s="1194"/>
      <c r="G48" s="1194"/>
      <c r="H48" s="1195"/>
      <c r="I48" s="358" t="s">
        <v>486</v>
      </c>
      <c r="J48" s="359" t="s">
        <v>486</v>
      </c>
      <c r="K48" s="359" t="s">
        <v>486</v>
      </c>
      <c r="L48" s="359" t="s">
        <v>486</v>
      </c>
      <c r="M48" s="360" t="s">
        <v>486</v>
      </c>
    </row>
    <row r="49" spans="2:13" ht="27.75" customHeight="1" x14ac:dyDescent="0.2">
      <c r="B49" s="1190"/>
      <c r="C49" s="1191"/>
      <c r="D49" s="106"/>
      <c r="E49" s="1194" t="s">
        <v>39</v>
      </c>
      <c r="F49" s="1194"/>
      <c r="G49" s="1194"/>
      <c r="H49" s="1195"/>
      <c r="I49" s="358" t="s">
        <v>486</v>
      </c>
      <c r="J49" s="359" t="s">
        <v>486</v>
      </c>
      <c r="K49" s="359" t="s">
        <v>486</v>
      </c>
      <c r="L49" s="359" t="s">
        <v>486</v>
      </c>
      <c r="M49" s="360" t="s">
        <v>486</v>
      </c>
    </row>
    <row r="50" spans="2:13" ht="27.75" customHeight="1" x14ac:dyDescent="0.2">
      <c r="B50" s="1199" t="s">
        <v>40</v>
      </c>
      <c r="C50" s="1200"/>
      <c r="D50" s="109"/>
      <c r="E50" s="1194" t="s">
        <v>41</v>
      </c>
      <c r="F50" s="1194"/>
      <c r="G50" s="1194"/>
      <c r="H50" s="1195"/>
      <c r="I50" s="358">
        <v>2225</v>
      </c>
      <c r="J50" s="359">
        <v>2310</v>
      </c>
      <c r="K50" s="359">
        <v>2542</v>
      </c>
      <c r="L50" s="359">
        <v>2773</v>
      </c>
      <c r="M50" s="360">
        <v>2941</v>
      </c>
    </row>
    <row r="51" spans="2:13" ht="27.75" customHeight="1" x14ac:dyDescent="0.2">
      <c r="B51" s="1188"/>
      <c r="C51" s="1189"/>
      <c r="D51" s="106"/>
      <c r="E51" s="1194" t="s">
        <v>42</v>
      </c>
      <c r="F51" s="1194"/>
      <c r="G51" s="1194"/>
      <c r="H51" s="1195"/>
      <c r="I51" s="358" t="s">
        <v>486</v>
      </c>
      <c r="J51" s="359" t="s">
        <v>486</v>
      </c>
      <c r="K51" s="359" t="s">
        <v>486</v>
      </c>
      <c r="L51" s="359" t="s">
        <v>486</v>
      </c>
      <c r="M51" s="360" t="s">
        <v>486</v>
      </c>
    </row>
    <row r="52" spans="2:13" ht="27.75" customHeight="1" x14ac:dyDescent="0.2">
      <c r="B52" s="1190"/>
      <c r="C52" s="1191"/>
      <c r="D52" s="106"/>
      <c r="E52" s="1194" t="s">
        <v>43</v>
      </c>
      <c r="F52" s="1194"/>
      <c r="G52" s="1194"/>
      <c r="H52" s="1195"/>
      <c r="I52" s="358">
        <v>4459</v>
      </c>
      <c r="J52" s="359">
        <v>4393</v>
      </c>
      <c r="K52" s="359">
        <v>4183</v>
      </c>
      <c r="L52" s="359">
        <v>3942</v>
      </c>
      <c r="M52" s="360">
        <v>3762</v>
      </c>
    </row>
    <row r="53" spans="2:13" ht="27.75" customHeight="1" thickBot="1" x14ac:dyDescent="0.25">
      <c r="B53" s="1201" t="s">
        <v>19</v>
      </c>
      <c r="C53" s="1202"/>
      <c r="D53" s="110"/>
      <c r="E53" s="1203" t="s">
        <v>44</v>
      </c>
      <c r="F53" s="1203"/>
      <c r="G53" s="1203"/>
      <c r="H53" s="1204"/>
      <c r="I53" s="361">
        <v>149</v>
      </c>
      <c r="J53" s="362">
        <v>-92</v>
      </c>
      <c r="K53" s="362">
        <v>-444</v>
      </c>
      <c r="L53" s="362">
        <v>-857</v>
      </c>
      <c r="M53" s="363">
        <v>-1220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oAzMlrX5s7PLFff1Yjd4ULpgJpuKTSYNFwqfnpUyXszCIPACeF6opqCSl9vwTvZCG79duFA2q/v4ZbZFbtZFQ==" saltValue="UMqmNPUBINI79gUuT84Z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3" t="s">
        <v>46</v>
      </c>
      <c r="D55" s="1213"/>
      <c r="E55" s="1214"/>
      <c r="F55" s="122">
        <v>1240</v>
      </c>
      <c r="G55" s="122">
        <v>1440</v>
      </c>
      <c r="H55" s="123">
        <v>1581</v>
      </c>
    </row>
    <row r="56" spans="2:8" ht="52.5" customHeight="1" x14ac:dyDescent="0.2">
      <c r="B56" s="124"/>
      <c r="C56" s="1215" t="s">
        <v>47</v>
      </c>
      <c r="D56" s="1215"/>
      <c r="E56" s="1216"/>
      <c r="F56" s="125">
        <v>304</v>
      </c>
      <c r="G56" s="125">
        <v>354</v>
      </c>
      <c r="H56" s="126">
        <v>354</v>
      </c>
    </row>
    <row r="57" spans="2:8" ht="53.25" customHeight="1" x14ac:dyDescent="0.2">
      <c r="B57" s="124"/>
      <c r="C57" s="1217" t="s">
        <v>48</v>
      </c>
      <c r="D57" s="1217"/>
      <c r="E57" s="1218"/>
      <c r="F57" s="127">
        <v>640</v>
      </c>
      <c r="G57" s="127">
        <v>621</v>
      </c>
      <c r="H57" s="128">
        <v>646</v>
      </c>
    </row>
    <row r="58" spans="2:8" ht="45.75" customHeight="1" x14ac:dyDescent="0.2">
      <c r="B58" s="129"/>
      <c r="C58" s="1205" t="s">
        <v>555</v>
      </c>
      <c r="D58" s="1206"/>
      <c r="E58" s="1207"/>
      <c r="F58" s="130">
        <v>328</v>
      </c>
      <c r="G58" s="130">
        <v>328</v>
      </c>
      <c r="H58" s="131">
        <v>328</v>
      </c>
    </row>
    <row r="59" spans="2:8" ht="45.75" customHeight="1" x14ac:dyDescent="0.2">
      <c r="B59" s="129"/>
      <c r="C59" s="1205" t="s">
        <v>556</v>
      </c>
      <c r="D59" s="1206"/>
      <c r="E59" s="1207"/>
      <c r="F59" s="130">
        <v>215</v>
      </c>
      <c r="G59" s="130">
        <v>216</v>
      </c>
      <c r="H59" s="131">
        <v>216</v>
      </c>
    </row>
    <row r="60" spans="2:8" ht="45.75" customHeight="1" x14ac:dyDescent="0.2">
      <c r="B60" s="129"/>
      <c r="C60" s="1205" t="s">
        <v>557</v>
      </c>
      <c r="D60" s="1206"/>
      <c r="E60" s="1207"/>
      <c r="F60" s="130">
        <v>60</v>
      </c>
      <c r="G60" s="130">
        <v>41</v>
      </c>
      <c r="H60" s="131">
        <v>24</v>
      </c>
    </row>
    <row r="61" spans="2:8" ht="45.75" customHeight="1" x14ac:dyDescent="0.2">
      <c r="B61" s="129"/>
      <c r="C61" s="1205" t="s">
        <v>559</v>
      </c>
      <c r="D61" s="1206"/>
      <c r="E61" s="1207"/>
      <c r="F61" s="130"/>
      <c r="G61" s="130"/>
      <c r="H61" s="131">
        <v>50</v>
      </c>
    </row>
    <row r="62" spans="2:8" ht="45.75" customHeight="1" thickBot="1" x14ac:dyDescent="0.25">
      <c r="B62" s="132"/>
      <c r="C62" s="1208" t="s">
        <v>558</v>
      </c>
      <c r="D62" s="1209"/>
      <c r="E62" s="1210"/>
      <c r="F62" s="133">
        <v>18</v>
      </c>
      <c r="G62" s="133">
        <v>19</v>
      </c>
      <c r="H62" s="134">
        <v>14</v>
      </c>
    </row>
    <row r="63" spans="2:8" ht="52.5" customHeight="1" thickBot="1" x14ac:dyDescent="0.25">
      <c r="B63" s="135"/>
      <c r="C63" s="1211" t="s">
        <v>49</v>
      </c>
      <c r="D63" s="1211"/>
      <c r="E63" s="1212"/>
      <c r="F63" s="136">
        <v>2184</v>
      </c>
      <c r="G63" s="136">
        <v>2415</v>
      </c>
      <c r="H63" s="137">
        <v>2581</v>
      </c>
    </row>
    <row r="64" spans="2:8" ht="13.2" x14ac:dyDescent="0.2"/>
  </sheetData>
  <sheetProtection algorithmName="SHA-512" hashValue="ahuZ1LXBOhcPUw9xQkpWrXZLMio0jNMLiZXlGcL42IPkCUDK8LxaD9NLvbJXbaa29wdLVQQxYxtJbOAC1BO8yw==" saltValue="swOTLdqI6QDSzSP2hQgH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101324</v>
      </c>
      <c r="E3" s="156"/>
      <c r="F3" s="157">
        <v>190274</v>
      </c>
      <c r="G3" s="158"/>
      <c r="H3" s="159"/>
    </row>
    <row r="4" spans="1:8" x14ac:dyDescent="0.2">
      <c r="A4" s="160"/>
      <c r="B4" s="161"/>
      <c r="C4" s="162"/>
      <c r="D4" s="163">
        <v>37786</v>
      </c>
      <c r="E4" s="164"/>
      <c r="F4" s="165">
        <v>88584</v>
      </c>
      <c r="G4" s="166"/>
      <c r="H4" s="167"/>
    </row>
    <row r="5" spans="1:8" x14ac:dyDescent="0.2">
      <c r="A5" s="148" t="s">
        <v>518</v>
      </c>
      <c r="B5" s="153"/>
      <c r="C5" s="154"/>
      <c r="D5" s="155">
        <v>85835</v>
      </c>
      <c r="E5" s="156"/>
      <c r="F5" s="157">
        <v>200194</v>
      </c>
      <c r="G5" s="158"/>
      <c r="H5" s="159"/>
    </row>
    <row r="6" spans="1:8" x14ac:dyDescent="0.2">
      <c r="A6" s="160"/>
      <c r="B6" s="161"/>
      <c r="C6" s="162"/>
      <c r="D6" s="163">
        <v>21746</v>
      </c>
      <c r="E6" s="164"/>
      <c r="F6" s="165">
        <v>106422</v>
      </c>
      <c r="G6" s="166"/>
      <c r="H6" s="167"/>
    </row>
    <row r="7" spans="1:8" x14ac:dyDescent="0.2">
      <c r="A7" s="148" t="s">
        <v>519</v>
      </c>
      <c r="B7" s="153"/>
      <c r="C7" s="154"/>
      <c r="D7" s="155">
        <v>89082</v>
      </c>
      <c r="E7" s="156"/>
      <c r="F7" s="157">
        <v>196914</v>
      </c>
      <c r="G7" s="158"/>
      <c r="H7" s="159"/>
    </row>
    <row r="8" spans="1:8" x14ac:dyDescent="0.2">
      <c r="A8" s="160"/>
      <c r="B8" s="161"/>
      <c r="C8" s="162"/>
      <c r="D8" s="163">
        <v>25504</v>
      </c>
      <c r="E8" s="164"/>
      <c r="F8" s="165">
        <v>98966</v>
      </c>
      <c r="G8" s="166"/>
      <c r="H8" s="167"/>
    </row>
    <row r="9" spans="1:8" x14ac:dyDescent="0.2">
      <c r="A9" s="148" t="s">
        <v>520</v>
      </c>
      <c r="B9" s="153"/>
      <c r="C9" s="154"/>
      <c r="D9" s="155">
        <v>48419</v>
      </c>
      <c r="E9" s="156"/>
      <c r="F9" s="157">
        <v>204757</v>
      </c>
      <c r="G9" s="158"/>
      <c r="H9" s="159"/>
    </row>
    <row r="10" spans="1:8" x14ac:dyDescent="0.2">
      <c r="A10" s="160"/>
      <c r="B10" s="161"/>
      <c r="C10" s="162"/>
      <c r="D10" s="163">
        <v>17511</v>
      </c>
      <c r="E10" s="164"/>
      <c r="F10" s="165">
        <v>106071</v>
      </c>
      <c r="G10" s="166"/>
      <c r="H10" s="167"/>
    </row>
    <row r="11" spans="1:8" x14ac:dyDescent="0.2">
      <c r="A11" s="148" t="s">
        <v>521</v>
      </c>
      <c r="B11" s="153"/>
      <c r="C11" s="154"/>
      <c r="D11" s="155">
        <v>70364</v>
      </c>
      <c r="E11" s="156"/>
      <c r="F11" s="157">
        <v>194971</v>
      </c>
      <c r="G11" s="158"/>
      <c r="H11" s="159"/>
    </row>
    <row r="12" spans="1:8" x14ac:dyDescent="0.2">
      <c r="A12" s="160"/>
      <c r="B12" s="161"/>
      <c r="C12" s="168"/>
      <c r="D12" s="163">
        <v>40810</v>
      </c>
      <c r="E12" s="164"/>
      <c r="F12" s="165">
        <v>105966</v>
      </c>
      <c r="G12" s="166"/>
      <c r="H12" s="167"/>
    </row>
    <row r="13" spans="1:8" x14ac:dyDescent="0.2">
      <c r="A13" s="148"/>
      <c r="B13" s="153"/>
      <c r="C13" s="169"/>
      <c r="D13" s="170">
        <v>79005</v>
      </c>
      <c r="E13" s="171"/>
      <c r="F13" s="172">
        <v>197422</v>
      </c>
      <c r="G13" s="173"/>
      <c r="H13" s="159"/>
    </row>
    <row r="14" spans="1:8" x14ac:dyDescent="0.2">
      <c r="A14" s="160"/>
      <c r="B14" s="161"/>
      <c r="C14" s="162"/>
      <c r="D14" s="163">
        <v>28671</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6.75</v>
      </c>
      <c r="C19" s="174">
        <f>ROUND(VALUE(SUBSTITUTE(実質収支比率等に係る経年分析!G$48,"▲","-")),2)</f>
        <v>7.13</v>
      </c>
      <c r="D19" s="174">
        <f>ROUND(VALUE(SUBSTITUTE(実質収支比率等に係る経年分析!H$48,"▲","-")),2)</f>
        <v>11.67</v>
      </c>
      <c r="E19" s="174">
        <f>ROUND(VALUE(SUBSTITUTE(実質収支比率等に係る経年分析!I$48,"▲","-")),2)</f>
        <v>7.56</v>
      </c>
      <c r="F19" s="174">
        <f>ROUND(VALUE(SUBSTITUTE(実質収支比率等に係る経年分析!J$48,"▲","-")),2)</f>
        <v>3.85</v>
      </c>
    </row>
    <row r="20" spans="1:11" x14ac:dyDescent="0.2">
      <c r="A20" s="174" t="s">
        <v>53</v>
      </c>
      <c r="B20" s="174">
        <f>ROUND(VALUE(SUBSTITUTE(実質収支比率等に係る経年分析!F$47,"▲","-")),2)</f>
        <v>34.979999999999997</v>
      </c>
      <c r="C20" s="174">
        <f>ROUND(VALUE(SUBSTITUTE(実質収支比率等に係る経年分析!G$47,"▲","-")),2)</f>
        <v>33.04</v>
      </c>
      <c r="D20" s="174">
        <f>ROUND(VALUE(SUBSTITUTE(実質収支比率等に係る経年分析!H$47,"▲","-")),2)</f>
        <v>34.200000000000003</v>
      </c>
      <c r="E20" s="174">
        <f>ROUND(VALUE(SUBSTITUTE(実質収支比率等に係る経年分析!I$47,"▲","-")),2)</f>
        <v>41.15</v>
      </c>
      <c r="F20" s="174">
        <f>ROUND(VALUE(SUBSTITUTE(実質収支比率等に係る経年分析!J$47,"▲","-")),2)</f>
        <v>45</v>
      </c>
    </row>
    <row r="21" spans="1:11" x14ac:dyDescent="0.2">
      <c r="A21" s="174" t="s">
        <v>54</v>
      </c>
      <c r="B21" s="174">
        <f>IF(ISNUMBER(VALUE(SUBSTITUTE(実質収支比率等に係る経年分析!F$49,"▲","-"))),ROUND(VALUE(SUBSTITUTE(実質収支比率等に係る経年分析!F$49,"▲","-")),2),NA())</f>
        <v>-3.54</v>
      </c>
      <c r="C21" s="174">
        <f>IF(ISNUMBER(VALUE(SUBSTITUTE(実質収支比率等に係る経年分析!G$49,"▲","-"))),ROUND(VALUE(SUBSTITUTE(実質収支比率等に係る経年分析!G$49,"▲","-")),2),NA())</f>
        <v>-2.13</v>
      </c>
      <c r="D21" s="174">
        <f>IF(ISNUMBER(VALUE(SUBSTITUTE(実質収支比率等に係る経年分析!H$49,"▲","-"))),ROUND(VALUE(SUBSTITUTE(実質収支比率等に係る経年分析!H$49,"▲","-")),2),NA())</f>
        <v>5.07</v>
      </c>
      <c r="E21" s="174">
        <f>IF(ISNUMBER(VALUE(SUBSTITUTE(実質収支比率等に係る経年分析!I$49,"▲","-"))),ROUND(VALUE(SUBSTITUTE(実質収支比率等に係る経年分析!I$49,"▲","-")),2),NA())</f>
        <v>-5.93</v>
      </c>
      <c r="F21" s="174">
        <f>IF(ISNUMBER(VALUE(SUBSTITUTE(実質収支比率等に係る経年分析!J$49,"▲","-"))),ROUND(VALUE(SUBSTITUTE(実質収支比率等に係る経年分析!J$49,"▲","-")),2),NA())</f>
        <v>-3.65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4.25</v>
      </c>
    </row>
    <row r="36" spans="1:16" x14ac:dyDescent="0.2">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407</v>
      </c>
      <c r="E42" s="176"/>
      <c r="F42" s="176"/>
      <c r="G42" s="176">
        <f>'実質公債費比率（分子）の構造'!L$52</f>
        <v>422</v>
      </c>
      <c r="H42" s="176"/>
      <c r="I42" s="176"/>
      <c r="J42" s="176">
        <f>'実質公債費比率（分子）の構造'!M$52</f>
        <v>445</v>
      </c>
      <c r="K42" s="176"/>
      <c r="L42" s="176"/>
      <c r="M42" s="176">
        <f>'実質公債費比率（分子）の構造'!N$52</f>
        <v>418</v>
      </c>
      <c r="N42" s="176"/>
      <c r="O42" s="176"/>
      <c r="P42" s="176">
        <f>'実質公債費比率（分子）の構造'!O$52</f>
        <v>413</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50</v>
      </c>
      <c r="C45" s="176"/>
      <c r="D45" s="176"/>
      <c r="E45" s="176">
        <f>'実質公債費比率（分子）の構造'!L$49</f>
        <v>55</v>
      </c>
      <c r="F45" s="176"/>
      <c r="G45" s="176"/>
      <c r="H45" s="176">
        <f>'実質公債費比率（分子）の構造'!M$49</f>
        <v>53</v>
      </c>
      <c r="I45" s="176"/>
      <c r="J45" s="176"/>
      <c r="K45" s="176">
        <f>'実質公債費比率（分子）の構造'!N$49</f>
        <v>62</v>
      </c>
      <c r="L45" s="176"/>
      <c r="M45" s="176"/>
      <c r="N45" s="176">
        <f>'実質公債費比率（分子）の構造'!O$49</f>
        <v>63</v>
      </c>
      <c r="O45" s="176"/>
      <c r="P45" s="176"/>
    </row>
    <row r="46" spans="1:16" x14ac:dyDescent="0.2">
      <c r="A46" s="176" t="s">
        <v>64</v>
      </c>
      <c r="B46" s="176">
        <f>'実質公債費比率（分子）の構造'!K$48</f>
        <v>64</v>
      </c>
      <c r="C46" s="176"/>
      <c r="D46" s="176"/>
      <c r="E46" s="176">
        <f>'実質公債費比率（分子）の構造'!L$48</f>
        <v>80</v>
      </c>
      <c r="F46" s="176"/>
      <c r="G46" s="176"/>
      <c r="H46" s="176">
        <f>'実質公債費比率（分子）の構造'!M$48</f>
        <v>81</v>
      </c>
      <c r="I46" s="176"/>
      <c r="J46" s="176"/>
      <c r="K46" s="176">
        <f>'実質公債費比率（分子）の構造'!N$48</f>
        <v>82</v>
      </c>
      <c r="L46" s="176"/>
      <c r="M46" s="176"/>
      <c r="N46" s="176">
        <f>'実質公債費比率（分子）の構造'!O$48</f>
        <v>86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522</v>
      </c>
      <c r="C49" s="176"/>
      <c r="D49" s="176"/>
      <c r="E49" s="176">
        <f>'実質公債費比率（分子）の構造'!L$45</f>
        <v>536</v>
      </c>
      <c r="F49" s="176"/>
      <c r="G49" s="176"/>
      <c r="H49" s="176">
        <f>'実質公債費比率（分子）の構造'!M$45</f>
        <v>562</v>
      </c>
      <c r="I49" s="176"/>
      <c r="J49" s="176"/>
      <c r="K49" s="176">
        <f>'実質公債費比率（分子）の構造'!N$45</f>
        <v>574</v>
      </c>
      <c r="L49" s="176"/>
      <c r="M49" s="176"/>
      <c r="N49" s="176">
        <f>'実質公債費比率（分子）の構造'!O$45</f>
        <v>518</v>
      </c>
      <c r="O49" s="176"/>
      <c r="P49" s="176"/>
    </row>
    <row r="50" spans="1:16" x14ac:dyDescent="0.2">
      <c r="A50" s="176" t="s">
        <v>67</v>
      </c>
      <c r="B50" s="176" t="e">
        <f>NA()</f>
        <v>#N/A</v>
      </c>
      <c r="C50" s="176">
        <f>IF(ISNUMBER('実質公債費比率（分子）の構造'!K$53),'実質公債費比率（分子）の構造'!K$53,NA())</f>
        <v>229</v>
      </c>
      <c r="D50" s="176" t="e">
        <f>NA()</f>
        <v>#N/A</v>
      </c>
      <c r="E50" s="176" t="e">
        <f>NA()</f>
        <v>#N/A</v>
      </c>
      <c r="F50" s="176">
        <f>IF(ISNUMBER('実質公債費比率（分子）の構造'!L$53),'実質公債費比率（分子）の構造'!L$53,NA())</f>
        <v>249</v>
      </c>
      <c r="G50" s="176" t="e">
        <f>NA()</f>
        <v>#N/A</v>
      </c>
      <c r="H50" s="176" t="e">
        <f>NA()</f>
        <v>#N/A</v>
      </c>
      <c r="I50" s="176">
        <f>IF(ISNUMBER('実質公債費比率（分子）の構造'!M$53),'実質公債費比率（分子）の構造'!M$53,NA())</f>
        <v>251</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254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4459</v>
      </c>
      <c r="E56" s="175"/>
      <c r="F56" s="175"/>
      <c r="G56" s="175">
        <f>'将来負担比率（分子）の構造'!J$52</f>
        <v>4393</v>
      </c>
      <c r="H56" s="175"/>
      <c r="I56" s="175"/>
      <c r="J56" s="175">
        <f>'将来負担比率（分子）の構造'!K$52</f>
        <v>4183</v>
      </c>
      <c r="K56" s="175"/>
      <c r="L56" s="175"/>
      <c r="M56" s="175">
        <f>'将来負担比率（分子）の構造'!L$52</f>
        <v>3942</v>
      </c>
      <c r="N56" s="175"/>
      <c r="O56" s="175"/>
      <c r="P56" s="175">
        <f>'将来負担比率（分子）の構造'!M$52</f>
        <v>3762</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2225</v>
      </c>
      <c r="E58" s="175"/>
      <c r="F58" s="175"/>
      <c r="G58" s="175">
        <f>'将来負担比率（分子）の構造'!J$50</f>
        <v>2310</v>
      </c>
      <c r="H58" s="175"/>
      <c r="I58" s="175"/>
      <c r="J58" s="175">
        <f>'将来負担比率（分子）の構造'!K$50</f>
        <v>2542</v>
      </c>
      <c r="K58" s="175"/>
      <c r="L58" s="175"/>
      <c r="M58" s="175">
        <f>'将来負担比率（分子）の構造'!L$50</f>
        <v>2773</v>
      </c>
      <c r="N58" s="175"/>
      <c r="O58" s="175"/>
      <c r="P58" s="175">
        <f>'将来負担比率（分子）の構造'!M$50</f>
        <v>2941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952</v>
      </c>
      <c r="C62" s="175"/>
      <c r="D62" s="175"/>
      <c r="E62" s="175">
        <f>'将来負担比率（分子）の構造'!J$45</f>
        <v>918</v>
      </c>
      <c r="F62" s="175"/>
      <c r="G62" s="175"/>
      <c r="H62" s="175">
        <f>'将来負担比率（分子）の構造'!K$45</f>
        <v>887</v>
      </c>
      <c r="I62" s="175"/>
      <c r="J62" s="175"/>
      <c r="K62" s="175">
        <f>'将来負担比率（分子）の構造'!L$45</f>
        <v>939</v>
      </c>
      <c r="L62" s="175"/>
      <c r="M62" s="175"/>
      <c r="N62" s="175">
        <f>'将来負担比率（分子）の構造'!M$45</f>
        <v>894</v>
      </c>
      <c r="O62" s="175"/>
      <c r="P62" s="175"/>
    </row>
    <row r="63" spans="1:16" x14ac:dyDescent="0.2">
      <c r="A63" s="175" t="s">
        <v>34</v>
      </c>
      <c r="B63" s="175">
        <f>'将来負担比率（分子）の構造'!I$44</f>
        <v>586</v>
      </c>
      <c r="C63" s="175"/>
      <c r="D63" s="175"/>
      <c r="E63" s="175">
        <f>'将来負担比率（分子）の構造'!J$44</f>
        <v>568</v>
      </c>
      <c r="F63" s="175"/>
      <c r="G63" s="175"/>
      <c r="H63" s="175">
        <f>'将来負担比率（分子）の構造'!K$44</f>
        <v>526</v>
      </c>
      <c r="I63" s="175"/>
      <c r="J63" s="175"/>
      <c r="K63" s="175">
        <f>'将来負担比率（分子）の構造'!L$44</f>
        <v>488</v>
      </c>
      <c r="L63" s="175"/>
      <c r="M63" s="175"/>
      <c r="N63" s="175">
        <f>'将来負担比率（分子）の構造'!M$44</f>
        <v>428</v>
      </c>
      <c r="O63" s="175"/>
      <c r="P63" s="175"/>
    </row>
    <row r="64" spans="1:16" x14ac:dyDescent="0.2">
      <c r="A64" s="175" t="s">
        <v>33</v>
      </c>
      <c r="B64" s="175">
        <f>'将来負担比率（分子）の構造'!I$43</f>
        <v>702</v>
      </c>
      <c r="C64" s="175"/>
      <c r="D64" s="175"/>
      <c r="E64" s="175">
        <f>'将来負担比率（分子）の構造'!J$43</f>
        <v>709</v>
      </c>
      <c r="F64" s="175"/>
      <c r="G64" s="175"/>
      <c r="H64" s="175">
        <f>'将来負担比率（分子）の構造'!K$43</f>
        <v>657</v>
      </c>
      <c r="I64" s="175"/>
      <c r="J64" s="175"/>
      <c r="K64" s="175">
        <f>'将来負担比率（分子）の構造'!L$43</f>
        <v>685</v>
      </c>
      <c r="L64" s="175"/>
      <c r="M64" s="175"/>
      <c r="N64" s="175">
        <f>'将来負担比率（分子）の構造'!M$43</f>
        <v>694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4593</v>
      </c>
      <c r="C66" s="175"/>
      <c r="D66" s="175"/>
      <c r="E66" s="175">
        <f>'将来負担比率（分子）の構造'!J$41</f>
        <v>4416</v>
      </c>
      <c r="F66" s="175"/>
      <c r="G66" s="175"/>
      <c r="H66" s="175">
        <f>'将来負担比率（分子）の構造'!K$41</f>
        <v>4209</v>
      </c>
      <c r="I66" s="175"/>
      <c r="J66" s="175"/>
      <c r="K66" s="175">
        <f>'将来負担比率（分子）の構造'!L$41</f>
        <v>3747</v>
      </c>
      <c r="L66" s="175"/>
      <c r="M66" s="175"/>
      <c r="N66" s="175">
        <f>'将来負担比率（分子）の構造'!M$41</f>
        <v>3466</v>
      </c>
      <c r="O66" s="175"/>
      <c r="P66" s="175"/>
    </row>
    <row r="67" spans="1:16" x14ac:dyDescent="0.2">
      <c r="A67" s="175" t="s">
        <v>71</v>
      </c>
      <c r="B67" s="175" t="e">
        <f>NA()</f>
        <v>#N/A</v>
      </c>
      <c r="C67" s="175">
        <f>IF(ISNUMBER('将来負担比率（分子）の構造'!I$53), IF('将来負担比率（分子）の構造'!I$53 &lt; 0, 0, '将来負担比率（分子）の構造'!I$53), NA())</f>
        <v>149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1240</v>
      </c>
      <c r="C72" s="179">
        <f>基金残高に係る経年分析!G55</f>
        <v>1440</v>
      </c>
      <c r="D72" s="179">
        <f>基金残高に係る経年分析!H55</f>
        <v>1581</v>
      </c>
    </row>
    <row r="73" spans="1:16" x14ac:dyDescent="0.2">
      <c r="A73" s="178" t="s">
        <v>74</v>
      </c>
      <c r="B73" s="179">
        <f>基金残高に係る経年分析!F56</f>
        <v>304</v>
      </c>
      <c r="C73" s="179">
        <f>基金残高に係る経年分析!G56</f>
        <v>354</v>
      </c>
      <c r="D73" s="179">
        <f>基金残高に係る経年分析!H56</f>
        <v>354</v>
      </c>
    </row>
    <row r="74" spans="1:16" x14ac:dyDescent="0.2">
      <c r="A74" s="178" t="s">
        <v>75</v>
      </c>
      <c r="B74" s="179">
        <f>基金残高に係る経年分析!F57</f>
        <v>640</v>
      </c>
      <c r="C74" s="179">
        <f>基金残高に係る経年分析!G57</f>
        <v>621</v>
      </c>
      <c r="D74" s="179">
        <f>基金残高に係る経年分析!H57</f>
        <v>646</v>
      </c>
    </row>
  </sheetData>
  <sheetProtection algorithmName="SHA-512" hashValue="4XvBkefs4B1+4ahxYfo88nHZ1BSefU3mIEEAL/Z8tJucBmVQpxyWzoKJDrtTJBxyUzDSwP8lDTGCrujTs1rfNQ==" saltValue="JRoXsQ0jRX2pVw4QyKd0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election activeCell="AD17" sqref="AD17:AO17"/>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826334</v>
      </c>
      <c r="S5" s="613"/>
      <c r="T5" s="613"/>
      <c r="U5" s="613"/>
      <c r="V5" s="613"/>
      <c r="W5" s="613"/>
      <c r="X5" s="613"/>
      <c r="Y5" s="614"/>
      <c r="Z5" s="615">
        <v>15.2</v>
      </c>
      <c r="AA5" s="615"/>
      <c r="AB5" s="615"/>
      <c r="AC5" s="615"/>
      <c r="AD5" s="616">
        <v>826334</v>
      </c>
      <c r="AE5" s="616"/>
      <c r="AF5" s="616"/>
      <c r="AG5" s="616"/>
      <c r="AH5" s="616"/>
      <c r="AI5" s="616"/>
      <c r="AJ5" s="616"/>
      <c r="AK5" s="616"/>
      <c r="AL5" s="617">
        <v>23.3</v>
      </c>
      <c r="AM5" s="618"/>
      <c r="AN5" s="618"/>
      <c r="AO5" s="619"/>
      <c r="AP5" s="609" t="s">
        <v>216</v>
      </c>
      <c r="AQ5" s="610"/>
      <c r="AR5" s="610"/>
      <c r="AS5" s="610"/>
      <c r="AT5" s="610"/>
      <c r="AU5" s="610"/>
      <c r="AV5" s="610"/>
      <c r="AW5" s="610"/>
      <c r="AX5" s="610"/>
      <c r="AY5" s="610"/>
      <c r="AZ5" s="610"/>
      <c r="BA5" s="610"/>
      <c r="BB5" s="610"/>
      <c r="BC5" s="610"/>
      <c r="BD5" s="610"/>
      <c r="BE5" s="610"/>
      <c r="BF5" s="611"/>
      <c r="BG5" s="623">
        <v>826334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60899</v>
      </c>
      <c r="S6" s="624"/>
      <c r="T6" s="624"/>
      <c r="U6" s="624"/>
      <c r="V6" s="624"/>
      <c r="W6" s="624"/>
      <c r="X6" s="624"/>
      <c r="Y6" s="625"/>
      <c r="Z6" s="626">
        <v>1.1000000000000001</v>
      </c>
      <c r="AA6" s="626"/>
      <c r="AB6" s="626"/>
      <c r="AC6" s="626"/>
      <c r="AD6" s="627">
        <v>60899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826334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63025</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63025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315</v>
      </c>
      <c r="S7" s="624"/>
      <c r="T7" s="624"/>
      <c r="U7" s="624"/>
      <c r="V7" s="624"/>
      <c r="W7" s="624"/>
      <c r="X7" s="624"/>
      <c r="Y7" s="625"/>
      <c r="Z7" s="626">
        <v>0</v>
      </c>
      <c r="AA7" s="626"/>
      <c r="AB7" s="626"/>
      <c r="AC7" s="626"/>
      <c r="AD7" s="627">
        <v>315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374936</v>
      </c>
      <c r="BH7" s="624"/>
      <c r="BI7" s="624"/>
      <c r="BJ7" s="624"/>
      <c r="BK7" s="624"/>
      <c r="BL7" s="624"/>
      <c r="BM7" s="624"/>
      <c r="BN7" s="625"/>
      <c r="BO7" s="626">
        <v>45.4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789567</v>
      </c>
      <c r="CS7" s="624"/>
      <c r="CT7" s="624"/>
      <c r="CU7" s="624"/>
      <c r="CV7" s="624"/>
      <c r="CW7" s="624"/>
      <c r="CX7" s="624"/>
      <c r="CY7" s="625"/>
      <c r="CZ7" s="626">
        <v>15.1</v>
      </c>
      <c r="DA7" s="626"/>
      <c r="DB7" s="626"/>
      <c r="DC7" s="626"/>
      <c r="DD7" s="632" t="s">
        <v>122</v>
      </c>
      <c r="DE7" s="624"/>
      <c r="DF7" s="624"/>
      <c r="DG7" s="624"/>
      <c r="DH7" s="624"/>
      <c r="DI7" s="624"/>
      <c r="DJ7" s="624"/>
      <c r="DK7" s="624"/>
      <c r="DL7" s="624"/>
      <c r="DM7" s="624"/>
      <c r="DN7" s="624"/>
      <c r="DO7" s="624"/>
      <c r="DP7" s="625"/>
      <c r="DQ7" s="632">
        <v>680678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6370</v>
      </c>
      <c r="S8" s="624"/>
      <c r="T8" s="624"/>
      <c r="U8" s="624"/>
      <c r="V8" s="624"/>
      <c r="W8" s="624"/>
      <c r="X8" s="624"/>
      <c r="Y8" s="625"/>
      <c r="Z8" s="626">
        <v>0.1</v>
      </c>
      <c r="AA8" s="626"/>
      <c r="AB8" s="626"/>
      <c r="AC8" s="626"/>
      <c r="AD8" s="627">
        <v>6370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13358</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1735969</v>
      </c>
      <c r="CS8" s="624"/>
      <c r="CT8" s="624"/>
      <c r="CU8" s="624"/>
      <c r="CV8" s="624"/>
      <c r="CW8" s="624"/>
      <c r="CX8" s="624"/>
      <c r="CY8" s="625"/>
      <c r="CZ8" s="626">
        <v>33.299999999999997</v>
      </c>
      <c r="DA8" s="626"/>
      <c r="DB8" s="626"/>
      <c r="DC8" s="626"/>
      <c r="DD8" s="632">
        <v>4458</v>
      </c>
      <c r="DE8" s="624"/>
      <c r="DF8" s="624"/>
      <c r="DG8" s="624"/>
      <c r="DH8" s="624"/>
      <c r="DI8" s="624"/>
      <c r="DJ8" s="624"/>
      <c r="DK8" s="624"/>
      <c r="DL8" s="624"/>
      <c r="DM8" s="624"/>
      <c r="DN8" s="624"/>
      <c r="DO8" s="624"/>
      <c r="DP8" s="625"/>
      <c r="DQ8" s="632">
        <v>1106675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7015</v>
      </c>
      <c r="S9" s="624"/>
      <c r="T9" s="624"/>
      <c r="U9" s="624"/>
      <c r="V9" s="624"/>
      <c r="W9" s="624"/>
      <c r="X9" s="624"/>
      <c r="Y9" s="625"/>
      <c r="Z9" s="626">
        <v>0.1</v>
      </c>
      <c r="AA9" s="626"/>
      <c r="AB9" s="626"/>
      <c r="AC9" s="626"/>
      <c r="AD9" s="627">
        <v>7015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315183</v>
      </c>
      <c r="BH9" s="624"/>
      <c r="BI9" s="624"/>
      <c r="BJ9" s="624"/>
      <c r="BK9" s="624"/>
      <c r="BL9" s="624"/>
      <c r="BM9" s="624"/>
      <c r="BN9" s="625"/>
      <c r="BO9" s="626">
        <v>38.1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558513</v>
      </c>
      <c r="CS9" s="624"/>
      <c r="CT9" s="624"/>
      <c r="CU9" s="624"/>
      <c r="CV9" s="624"/>
      <c r="CW9" s="624"/>
      <c r="CX9" s="624"/>
      <c r="CY9" s="625"/>
      <c r="CZ9" s="626">
        <v>10.7</v>
      </c>
      <c r="DA9" s="626"/>
      <c r="DB9" s="626"/>
      <c r="DC9" s="626"/>
      <c r="DD9" s="632" t="s">
        <v>122</v>
      </c>
      <c r="DE9" s="624"/>
      <c r="DF9" s="624"/>
      <c r="DG9" s="624"/>
      <c r="DH9" s="624"/>
      <c r="DI9" s="624"/>
      <c r="DJ9" s="624"/>
      <c r="DK9" s="624"/>
      <c r="DL9" s="624"/>
      <c r="DM9" s="624"/>
      <c r="DN9" s="624"/>
      <c r="DO9" s="624"/>
      <c r="DP9" s="625"/>
      <c r="DQ9" s="632">
        <v>525746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20215</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197247</v>
      </c>
      <c r="S11" s="624"/>
      <c r="T11" s="624"/>
      <c r="U11" s="624"/>
      <c r="V11" s="624"/>
      <c r="W11" s="624"/>
      <c r="X11" s="624"/>
      <c r="Y11" s="625"/>
      <c r="Z11" s="628">
        <v>3.6</v>
      </c>
      <c r="AA11" s="629"/>
      <c r="AB11" s="629"/>
      <c r="AC11" s="635"/>
      <c r="AD11" s="632">
        <v>197247</v>
      </c>
      <c r="AE11" s="624"/>
      <c r="AF11" s="624"/>
      <c r="AG11" s="624"/>
      <c r="AH11" s="624"/>
      <c r="AI11" s="624"/>
      <c r="AJ11" s="624"/>
      <c r="AK11" s="625"/>
      <c r="AL11" s="628">
        <v>5.6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26180</v>
      </c>
      <c r="BH11" s="624"/>
      <c r="BI11" s="624"/>
      <c r="BJ11" s="624"/>
      <c r="BK11" s="624"/>
      <c r="BL11" s="624"/>
      <c r="BM11" s="624"/>
      <c r="BN11" s="625"/>
      <c r="BO11" s="626">
        <v>3.2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309914</v>
      </c>
      <c r="CS11" s="624"/>
      <c r="CT11" s="624"/>
      <c r="CU11" s="624"/>
      <c r="CV11" s="624"/>
      <c r="CW11" s="624"/>
      <c r="CX11" s="624"/>
      <c r="CY11" s="625"/>
      <c r="CZ11" s="626">
        <v>5.9</v>
      </c>
      <c r="DA11" s="626"/>
      <c r="DB11" s="626"/>
      <c r="DC11" s="626"/>
      <c r="DD11" s="632">
        <v>106244</v>
      </c>
      <c r="DE11" s="624"/>
      <c r="DF11" s="624"/>
      <c r="DG11" s="624"/>
      <c r="DH11" s="624"/>
      <c r="DI11" s="624"/>
      <c r="DJ11" s="624"/>
      <c r="DK11" s="624"/>
      <c r="DL11" s="624"/>
      <c r="DM11" s="624"/>
      <c r="DN11" s="624"/>
      <c r="DO11" s="624"/>
      <c r="DP11" s="625"/>
      <c r="DQ11" s="632">
        <v>178080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355868</v>
      </c>
      <c r="BH12" s="624"/>
      <c r="BI12" s="624"/>
      <c r="BJ12" s="624"/>
      <c r="BK12" s="624"/>
      <c r="BL12" s="624"/>
      <c r="BM12" s="624"/>
      <c r="BN12" s="625"/>
      <c r="BO12" s="626">
        <v>43.1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100438</v>
      </c>
      <c r="CS12" s="624"/>
      <c r="CT12" s="624"/>
      <c r="CU12" s="624"/>
      <c r="CV12" s="624"/>
      <c r="CW12" s="624"/>
      <c r="CX12" s="624"/>
      <c r="CY12" s="625"/>
      <c r="CZ12" s="626">
        <v>1.9</v>
      </c>
      <c r="DA12" s="626"/>
      <c r="DB12" s="626"/>
      <c r="DC12" s="626"/>
      <c r="DD12" s="632">
        <v>128</v>
      </c>
      <c r="DE12" s="624"/>
      <c r="DF12" s="624"/>
      <c r="DG12" s="624"/>
      <c r="DH12" s="624"/>
      <c r="DI12" s="624"/>
      <c r="DJ12" s="624"/>
      <c r="DK12" s="624"/>
      <c r="DL12" s="624"/>
      <c r="DM12" s="624"/>
      <c r="DN12" s="624"/>
      <c r="DO12" s="624"/>
      <c r="DP12" s="625"/>
      <c r="DQ12" s="632">
        <v>99204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354553</v>
      </c>
      <c r="BH13" s="624"/>
      <c r="BI13" s="624"/>
      <c r="BJ13" s="624"/>
      <c r="BK13" s="624"/>
      <c r="BL13" s="624"/>
      <c r="BM13" s="624"/>
      <c r="BN13" s="625"/>
      <c r="BO13" s="626">
        <v>42.9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436729</v>
      </c>
      <c r="CS13" s="624"/>
      <c r="CT13" s="624"/>
      <c r="CU13" s="624"/>
      <c r="CV13" s="624"/>
      <c r="CW13" s="624"/>
      <c r="CX13" s="624"/>
      <c r="CY13" s="625"/>
      <c r="CZ13" s="626">
        <v>8.4</v>
      </c>
      <c r="DA13" s="626"/>
      <c r="DB13" s="626"/>
      <c r="DC13" s="626"/>
      <c r="DD13" s="632">
        <v>231063</v>
      </c>
      <c r="DE13" s="624"/>
      <c r="DF13" s="624"/>
      <c r="DG13" s="624"/>
      <c r="DH13" s="624"/>
      <c r="DI13" s="624"/>
      <c r="DJ13" s="624"/>
      <c r="DK13" s="624"/>
      <c r="DL13" s="624"/>
      <c r="DM13" s="624"/>
      <c r="DN13" s="624"/>
      <c r="DO13" s="624"/>
      <c r="DP13" s="625"/>
      <c r="DQ13" s="632">
        <v>303363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471</v>
      </c>
      <c r="S14" s="624"/>
      <c r="T14" s="624"/>
      <c r="U14" s="624"/>
      <c r="V14" s="624"/>
      <c r="W14" s="624"/>
      <c r="X14" s="624"/>
      <c r="Y14" s="625"/>
      <c r="Z14" s="626">
        <v>0</v>
      </c>
      <c r="AA14" s="626"/>
      <c r="AB14" s="626"/>
      <c r="AC14" s="626"/>
      <c r="AD14" s="627">
        <v>471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38997</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314926</v>
      </c>
      <c r="CS14" s="624"/>
      <c r="CT14" s="624"/>
      <c r="CU14" s="624"/>
      <c r="CV14" s="624"/>
      <c r="CW14" s="624"/>
      <c r="CX14" s="624"/>
      <c r="CY14" s="625"/>
      <c r="CZ14" s="626">
        <v>6</v>
      </c>
      <c r="DA14" s="626"/>
      <c r="DB14" s="626"/>
      <c r="DC14" s="626"/>
      <c r="DD14" s="632">
        <v>182715</v>
      </c>
      <c r="DE14" s="624"/>
      <c r="DF14" s="624"/>
      <c r="DG14" s="624"/>
      <c r="DH14" s="624"/>
      <c r="DI14" s="624"/>
      <c r="DJ14" s="624"/>
      <c r="DK14" s="624"/>
      <c r="DL14" s="624"/>
      <c r="DM14" s="624"/>
      <c r="DN14" s="624"/>
      <c r="DO14" s="624"/>
      <c r="DP14" s="625"/>
      <c r="DQ14" s="632">
        <v>233179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56533</v>
      </c>
      <c r="BH15" s="624"/>
      <c r="BI15" s="624"/>
      <c r="BJ15" s="624"/>
      <c r="BK15" s="624"/>
      <c r="BL15" s="624"/>
      <c r="BM15" s="624"/>
      <c r="BN15" s="625"/>
      <c r="BO15" s="626">
        <v>6.8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378797</v>
      </c>
      <c r="CS15" s="624"/>
      <c r="CT15" s="624"/>
      <c r="CU15" s="624"/>
      <c r="CV15" s="624"/>
      <c r="CW15" s="624"/>
      <c r="CX15" s="624"/>
      <c r="CY15" s="625"/>
      <c r="CZ15" s="626">
        <v>7.3</v>
      </c>
      <c r="DA15" s="626"/>
      <c r="DB15" s="626"/>
      <c r="DC15" s="626"/>
      <c r="DD15" s="632">
        <v>33940</v>
      </c>
      <c r="DE15" s="624"/>
      <c r="DF15" s="624"/>
      <c r="DG15" s="624"/>
      <c r="DH15" s="624"/>
      <c r="DI15" s="624"/>
      <c r="DJ15" s="624"/>
      <c r="DK15" s="624"/>
      <c r="DL15" s="624"/>
      <c r="DM15" s="624"/>
      <c r="DN15" s="624"/>
      <c r="DO15" s="624"/>
      <c r="DP15" s="625"/>
      <c r="DQ15" s="632">
        <v>347344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7679</v>
      </c>
      <c r="S16" s="624"/>
      <c r="T16" s="624"/>
      <c r="U16" s="624"/>
      <c r="V16" s="624"/>
      <c r="W16" s="624"/>
      <c r="X16" s="624"/>
      <c r="Y16" s="625"/>
      <c r="Z16" s="626">
        <v>0.1</v>
      </c>
      <c r="AA16" s="626"/>
      <c r="AB16" s="626"/>
      <c r="AC16" s="626"/>
      <c r="AD16" s="627">
        <v>7679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13597</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12140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19341</v>
      </c>
      <c r="S17" s="624"/>
      <c r="T17" s="624"/>
      <c r="U17" s="624"/>
      <c r="V17" s="624"/>
      <c r="W17" s="624"/>
      <c r="X17" s="624"/>
      <c r="Y17" s="625"/>
      <c r="Z17" s="626">
        <v>0.4</v>
      </c>
      <c r="AA17" s="626"/>
      <c r="AB17" s="626"/>
      <c r="AC17" s="626"/>
      <c r="AD17" s="627">
        <v>19341</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517579</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512765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4582</v>
      </c>
      <c r="S18" s="624"/>
      <c r="T18" s="624"/>
      <c r="U18" s="624"/>
      <c r="V18" s="624"/>
      <c r="W18" s="624"/>
      <c r="X18" s="624"/>
      <c r="Y18" s="625"/>
      <c r="Z18" s="626">
        <v>0.1</v>
      </c>
      <c r="AA18" s="626"/>
      <c r="AB18" s="626"/>
      <c r="AC18" s="626"/>
      <c r="AD18" s="627">
        <v>4582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4514</v>
      </c>
      <c r="S19" s="624"/>
      <c r="T19" s="624"/>
      <c r="U19" s="624"/>
      <c r="V19" s="624"/>
      <c r="W19" s="624"/>
      <c r="X19" s="624"/>
      <c r="Y19" s="625"/>
      <c r="Z19" s="626">
        <v>0.1</v>
      </c>
      <c r="AA19" s="626"/>
      <c r="AB19" s="626"/>
      <c r="AC19" s="626"/>
      <c r="AD19" s="627">
        <v>4514</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68</v>
      </c>
      <c r="S20" s="624"/>
      <c r="T20" s="624"/>
      <c r="U20" s="624"/>
      <c r="V20" s="624"/>
      <c r="W20" s="624"/>
      <c r="X20" s="624"/>
      <c r="Y20" s="625"/>
      <c r="Z20" s="626">
        <v>0</v>
      </c>
      <c r="AA20" s="626"/>
      <c r="AB20" s="626"/>
      <c r="AC20" s="626"/>
      <c r="AD20" s="627">
        <v>68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5219054</v>
      </c>
      <c r="CS20" s="624"/>
      <c r="CT20" s="624"/>
      <c r="CU20" s="624"/>
      <c r="CV20" s="624"/>
      <c r="CW20" s="624"/>
      <c r="CX20" s="624"/>
      <c r="CY20" s="625"/>
      <c r="CZ20" s="626">
        <v>100</v>
      </c>
      <c r="DA20" s="626"/>
      <c r="DB20" s="626"/>
      <c r="DC20" s="626"/>
      <c r="DD20" s="632">
        <v>558548</v>
      </c>
      <c r="DE20" s="624"/>
      <c r="DF20" s="624"/>
      <c r="DG20" s="624"/>
      <c r="DH20" s="624"/>
      <c r="DI20" s="624"/>
      <c r="DJ20" s="624"/>
      <c r="DK20" s="624"/>
      <c r="DL20" s="624"/>
      <c r="DM20" s="624"/>
      <c r="DN20" s="624"/>
      <c r="DO20" s="624"/>
      <c r="DP20" s="625"/>
      <c r="DQ20" s="632">
        <v>4062199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2571545</v>
      </c>
      <c r="S21" s="624"/>
      <c r="T21" s="624"/>
      <c r="U21" s="624"/>
      <c r="V21" s="624"/>
      <c r="W21" s="624"/>
      <c r="X21" s="624"/>
      <c r="Y21" s="625"/>
      <c r="Z21" s="626">
        <v>47.4</v>
      </c>
      <c r="AA21" s="626"/>
      <c r="AB21" s="626"/>
      <c r="AC21" s="626"/>
      <c r="AD21" s="627">
        <v>2375628</v>
      </c>
      <c r="AE21" s="627"/>
      <c r="AF21" s="627"/>
      <c r="AG21" s="627"/>
      <c r="AH21" s="627"/>
      <c r="AI21" s="627"/>
      <c r="AJ21" s="627"/>
      <c r="AK21" s="627"/>
      <c r="AL21" s="628">
        <v>66.8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2375628</v>
      </c>
      <c r="S22" s="624"/>
      <c r="T22" s="624"/>
      <c r="U22" s="624"/>
      <c r="V22" s="624"/>
      <c r="W22" s="624"/>
      <c r="X22" s="624"/>
      <c r="Y22" s="625"/>
      <c r="Z22" s="626">
        <v>43.8</v>
      </c>
      <c r="AA22" s="626"/>
      <c r="AB22" s="626"/>
      <c r="AC22" s="626"/>
      <c r="AD22" s="627">
        <v>2375628</v>
      </c>
      <c r="AE22" s="627"/>
      <c r="AF22" s="627"/>
      <c r="AG22" s="627"/>
      <c r="AH22" s="627"/>
      <c r="AI22" s="627"/>
      <c r="AJ22" s="627"/>
      <c r="AK22" s="627"/>
      <c r="AL22" s="628">
        <v>66.8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195917</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2177058</v>
      </c>
      <c r="CS24" s="613"/>
      <c r="CT24" s="613"/>
      <c r="CU24" s="613"/>
      <c r="CV24" s="613"/>
      <c r="CW24" s="613"/>
      <c r="CX24" s="613"/>
      <c r="CY24" s="614"/>
      <c r="CZ24" s="617">
        <v>41.7</v>
      </c>
      <c r="DA24" s="618"/>
      <c r="DB24" s="618"/>
      <c r="DC24" s="634"/>
      <c r="DD24" s="655">
        <v>1737176</v>
      </c>
      <c r="DE24" s="613"/>
      <c r="DF24" s="613"/>
      <c r="DG24" s="613"/>
      <c r="DH24" s="613"/>
      <c r="DI24" s="613"/>
      <c r="DJ24" s="613"/>
      <c r="DK24" s="614"/>
      <c r="DL24" s="655">
        <v>1640285</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3701798</v>
      </c>
      <c r="S25" s="624"/>
      <c r="T25" s="624"/>
      <c r="U25" s="624"/>
      <c r="V25" s="624"/>
      <c r="W25" s="624"/>
      <c r="X25" s="624"/>
      <c r="Y25" s="625"/>
      <c r="Z25" s="626">
        <v>68.3</v>
      </c>
      <c r="AA25" s="626"/>
      <c r="AB25" s="626"/>
      <c r="AC25" s="626"/>
      <c r="AD25" s="627">
        <v>3505881</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1209253</v>
      </c>
      <c r="CS25" s="644"/>
      <c r="CT25" s="644"/>
      <c r="CU25" s="644"/>
      <c r="CV25" s="644"/>
      <c r="CW25" s="644"/>
      <c r="CX25" s="644"/>
      <c r="CY25" s="645"/>
      <c r="CZ25" s="628">
        <v>23.2</v>
      </c>
      <c r="DA25" s="656"/>
      <c r="DB25" s="656"/>
      <c r="DC25" s="658"/>
      <c r="DD25" s="632">
        <v>1041915</v>
      </c>
      <c r="DE25" s="644"/>
      <c r="DF25" s="644"/>
      <c r="DG25" s="644"/>
      <c r="DH25" s="644"/>
      <c r="DI25" s="644"/>
      <c r="DJ25" s="644"/>
      <c r="DK25" s="645"/>
      <c r="DL25" s="632">
        <v>957174</v>
      </c>
      <c r="DM25" s="644"/>
      <c r="DN25" s="644"/>
      <c r="DO25" s="644"/>
      <c r="DP25" s="644"/>
      <c r="DQ25" s="644"/>
      <c r="DR25" s="644"/>
      <c r="DS25" s="644"/>
      <c r="DT25" s="644"/>
      <c r="DU25" s="644"/>
      <c r="DV25" s="645"/>
      <c r="DW25" s="628">
        <v>26.8</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616</v>
      </c>
      <c r="S26" s="624"/>
      <c r="T26" s="624"/>
      <c r="U26" s="624"/>
      <c r="V26" s="624"/>
      <c r="W26" s="624"/>
      <c r="X26" s="624"/>
      <c r="Y26" s="625"/>
      <c r="Z26" s="626">
        <v>0</v>
      </c>
      <c r="AA26" s="626"/>
      <c r="AB26" s="626"/>
      <c r="AC26" s="626"/>
      <c r="AD26" s="627">
        <v>616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613084</v>
      </c>
      <c r="CS26" s="624"/>
      <c r="CT26" s="624"/>
      <c r="CU26" s="624"/>
      <c r="CV26" s="624"/>
      <c r="CW26" s="624"/>
      <c r="CX26" s="624"/>
      <c r="CY26" s="625"/>
      <c r="CZ26" s="628">
        <v>11.7</v>
      </c>
      <c r="DA26" s="656"/>
      <c r="DB26" s="656"/>
      <c r="DC26" s="658"/>
      <c r="DD26" s="632">
        <v>539477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70107</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826334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450226</v>
      </c>
      <c r="CS27" s="644"/>
      <c r="CT27" s="644"/>
      <c r="CU27" s="644"/>
      <c r="CV27" s="644"/>
      <c r="CW27" s="644"/>
      <c r="CX27" s="644"/>
      <c r="CY27" s="645"/>
      <c r="CZ27" s="628">
        <v>8.6</v>
      </c>
      <c r="DA27" s="656"/>
      <c r="DB27" s="656"/>
      <c r="DC27" s="658"/>
      <c r="DD27" s="632">
        <v>182496</v>
      </c>
      <c r="DE27" s="644"/>
      <c r="DF27" s="644"/>
      <c r="DG27" s="644"/>
      <c r="DH27" s="644"/>
      <c r="DI27" s="644"/>
      <c r="DJ27" s="644"/>
      <c r="DK27" s="645"/>
      <c r="DL27" s="632">
        <v>170346</v>
      </c>
      <c r="DM27" s="644"/>
      <c r="DN27" s="644"/>
      <c r="DO27" s="644"/>
      <c r="DP27" s="644"/>
      <c r="DQ27" s="644"/>
      <c r="DR27" s="644"/>
      <c r="DS27" s="644"/>
      <c r="DT27" s="644"/>
      <c r="DU27" s="644"/>
      <c r="DV27" s="645"/>
      <c r="DW27" s="628">
        <v>4.8</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24317</v>
      </c>
      <c r="S28" s="624"/>
      <c r="T28" s="624"/>
      <c r="U28" s="624"/>
      <c r="V28" s="624"/>
      <c r="W28" s="624"/>
      <c r="X28" s="624"/>
      <c r="Y28" s="625"/>
      <c r="Z28" s="626">
        <v>0.4</v>
      </c>
      <c r="AA28" s="626"/>
      <c r="AB28" s="626"/>
      <c r="AC28" s="626"/>
      <c r="AD28" s="627">
        <v>16058</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517579</v>
      </c>
      <c r="CS28" s="624"/>
      <c r="CT28" s="624"/>
      <c r="CU28" s="624"/>
      <c r="CV28" s="624"/>
      <c r="CW28" s="624"/>
      <c r="CX28" s="624"/>
      <c r="CY28" s="625"/>
      <c r="CZ28" s="628">
        <v>9.9</v>
      </c>
      <c r="DA28" s="656"/>
      <c r="DB28" s="656"/>
      <c r="DC28" s="658"/>
      <c r="DD28" s="632">
        <v>512765</v>
      </c>
      <c r="DE28" s="624"/>
      <c r="DF28" s="624"/>
      <c r="DG28" s="624"/>
      <c r="DH28" s="624"/>
      <c r="DI28" s="624"/>
      <c r="DJ28" s="624"/>
      <c r="DK28" s="625"/>
      <c r="DL28" s="632">
        <v>512765</v>
      </c>
      <c r="DM28" s="624"/>
      <c r="DN28" s="624"/>
      <c r="DO28" s="624"/>
      <c r="DP28" s="624"/>
      <c r="DQ28" s="624"/>
      <c r="DR28" s="624"/>
      <c r="DS28" s="624"/>
      <c r="DT28" s="624"/>
      <c r="DU28" s="624"/>
      <c r="DV28" s="625"/>
      <c r="DW28" s="628">
        <v>14.4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4251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517579</v>
      </c>
      <c r="CS29" s="644"/>
      <c r="CT29" s="644"/>
      <c r="CU29" s="644"/>
      <c r="CV29" s="644"/>
      <c r="CW29" s="644"/>
      <c r="CX29" s="644"/>
      <c r="CY29" s="645"/>
      <c r="CZ29" s="628">
        <v>9.9</v>
      </c>
      <c r="DA29" s="656"/>
      <c r="DB29" s="656"/>
      <c r="DC29" s="658"/>
      <c r="DD29" s="632">
        <v>512765</v>
      </c>
      <c r="DE29" s="644"/>
      <c r="DF29" s="644"/>
      <c r="DG29" s="644"/>
      <c r="DH29" s="644"/>
      <c r="DI29" s="644"/>
      <c r="DJ29" s="644"/>
      <c r="DK29" s="645"/>
      <c r="DL29" s="632">
        <v>512765</v>
      </c>
      <c r="DM29" s="644"/>
      <c r="DN29" s="644"/>
      <c r="DO29" s="644"/>
      <c r="DP29" s="644"/>
      <c r="DQ29" s="644"/>
      <c r="DR29" s="644"/>
      <c r="DS29" s="644"/>
      <c r="DT29" s="644"/>
      <c r="DU29" s="644"/>
      <c r="DV29" s="645"/>
      <c r="DW29" s="628">
        <v>14.4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565642</v>
      </c>
      <c r="S30" s="624"/>
      <c r="T30" s="624"/>
      <c r="U30" s="624"/>
      <c r="V30" s="624"/>
      <c r="W30" s="624"/>
      <c r="X30" s="624"/>
      <c r="Y30" s="625"/>
      <c r="Z30" s="626">
        <v>10.4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507327</v>
      </c>
      <c r="CS30" s="624"/>
      <c r="CT30" s="624"/>
      <c r="CU30" s="624"/>
      <c r="CV30" s="624"/>
      <c r="CW30" s="624"/>
      <c r="CX30" s="624"/>
      <c r="CY30" s="625"/>
      <c r="CZ30" s="628">
        <v>9.6999999999999993</v>
      </c>
      <c r="DA30" s="656"/>
      <c r="DB30" s="656"/>
      <c r="DC30" s="658"/>
      <c r="DD30" s="632">
        <v>502513</v>
      </c>
      <c r="DE30" s="624"/>
      <c r="DF30" s="624"/>
      <c r="DG30" s="624"/>
      <c r="DH30" s="624"/>
      <c r="DI30" s="624"/>
      <c r="DJ30" s="624"/>
      <c r="DK30" s="625"/>
      <c r="DL30" s="632">
        <v>502513</v>
      </c>
      <c r="DM30" s="624"/>
      <c r="DN30" s="624"/>
      <c r="DO30" s="624"/>
      <c r="DP30" s="624"/>
      <c r="DQ30" s="624"/>
      <c r="DR30" s="624"/>
      <c r="DS30" s="624"/>
      <c r="DT30" s="624"/>
      <c r="DU30" s="624"/>
      <c r="DV30" s="625"/>
      <c r="DW30" s="628">
        <v>14.1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97.1</v>
      </c>
      <c r="BN31" s="667"/>
      <c r="BO31" s="667"/>
      <c r="BP31" s="667"/>
      <c r="BQ31" s="668"/>
      <c r="BR31" s="670">
        <v>99.2</v>
      </c>
      <c r="BS31" s="667"/>
      <c r="BT31" s="667"/>
      <c r="BU31" s="667"/>
      <c r="BV31" s="667"/>
      <c r="BW31" s="667"/>
      <c r="BX31" s="618">
        <v>97</v>
      </c>
      <c r="BY31" s="667"/>
      <c r="BZ31" s="667"/>
      <c r="CA31" s="667"/>
      <c r="CB31" s="668"/>
      <c r="CD31" s="663"/>
      <c r="CE31" s="664"/>
      <c r="CF31" s="620" t="s">
        <v>300</v>
      </c>
      <c r="CG31" s="621"/>
      <c r="CH31" s="621"/>
      <c r="CI31" s="621"/>
      <c r="CJ31" s="621"/>
      <c r="CK31" s="621"/>
      <c r="CL31" s="621"/>
      <c r="CM31" s="621"/>
      <c r="CN31" s="621"/>
      <c r="CO31" s="621"/>
      <c r="CP31" s="621"/>
      <c r="CQ31" s="622"/>
      <c r="CR31" s="623">
        <v>10252</v>
      </c>
      <c r="CS31" s="644"/>
      <c r="CT31" s="644"/>
      <c r="CU31" s="644"/>
      <c r="CV31" s="644"/>
      <c r="CW31" s="644"/>
      <c r="CX31" s="644"/>
      <c r="CY31" s="645"/>
      <c r="CZ31" s="628">
        <v>0.2</v>
      </c>
      <c r="DA31" s="656"/>
      <c r="DB31" s="656"/>
      <c r="DC31" s="658"/>
      <c r="DD31" s="632">
        <v>10252</v>
      </c>
      <c r="DE31" s="644"/>
      <c r="DF31" s="644"/>
      <c r="DG31" s="644"/>
      <c r="DH31" s="644"/>
      <c r="DI31" s="644"/>
      <c r="DJ31" s="644"/>
      <c r="DK31" s="645"/>
      <c r="DL31" s="632">
        <v>10252</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296765</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99.4</v>
      </c>
      <c r="BH32" s="644"/>
      <c r="BI32" s="644"/>
      <c r="BJ32" s="644"/>
      <c r="BK32" s="644"/>
      <c r="BL32" s="644"/>
      <c r="BM32" s="629">
        <v>98</v>
      </c>
      <c r="BN32" s="644"/>
      <c r="BO32" s="644"/>
      <c r="BP32" s="644"/>
      <c r="BQ32" s="669"/>
      <c r="BR32" s="680">
        <v>99.4</v>
      </c>
      <c r="BS32" s="644"/>
      <c r="BT32" s="644"/>
      <c r="BU32" s="644"/>
      <c r="BV32" s="644"/>
      <c r="BW32" s="644"/>
      <c r="BX32" s="629">
        <v>97.9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5257</v>
      </c>
      <c r="S33" s="624"/>
      <c r="T33" s="624"/>
      <c r="U33" s="624"/>
      <c r="V33" s="624"/>
      <c r="W33" s="624"/>
      <c r="X33" s="624"/>
      <c r="Y33" s="625"/>
      <c r="Z33" s="626">
        <v>0.1</v>
      </c>
      <c r="AA33" s="626"/>
      <c r="AB33" s="626"/>
      <c r="AC33" s="626"/>
      <c r="AD33" s="627">
        <v>1741</v>
      </c>
      <c r="AE33" s="627"/>
      <c r="AF33" s="627"/>
      <c r="AG33" s="627"/>
      <c r="AH33" s="627"/>
      <c r="AI33" s="627"/>
      <c r="AJ33" s="627"/>
      <c r="AK33" s="627"/>
      <c r="AL33" s="628">
        <v>0</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v>
      </c>
      <c r="BH33" s="682"/>
      <c r="BI33" s="682"/>
      <c r="BJ33" s="682"/>
      <c r="BK33" s="682"/>
      <c r="BL33" s="682"/>
      <c r="BM33" s="683">
        <v>96</v>
      </c>
      <c r="BN33" s="682"/>
      <c r="BO33" s="682"/>
      <c r="BP33" s="682"/>
      <c r="BQ33" s="684"/>
      <c r="BR33" s="681">
        <v>99</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2469851</v>
      </c>
      <c r="CS33" s="644"/>
      <c r="CT33" s="644"/>
      <c r="CU33" s="644"/>
      <c r="CV33" s="644"/>
      <c r="CW33" s="644"/>
      <c r="CX33" s="644"/>
      <c r="CY33" s="645"/>
      <c r="CZ33" s="628">
        <v>47.3</v>
      </c>
      <c r="DA33" s="656"/>
      <c r="DB33" s="656"/>
      <c r="DC33" s="658"/>
      <c r="DD33" s="632">
        <v>1929293</v>
      </c>
      <c r="DE33" s="644"/>
      <c r="DF33" s="644"/>
      <c r="DG33" s="644"/>
      <c r="DH33" s="644"/>
      <c r="DI33" s="644"/>
      <c r="DJ33" s="644"/>
      <c r="DK33" s="645"/>
      <c r="DL33" s="632">
        <v>1531238</v>
      </c>
      <c r="DM33" s="644"/>
      <c r="DN33" s="644"/>
      <c r="DO33" s="644"/>
      <c r="DP33" s="644"/>
      <c r="DQ33" s="644"/>
      <c r="DR33" s="644"/>
      <c r="DS33" s="644"/>
      <c r="DT33" s="644"/>
      <c r="DU33" s="644"/>
      <c r="DV33" s="645"/>
      <c r="DW33" s="628">
        <v>42.9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160486</v>
      </c>
      <c r="S34" s="624"/>
      <c r="T34" s="624"/>
      <c r="U34" s="624"/>
      <c r="V34" s="624"/>
      <c r="W34" s="624"/>
      <c r="X34" s="624"/>
      <c r="Y34" s="625"/>
      <c r="Z34" s="626">
        <v>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873669</v>
      </c>
      <c r="CS34" s="624"/>
      <c r="CT34" s="624"/>
      <c r="CU34" s="624"/>
      <c r="CV34" s="624"/>
      <c r="CW34" s="624"/>
      <c r="CX34" s="624"/>
      <c r="CY34" s="625"/>
      <c r="CZ34" s="628">
        <v>16.7</v>
      </c>
      <c r="DA34" s="656"/>
      <c r="DB34" s="656"/>
      <c r="DC34" s="658"/>
      <c r="DD34" s="632">
        <v>606562</v>
      </c>
      <c r="DE34" s="624"/>
      <c r="DF34" s="624"/>
      <c r="DG34" s="624"/>
      <c r="DH34" s="624"/>
      <c r="DI34" s="624"/>
      <c r="DJ34" s="624"/>
      <c r="DK34" s="625"/>
      <c r="DL34" s="632">
        <v>511216</v>
      </c>
      <c r="DM34" s="624"/>
      <c r="DN34" s="624"/>
      <c r="DO34" s="624"/>
      <c r="DP34" s="624"/>
      <c r="DQ34" s="624"/>
      <c r="DR34" s="624"/>
      <c r="DS34" s="624"/>
      <c r="DT34" s="624"/>
      <c r="DU34" s="624"/>
      <c r="DV34" s="625"/>
      <c r="DW34" s="628">
        <v>14.3</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54826</v>
      </c>
      <c r="S35" s="624"/>
      <c r="T35" s="624"/>
      <c r="U35" s="624"/>
      <c r="V35" s="624"/>
      <c r="W35" s="624"/>
      <c r="X35" s="624"/>
      <c r="Y35" s="625"/>
      <c r="Z35" s="626">
        <v>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35805</v>
      </c>
      <c r="CS35" s="644"/>
      <c r="CT35" s="644"/>
      <c r="CU35" s="644"/>
      <c r="CV35" s="644"/>
      <c r="CW35" s="644"/>
      <c r="CX35" s="644"/>
      <c r="CY35" s="645"/>
      <c r="CZ35" s="628">
        <v>0.7</v>
      </c>
      <c r="DA35" s="656"/>
      <c r="DB35" s="656"/>
      <c r="DC35" s="658"/>
      <c r="DD35" s="632">
        <v>32293</v>
      </c>
      <c r="DE35" s="644"/>
      <c r="DF35" s="644"/>
      <c r="DG35" s="644"/>
      <c r="DH35" s="644"/>
      <c r="DI35" s="644"/>
      <c r="DJ35" s="644"/>
      <c r="DK35" s="645"/>
      <c r="DL35" s="632">
        <v>20788</v>
      </c>
      <c r="DM35" s="644"/>
      <c r="DN35" s="644"/>
      <c r="DO35" s="644"/>
      <c r="DP35" s="644"/>
      <c r="DQ35" s="644"/>
      <c r="DR35" s="644"/>
      <c r="DS35" s="644"/>
      <c r="DT35" s="644"/>
      <c r="DU35" s="644"/>
      <c r="DV35" s="645"/>
      <c r="DW35" s="628">
        <v>0.6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217400</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802012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287915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827433</v>
      </c>
      <c r="CS36" s="624"/>
      <c r="CT36" s="624"/>
      <c r="CU36" s="624"/>
      <c r="CV36" s="624"/>
      <c r="CW36" s="624"/>
      <c r="CX36" s="624"/>
      <c r="CY36" s="625"/>
      <c r="CZ36" s="628">
        <v>15.9</v>
      </c>
      <c r="DA36" s="656"/>
      <c r="DB36" s="656"/>
      <c r="DC36" s="658"/>
      <c r="DD36" s="632">
        <v>638666</v>
      </c>
      <c r="DE36" s="624"/>
      <c r="DF36" s="624"/>
      <c r="DG36" s="624"/>
      <c r="DH36" s="624"/>
      <c r="DI36" s="624"/>
      <c r="DJ36" s="624"/>
      <c r="DK36" s="625"/>
      <c r="DL36" s="632">
        <v>447591</v>
      </c>
      <c r="DM36" s="624"/>
      <c r="DN36" s="624"/>
      <c r="DO36" s="624"/>
      <c r="DP36" s="624"/>
      <c r="DQ36" s="624"/>
      <c r="DR36" s="624"/>
      <c r="DS36" s="624"/>
      <c r="DT36" s="624"/>
      <c r="DU36" s="624"/>
      <c r="DV36" s="625"/>
      <c r="DW36" s="628">
        <v>12.5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94597</v>
      </c>
      <c r="S37" s="624"/>
      <c r="T37" s="624"/>
      <c r="U37" s="624"/>
      <c r="V37" s="624"/>
      <c r="W37" s="624"/>
      <c r="X37" s="624"/>
      <c r="Y37" s="625"/>
      <c r="Z37" s="626">
        <v>1.7</v>
      </c>
      <c r="AA37" s="626"/>
      <c r="AB37" s="626"/>
      <c r="AC37" s="626"/>
      <c r="AD37" s="627">
        <v>29474</v>
      </c>
      <c r="AE37" s="627"/>
      <c r="AF37" s="627"/>
      <c r="AG37" s="627"/>
      <c r="AH37" s="627"/>
      <c r="AI37" s="627"/>
      <c r="AJ37" s="627"/>
      <c r="AK37" s="627"/>
      <c r="AL37" s="628">
        <v>0.8</v>
      </c>
      <c r="AM37" s="629"/>
      <c r="AN37" s="629"/>
      <c r="AO37" s="630"/>
      <c r="AQ37" s="686" t="s">
        <v>319</v>
      </c>
      <c r="AR37" s="687"/>
      <c r="AS37" s="687"/>
      <c r="AT37" s="687"/>
      <c r="AU37" s="687"/>
      <c r="AV37" s="687"/>
      <c r="AW37" s="687"/>
      <c r="AX37" s="687"/>
      <c r="AY37" s="688"/>
      <c r="AZ37" s="623">
        <v>131330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270083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202442</v>
      </c>
      <c r="CS37" s="644"/>
      <c r="CT37" s="644"/>
      <c r="CU37" s="644"/>
      <c r="CV37" s="644"/>
      <c r="CW37" s="644"/>
      <c r="CX37" s="644"/>
      <c r="CY37" s="645"/>
      <c r="CZ37" s="628">
        <v>3.9</v>
      </c>
      <c r="DA37" s="656"/>
      <c r="DB37" s="656"/>
      <c r="DC37" s="658"/>
      <c r="DD37" s="632">
        <v>193259</v>
      </c>
      <c r="DE37" s="644"/>
      <c r="DF37" s="644"/>
      <c r="DG37" s="644"/>
      <c r="DH37" s="644"/>
      <c r="DI37" s="644"/>
      <c r="DJ37" s="644"/>
      <c r="DK37" s="645"/>
      <c r="DL37" s="632">
        <v>190363</v>
      </c>
      <c r="DM37" s="644"/>
      <c r="DN37" s="644"/>
      <c r="DO37" s="644"/>
      <c r="DP37" s="644"/>
      <c r="DQ37" s="644"/>
      <c r="DR37" s="644"/>
      <c r="DS37" s="644"/>
      <c r="DT37" s="644"/>
      <c r="DU37" s="644"/>
      <c r="DV37" s="645"/>
      <c r="DW37" s="628">
        <v>5.3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226300</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87879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1402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617418</v>
      </c>
      <c r="CS38" s="624"/>
      <c r="CT38" s="624"/>
      <c r="CU38" s="624"/>
      <c r="CV38" s="624"/>
      <c r="CW38" s="624"/>
      <c r="CX38" s="624"/>
      <c r="CY38" s="625"/>
      <c r="CZ38" s="628">
        <v>11.8</v>
      </c>
      <c r="DA38" s="656"/>
      <c r="DB38" s="656"/>
      <c r="DC38" s="658"/>
      <c r="DD38" s="632">
        <v>544997</v>
      </c>
      <c r="DE38" s="624"/>
      <c r="DF38" s="624"/>
      <c r="DG38" s="624"/>
      <c r="DH38" s="624"/>
      <c r="DI38" s="624"/>
      <c r="DJ38" s="624"/>
      <c r="DK38" s="625"/>
      <c r="DL38" s="632">
        <v>507863</v>
      </c>
      <c r="DM38" s="624"/>
      <c r="DN38" s="624"/>
      <c r="DO38" s="624"/>
      <c r="DP38" s="624"/>
      <c r="DQ38" s="624"/>
      <c r="DR38" s="624"/>
      <c r="DS38" s="624"/>
      <c r="DT38" s="624"/>
      <c r="DU38" s="624"/>
      <c r="DV38" s="625"/>
      <c r="DW38" s="628">
        <v>14.2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53264</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2104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71746</v>
      </c>
      <c r="CS39" s="644"/>
      <c r="CT39" s="644"/>
      <c r="CU39" s="644"/>
      <c r="CV39" s="644"/>
      <c r="CW39" s="644"/>
      <c r="CX39" s="644"/>
      <c r="CY39" s="645"/>
      <c r="CZ39" s="628">
        <v>1.4</v>
      </c>
      <c r="DA39" s="656"/>
      <c r="DB39" s="656"/>
      <c r="DC39" s="658"/>
      <c r="DD39" s="632">
        <v>62995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16100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43780</v>
      </c>
      <c r="CS40" s="624"/>
      <c r="CT40" s="624"/>
      <c r="CU40" s="624"/>
      <c r="CV40" s="624"/>
      <c r="CW40" s="624"/>
      <c r="CX40" s="624"/>
      <c r="CY40" s="625"/>
      <c r="CZ40" s="628">
        <v>0.8</v>
      </c>
      <c r="DA40" s="656"/>
      <c r="DB40" s="656"/>
      <c r="DC40" s="658"/>
      <c r="DD40" s="632">
        <v>43780</v>
      </c>
      <c r="DE40" s="624"/>
      <c r="DF40" s="624"/>
      <c r="DG40" s="624"/>
      <c r="DH40" s="624"/>
      <c r="DI40" s="624"/>
      <c r="DJ40" s="624"/>
      <c r="DK40" s="625"/>
      <c r="DL40" s="632">
        <v>43780</v>
      </c>
      <c r="DM40" s="624"/>
      <c r="DN40" s="624"/>
      <c r="DO40" s="624"/>
      <c r="DP40" s="624"/>
      <c r="DQ40" s="624"/>
      <c r="DR40" s="624"/>
      <c r="DS40" s="624"/>
      <c r="DT40" s="624"/>
      <c r="DU40" s="624"/>
      <c r="DV40" s="625"/>
      <c r="DW40" s="628">
        <v>1.2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5422362</v>
      </c>
      <c r="S41" s="696"/>
      <c r="T41" s="696"/>
      <c r="U41" s="696"/>
      <c r="V41" s="696"/>
      <c r="W41" s="696"/>
      <c r="X41" s="696"/>
      <c r="Y41" s="700"/>
      <c r="Z41" s="701">
        <v>100</v>
      </c>
      <c r="AA41" s="701"/>
      <c r="AB41" s="701"/>
      <c r="AC41" s="701"/>
      <c r="AD41" s="702">
        <v>3553770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109480</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420059</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366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572145</v>
      </c>
      <c r="CS42" s="644"/>
      <c r="CT42" s="644"/>
      <c r="CU42" s="644"/>
      <c r="CV42" s="644"/>
      <c r="CW42" s="644"/>
      <c r="CX42" s="644"/>
      <c r="CY42" s="645"/>
      <c r="CZ42" s="628">
        <v>11</v>
      </c>
      <c r="DA42" s="656"/>
      <c r="DB42" s="656"/>
      <c r="DC42" s="658"/>
      <c r="DD42" s="632">
        <v>395730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9308</v>
      </c>
      <c r="CS43" s="644"/>
      <c r="CT43" s="644"/>
      <c r="CU43" s="644"/>
      <c r="CV43" s="644"/>
      <c r="CW43" s="644"/>
      <c r="CX43" s="644"/>
      <c r="CY43" s="645"/>
      <c r="CZ43" s="628">
        <v>0.2</v>
      </c>
      <c r="DA43" s="656"/>
      <c r="DB43" s="656"/>
      <c r="DC43" s="658"/>
      <c r="DD43" s="632">
        <v>9308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558548</v>
      </c>
      <c r="CS44" s="624"/>
      <c r="CT44" s="624"/>
      <c r="CU44" s="624"/>
      <c r="CV44" s="624"/>
      <c r="CW44" s="624"/>
      <c r="CX44" s="624"/>
      <c r="CY44" s="625"/>
      <c r="CZ44" s="628">
        <v>10.7</v>
      </c>
      <c r="DA44" s="629"/>
      <c r="DB44" s="629"/>
      <c r="DC44" s="635"/>
      <c r="DD44" s="632">
        <v>383590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178681</v>
      </c>
      <c r="CS45" s="644"/>
      <c r="CT45" s="644"/>
      <c r="CU45" s="644"/>
      <c r="CV45" s="644"/>
      <c r="CW45" s="644"/>
      <c r="CX45" s="644"/>
      <c r="CY45" s="645"/>
      <c r="CZ45" s="628">
        <v>3.4</v>
      </c>
      <c r="DA45" s="656"/>
      <c r="DB45" s="656"/>
      <c r="DC45" s="658"/>
      <c r="DD45" s="632">
        <v>128123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323953</v>
      </c>
      <c r="CS46" s="624"/>
      <c r="CT46" s="624"/>
      <c r="CU46" s="624"/>
      <c r="CV46" s="624"/>
      <c r="CW46" s="624"/>
      <c r="CX46" s="624"/>
      <c r="CY46" s="625"/>
      <c r="CZ46" s="628">
        <v>6.2</v>
      </c>
      <c r="DA46" s="629"/>
      <c r="DB46" s="629"/>
      <c r="DC46" s="635"/>
      <c r="DD46" s="632">
        <v>219553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13597</v>
      </c>
      <c r="CS47" s="644"/>
      <c r="CT47" s="644"/>
      <c r="CU47" s="644"/>
      <c r="CV47" s="644"/>
      <c r="CW47" s="644"/>
      <c r="CX47" s="644"/>
      <c r="CY47" s="645"/>
      <c r="CZ47" s="628">
        <v>0.3</v>
      </c>
      <c r="DA47" s="656"/>
      <c r="DB47" s="656"/>
      <c r="DC47" s="658"/>
      <c r="DD47" s="632">
        <v>12140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5219054</v>
      </c>
      <c r="CS49" s="682"/>
      <c r="CT49" s="682"/>
      <c r="CU49" s="682"/>
      <c r="CV49" s="682"/>
      <c r="CW49" s="682"/>
      <c r="CX49" s="682"/>
      <c r="CY49" s="711"/>
      <c r="CZ49" s="703">
        <v>100</v>
      </c>
      <c r="DA49" s="712"/>
      <c r="DB49" s="712"/>
      <c r="DC49" s="713"/>
      <c r="DD49" s="714">
        <v>4062199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Ru3QHg1Wq9830MhIpGyTRP5TKXR94sgaijCXYfLIVBTtGfeIqAD5hFUtrdxMKyOMry2dR8iUoSJSOuTBew7zQ==" saltValue="4mMVAQ3WL9Tmm5blgNAa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G78" sqref="BG7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5422</v>
      </c>
      <c r="R7" s="753"/>
      <c r="S7" s="753"/>
      <c r="T7" s="753"/>
      <c r="U7" s="753"/>
      <c r="V7" s="753">
        <v>5219</v>
      </c>
      <c r="W7" s="753"/>
      <c r="X7" s="753"/>
      <c r="Y7" s="753"/>
      <c r="Z7" s="753"/>
      <c r="AA7" s="753">
        <v>203</v>
      </c>
      <c r="AB7" s="753"/>
      <c r="AC7" s="753"/>
      <c r="AD7" s="753"/>
      <c r="AE7" s="754"/>
      <c r="AF7" s="755">
        <v>135</v>
      </c>
      <c r="AG7" s="756"/>
      <c r="AH7" s="756"/>
      <c r="AI7" s="756"/>
      <c r="AJ7" s="757"/>
      <c r="AK7" s="758">
        <v>1</v>
      </c>
      <c r="AL7" s="759"/>
      <c r="AM7" s="759"/>
      <c r="AN7" s="759"/>
      <c r="AO7" s="759"/>
      <c r="AP7" s="759">
        <v>3466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5422</v>
      </c>
      <c r="R23" s="793"/>
      <c r="S23" s="793"/>
      <c r="T23" s="793"/>
      <c r="U23" s="793"/>
      <c r="V23" s="793">
        <v>5219</v>
      </c>
      <c r="W23" s="793"/>
      <c r="X23" s="793"/>
      <c r="Y23" s="793"/>
      <c r="Z23" s="793"/>
      <c r="AA23" s="793">
        <v>203</v>
      </c>
      <c r="AB23" s="793"/>
      <c r="AC23" s="793"/>
      <c r="AD23" s="793"/>
      <c r="AE23" s="794"/>
      <c r="AF23" s="795">
        <v>135</v>
      </c>
      <c r="AG23" s="793"/>
      <c r="AH23" s="793"/>
      <c r="AI23" s="793"/>
      <c r="AJ23" s="796"/>
      <c r="AK23" s="797"/>
      <c r="AL23" s="798"/>
      <c r="AM23" s="798"/>
      <c r="AN23" s="798"/>
      <c r="AO23" s="798"/>
      <c r="AP23" s="793">
        <v>3466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1423</v>
      </c>
      <c r="R28" s="823"/>
      <c r="S28" s="823"/>
      <c r="T28" s="823"/>
      <c r="U28" s="823"/>
      <c r="V28" s="823">
        <v>1135</v>
      </c>
      <c r="W28" s="823"/>
      <c r="X28" s="823"/>
      <c r="Y28" s="823"/>
      <c r="Z28" s="823"/>
      <c r="AA28" s="823">
        <v>288</v>
      </c>
      <c r="AB28" s="823"/>
      <c r="AC28" s="823"/>
      <c r="AD28" s="823"/>
      <c r="AE28" s="824"/>
      <c r="AF28" s="825">
        <v>288</v>
      </c>
      <c r="AG28" s="823"/>
      <c r="AH28" s="823"/>
      <c r="AI28" s="823"/>
      <c r="AJ28" s="826"/>
      <c r="AK28" s="827">
        <v>109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293</v>
      </c>
      <c r="R29" s="784"/>
      <c r="S29" s="784"/>
      <c r="T29" s="784"/>
      <c r="U29" s="784"/>
      <c r="V29" s="784">
        <v>293</v>
      </c>
      <c r="W29" s="784"/>
      <c r="X29" s="784"/>
      <c r="Y29" s="784"/>
      <c r="Z29" s="784"/>
      <c r="AA29" s="784">
        <v>1</v>
      </c>
      <c r="AB29" s="784"/>
      <c r="AC29" s="784"/>
      <c r="AD29" s="784"/>
      <c r="AE29" s="785"/>
      <c r="AF29" s="786">
        <v>1</v>
      </c>
      <c r="AG29" s="787"/>
      <c r="AH29" s="787"/>
      <c r="AI29" s="787"/>
      <c r="AJ29" s="788"/>
      <c r="AK29" s="834">
        <v>188</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210</v>
      </c>
      <c r="R30" s="784"/>
      <c r="S30" s="784"/>
      <c r="T30" s="784"/>
      <c r="U30" s="784"/>
      <c r="V30" s="784">
        <v>202</v>
      </c>
      <c r="W30" s="784"/>
      <c r="X30" s="784"/>
      <c r="Y30" s="784"/>
      <c r="Z30" s="784"/>
      <c r="AA30" s="784">
        <v>7</v>
      </c>
      <c r="AB30" s="784"/>
      <c r="AC30" s="784"/>
      <c r="AD30" s="784"/>
      <c r="AE30" s="785"/>
      <c r="AF30" s="786">
        <v>150</v>
      </c>
      <c r="AG30" s="787"/>
      <c r="AH30" s="787"/>
      <c r="AI30" s="787"/>
      <c r="AJ30" s="788"/>
      <c r="AK30" s="834">
        <v>53</v>
      </c>
      <c r="AL30" s="830"/>
      <c r="AM30" s="830"/>
      <c r="AN30" s="830"/>
      <c r="AO30" s="830"/>
      <c r="AP30" s="830">
        <v>886</v>
      </c>
      <c r="AQ30" s="830"/>
      <c r="AR30" s="830"/>
      <c r="AS30" s="830"/>
      <c r="AT30" s="830"/>
      <c r="AU30" s="830">
        <v>137</v>
      </c>
      <c r="AV30" s="830"/>
      <c r="AW30" s="830"/>
      <c r="AX30" s="830"/>
      <c r="AY30" s="830"/>
      <c r="AZ30" s="831" t="s">
        <v>486</v>
      </c>
      <c r="BA30" s="831"/>
      <c r="BB30" s="831"/>
      <c r="BC30" s="831"/>
      <c r="BD30" s="831"/>
      <c r="BE30" s="832" t="s">
        <v>391</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4">
        <v>297</v>
      </c>
      <c r="R31" s="784"/>
      <c r="S31" s="784"/>
      <c r="T31" s="784"/>
      <c r="U31" s="784"/>
      <c r="V31" s="783">
        <v>263</v>
      </c>
      <c r="W31" s="784"/>
      <c r="X31" s="784"/>
      <c r="Y31" s="784"/>
      <c r="Z31" s="784"/>
      <c r="AA31" s="784">
        <v>34</v>
      </c>
      <c r="AB31" s="784"/>
      <c r="AC31" s="784"/>
      <c r="AD31" s="784"/>
      <c r="AE31" s="785"/>
      <c r="AF31" s="786">
        <v>34</v>
      </c>
      <c r="AG31" s="787"/>
      <c r="AH31" s="787"/>
      <c r="AI31" s="787"/>
      <c r="AJ31" s="788"/>
      <c r="AK31" s="834">
        <v>88</v>
      </c>
      <c r="AL31" s="830"/>
      <c r="AM31" s="830"/>
      <c r="AN31" s="830"/>
      <c r="AO31" s="830"/>
      <c r="AP31" s="830">
        <v>569</v>
      </c>
      <c r="AQ31" s="830"/>
      <c r="AR31" s="830"/>
      <c r="AS31" s="830"/>
      <c r="AT31" s="830"/>
      <c r="AU31" s="830">
        <v>558</v>
      </c>
      <c r="AV31" s="830"/>
      <c r="AW31" s="830"/>
      <c r="AX31" s="830"/>
      <c r="AY31" s="830"/>
      <c r="AZ31" s="831" t="s">
        <v>486</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4"/>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473</v>
      </c>
      <c r="AG63" s="844"/>
      <c r="AH63" s="844"/>
      <c r="AI63" s="844"/>
      <c r="AJ63" s="845"/>
      <c r="AK63" s="846"/>
      <c r="AL63" s="841"/>
      <c r="AM63" s="841"/>
      <c r="AN63" s="841"/>
      <c r="AO63" s="841"/>
      <c r="AP63" s="844">
        <v>1455</v>
      </c>
      <c r="AQ63" s="844"/>
      <c r="AR63" s="844"/>
      <c r="AS63" s="844"/>
      <c r="AT63" s="844"/>
      <c r="AU63" s="844">
        <v>695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545</v>
      </c>
      <c r="C68" s="870"/>
      <c r="D68" s="870"/>
      <c r="E68" s="870"/>
      <c r="F68" s="870"/>
      <c r="G68" s="870"/>
      <c r="H68" s="870"/>
      <c r="I68" s="870"/>
      <c r="J68" s="870"/>
      <c r="K68" s="870"/>
      <c r="L68" s="870"/>
      <c r="M68" s="870"/>
      <c r="N68" s="870"/>
      <c r="O68" s="870"/>
      <c r="P68" s="871"/>
      <c r="Q68" s="872">
        <v>237</v>
      </c>
      <c r="R68" s="866"/>
      <c r="S68" s="866"/>
      <c r="T68" s="866"/>
      <c r="U68" s="866"/>
      <c r="V68" s="866">
        <v>234</v>
      </c>
      <c r="W68" s="866"/>
      <c r="X68" s="866"/>
      <c r="Y68" s="866"/>
      <c r="Z68" s="866"/>
      <c r="AA68" s="866">
        <v>4</v>
      </c>
      <c r="AB68" s="866"/>
      <c r="AC68" s="866"/>
      <c r="AD68" s="866"/>
      <c r="AE68" s="866"/>
      <c r="AF68" s="866">
        <f>AA68</f>
        <v>4</v>
      </c>
      <c r="AG68" s="866"/>
      <c r="AH68" s="866"/>
      <c r="AI68" s="866"/>
      <c r="AJ68" s="866"/>
      <c r="AK68" s="866">
        <v>12</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546</v>
      </c>
      <c r="C69" s="874"/>
      <c r="D69" s="874"/>
      <c r="E69" s="874"/>
      <c r="F69" s="874"/>
      <c r="G69" s="874"/>
      <c r="H69" s="874"/>
      <c r="I69" s="874"/>
      <c r="J69" s="874"/>
      <c r="K69" s="874"/>
      <c r="L69" s="874"/>
      <c r="M69" s="874"/>
      <c r="N69" s="874"/>
      <c r="O69" s="874"/>
      <c r="P69" s="875"/>
      <c r="Q69" s="876">
        <v>254366</v>
      </c>
      <c r="R69" s="830"/>
      <c r="S69" s="830"/>
      <c r="T69" s="830"/>
      <c r="U69" s="830"/>
      <c r="V69" s="830">
        <v>246438</v>
      </c>
      <c r="W69" s="830"/>
      <c r="X69" s="830"/>
      <c r="Y69" s="830"/>
      <c r="Z69" s="830"/>
      <c r="AA69" s="830">
        <v>7929</v>
      </c>
      <c r="AB69" s="830"/>
      <c r="AC69" s="830"/>
      <c r="AD69" s="830"/>
      <c r="AE69" s="830"/>
      <c r="AF69" s="830">
        <v>7525</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547</v>
      </c>
      <c r="C70" s="874"/>
      <c r="D70" s="874"/>
      <c r="E70" s="874"/>
      <c r="F70" s="874"/>
      <c r="G70" s="874"/>
      <c r="H70" s="874"/>
      <c r="I70" s="874"/>
      <c r="J70" s="874"/>
      <c r="K70" s="874"/>
      <c r="L70" s="874"/>
      <c r="M70" s="874"/>
      <c r="N70" s="874"/>
      <c r="O70" s="874"/>
      <c r="P70" s="875"/>
      <c r="Q70" s="876">
        <v>3022</v>
      </c>
      <c r="R70" s="830"/>
      <c r="S70" s="830"/>
      <c r="T70" s="830"/>
      <c r="U70" s="830"/>
      <c r="V70" s="830">
        <v>941</v>
      </c>
      <c r="W70" s="830"/>
      <c r="X70" s="830"/>
      <c r="Y70" s="830"/>
      <c r="Z70" s="830"/>
      <c r="AA70" s="830">
        <f t="shared" ref="AA70" si="0">Q70-V70</f>
        <v>2081</v>
      </c>
      <c r="AB70" s="830"/>
      <c r="AC70" s="830"/>
      <c r="AD70" s="830"/>
      <c r="AE70" s="830"/>
      <c r="AF70" s="830">
        <f t="shared" ref="AF70:AF71" si="1">AA70</f>
        <v>2081</v>
      </c>
      <c r="AG70" s="830"/>
      <c r="AH70" s="830"/>
      <c r="AI70" s="830"/>
      <c r="AJ70" s="830"/>
      <c r="AK70" s="830" t="s">
        <v>486</v>
      </c>
      <c r="AL70" s="830"/>
      <c r="AM70" s="830"/>
      <c r="AN70" s="830"/>
      <c r="AO70" s="830"/>
      <c r="AP70" s="830">
        <v>2932</v>
      </c>
      <c r="AQ70" s="830"/>
      <c r="AR70" s="830"/>
      <c r="AS70" s="830"/>
      <c r="AT70" s="830"/>
      <c r="AU70" s="830">
        <v>425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168</v>
      </c>
      <c r="R71" s="830"/>
      <c r="S71" s="830"/>
      <c r="T71" s="830"/>
      <c r="U71" s="830"/>
      <c r="V71" s="830">
        <v>160</v>
      </c>
      <c r="W71" s="830"/>
      <c r="X71" s="830"/>
      <c r="Y71" s="830"/>
      <c r="Z71" s="830"/>
      <c r="AA71" s="830">
        <v>9</v>
      </c>
      <c r="AB71" s="830"/>
      <c r="AC71" s="830"/>
      <c r="AD71" s="830"/>
      <c r="AE71" s="830"/>
      <c r="AF71" s="830">
        <f t="shared" si="1"/>
        <v>9</v>
      </c>
      <c r="AG71" s="830"/>
      <c r="AH71" s="830"/>
      <c r="AI71" s="830"/>
      <c r="AJ71" s="830"/>
      <c r="AK71" s="830">
        <v>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567</v>
      </c>
      <c r="C72" s="874"/>
      <c r="D72" s="874"/>
      <c r="E72" s="874"/>
      <c r="F72" s="874"/>
      <c r="G72" s="874"/>
      <c r="H72" s="874"/>
      <c r="I72" s="874"/>
      <c r="J72" s="874"/>
      <c r="K72" s="874"/>
      <c r="L72" s="874"/>
      <c r="M72" s="874"/>
      <c r="N72" s="874"/>
      <c r="O72" s="874"/>
      <c r="P72" s="875"/>
      <c r="Q72" s="881">
        <v>12</v>
      </c>
      <c r="R72" s="878"/>
      <c r="S72" s="878"/>
      <c r="T72" s="878"/>
      <c r="U72" s="834"/>
      <c r="V72" s="877">
        <v>12</v>
      </c>
      <c r="W72" s="878"/>
      <c r="X72" s="878"/>
      <c r="Y72" s="878"/>
      <c r="Z72" s="834"/>
      <c r="AA72" s="830">
        <v>0</v>
      </c>
      <c r="AB72" s="830"/>
      <c r="AC72" s="830"/>
      <c r="AD72" s="830"/>
      <c r="AE72" s="830"/>
      <c r="AF72" s="830">
        <f t="shared" ref="AF72" si="2">AA72</f>
        <v>0</v>
      </c>
      <c r="AG72" s="830"/>
      <c r="AH72" s="830"/>
      <c r="AI72" s="830"/>
      <c r="AJ72" s="830"/>
      <c r="AK72" s="877" t="s">
        <v>486</v>
      </c>
      <c r="AL72" s="878"/>
      <c r="AM72" s="878"/>
      <c r="AN72" s="878"/>
      <c r="AO72" s="834"/>
      <c r="AP72" s="877" t="s">
        <v>486</v>
      </c>
      <c r="AQ72" s="878"/>
      <c r="AR72" s="878"/>
      <c r="AS72" s="878"/>
      <c r="AT72" s="834"/>
      <c r="AU72" s="877" t="s">
        <v>486</v>
      </c>
      <c r="AV72" s="878"/>
      <c r="AW72" s="878"/>
      <c r="AX72" s="878"/>
      <c r="AY72" s="834"/>
      <c r="AZ72" s="879"/>
      <c r="BA72" s="874"/>
      <c r="BB72" s="874"/>
      <c r="BC72" s="874"/>
      <c r="BD72" s="880"/>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566</v>
      </c>
      <c r="C73" s="874"/>
      <c r="D73" s="874"/>
      <c r="E73" s="874"/>
      <c r="F73" s="874"/>
      <c r="G73" s="874"/>
      <c r="H73" s="874"/>
      <c r="I73" s="874"/>
      <c r="J73" s="874"/>
      <c r="K73" s="874"/>
      <c r="L73" s="874"/>
      <c r="M73" s="874"/>
      <c r="N73" s="874"/>
      <c r="O73" s="874"/>
      <c r="P73" s="875"/>
      <c r="Q73" s="881">
        <v>1133</v>
      </c>
      <c r="R73" s="878"/>
      <c r="S73" s="878"/>
      <c r="T73" s="878"/>
      <c r="U73" s="834"/>
      <c r="V73" s="877">
        <v>1125</v>
      </c>
      <c r="W73" s="878"/>
      <c r="X73" s="878"/>
      <c r="Y73" s="878"/>
      <c r="Z73" s="834"/>
      <c r="AA73" s="877">
        <f t="shared" ref="AA73" si="3">Q73-V73</f>
        <v>8</v>
      </c>
      <c r="AB73" s="878"/>
      <c r="AC73" s="878"/>
      <c r="AD73" s="878"/>
      <c r="AE73" s="834"/>
      <c r="AF73" s="877">
        <f t="shared" ref="AF73:AF74" si="4">AA73</f>
        <v>8</v>
      </c>
      <c r="AG73" s="878"/>
      <c r="AH73" s="878"/>
      <c r="AI73" s="878"/>
      <c r="AJ73" s="834"/>
      <c r="AK73" s="877">
        <v>78</v>
      </c>
      <c r="AL73" s="878"/>
      <c r="AM73" s="878"/>
      <c r="AN73" s="878"/>
      <c r="AO73" s="834"/>
      <c r="AP73" s="877" t="s">
        <v>486</v>
      </c>
      <c r="AQ73" s="878"/>
      <c r="AR73" s="878"/>
      <c r="AS73" s="878"/>
      <c r="AT73" s="834"/>
      <c r="AU73" s="877" t="s">
        <v>486</v>
      </c>
      <c r="AV73" s="878"/>
      <c r="AW73" s="878"/>
      <c r="AX73" s="878"/>
      <c r="AY73" s="834"/>
      <c r="AZ73" s="879"/>
      <c r="BA73" s="874"/>
      <c r="BB73" s="874"/>
      <c r="BC73" s="874"/>
      <c r="BD73" s="880"/>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569</v>
      </c>
      <c r="C74" s="874"/>
      <c r="D74" s="874"/>
      <c r="E74" s="874"/>
      <c r="F74" s="874"/>
      <c r="G74" s="874"/>
      <c r="H74" s="874"/>
      <c r="I74" s="874"/>
      <c r="J74" s="874"/>
      <c r="K74" s="874"/>
      <c r="L74" s="874"/>
      <c r="M74" s="874"/>
      <c r="N74" s="874"/>
      <c r="O74" s="874"/>
      <c r="P74" s="875"/>
      <c r="Q74" s="881">
        <v>6501</v>
      </c>
      <c r="R74" s="878"/>
      <c r="S74" s="878"/>
      <c r="T74" s="878"/>
      <c r="U74" s="834"/>
      <c r="V74" s="877">
        <v>6062</v>
      </c>
      <c r="W74" s="878"/>
      <c r="X74" s="878"/>
      <c r="Y74" s="878"/>
      <c r="Z74" s="834"/>
      <c r="AA74" s="877">
        <v>439</v>
      </c>
      <c r="AB74" s="878"/>
      <c r="AC74" s="878"/>
      <c r="AD74" s="878"/>
      <c r="AE74" s="834"/>
      <c r="AF74" s="877">
        <f t="shared" si="4"/>
        <v>439</v>
      </c>
      <c r="AG74" s="878"/>
      <c r="AH74" s="878"/>
      <c r="AI74" s="878"/>
      <c r="AJ74" s="834"/>
      <c r="AK74" s="877">
        <v>1024</v>
      </c>
      <c r="AL74" s="878"/>
      <c r="AM74" s="878"/>
      <c r="AN74" s="878"/>
      <c r="AO74" s="834"/>
      <c r="AP74" s="877" t="s">
        <v>486</v>
      </c>
      <c r="AQ74" s="878"/>
      <c r="AR74" s="878"/>
      <c r="AS74" s="878"/>
      <c r="AT74" s="834"/>
      <c r="AU74" s="877" t="s">
        <v>486</v>
      </c>
      <c r="AV74" s="878"/>
      <c r="AW74" s="878"/>
      <c r="AX74" s="878"/>
      <c r="AY74" s="834"/>
      <c r="AZ74" s="879"/>
      <c r="BA74" s="874"/>
      <c r="BB74" s="874"/>
      <c r="BC74" s="874"/>
      <c r="BD74" s="880"/>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565</v>
      </c>
      <c r="C75" s="874"/>
      <c r="D75" s="874"/>
      <c r="E75" s="874"/>
      <c r="F75" s="874"/>
      <c r="G75" s="874"/>
      <c r="H75" s="874"/>
      <c r="I75" s="874"/>
      <c r="J75" s="874"/>
      <c r="K75" s="874"/>
      <c r="L75" s="874"/>
      <c r="M75" s="874"/>
      <c r="N75" s="874"/>
      <c r="O75" s="874"/>
      <c r="P75" s="875"/>
      <c r="Q75" s="881">
        <v>313</v>
      </c>
      <c r="R75" s="878"/>
      <c r="S75" s="878"/>
      <c r="T75" s="878"/>
      <c r="U75" s="834"/>
      <c r="V75" s="877">
        <v>294</v>
      </c>
      <c r="W75" s="878"/>
      <c r="X75" s="878"/>
      <c r="Y75" s="878"/>
      <c r="Z75" s="834"/>
      <c r="AA75" s="877">
        <v>19</v>
      </c>
      <c r="AB75" s="878"/>
      <c r="AC75" s="878"/>
      <c r="AD75" s="878"/>
      <c r="AE75" s="834"/>
      <c r="AF75" s="877">
        <f t="shared" ref="AF75:AF87" si="5">AA75</f>
        <v>19</v>
      </c>
      <c r="AG75" s="878"/>
      <c r="AH75" s="878"/>
      <c r="AI75" s="878"/>
      <c r="AJ75" s="834"/>
      <c r="AK75" s="877">
        <v>83</v>
      </c>
      <c r="AL75" s="878"/>
      <c r="AM75" s="878"/>
      <c r="AN75" s="878"/>
      <c r="AO75" s="834"/>
      <c r="AP75" s="877" t="s">
        <v>486</v>
      </c>
      <c r="AQ75" s="878"/>
      <c r="AR75" s="878"/>
      <c r="AS75" s="878"/>
      <c r="AT75" s="834"/>
      <c r="AU75" s="877" t="s">
        <v>486</v>
      </c>
      <c r="AV75" s="878"/>
      <c r="AW75" s="878"/>
      <c r="AX75" s="878"/>
      <c r="AY75" s="834"/>
      <c r="AZ75" s="879"/>
      <c r="BA75" s="874"/>
      <c r="BB75" s="874"/>
      <c r="BC75" s="874"/>
      <c r="BD75" s="880"/>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549</v>
      </c>
      <c r="C76" s="874"/>
      <c r="D76" s="874"/>
      <c r="E76" s="874"/>
      <c r="F76" s="874"/>
      <c r="G76" s="874"/>
      <c r="H76" s="874"/>
      <c r="I76" s="874"/>
      <c r="J76" s="874"/>
      <c r="K76" s="874"/>
      <c r="L76" s="874"/>
      <c r="M76" s="874"/>
      <c r="N76" s="874"/>
      <c r="O76" s="874"/>
      <c r="P76" s="875"/>
      <c r="Q76" s="881">
        <v>62</v>
      </c>
      <c r="R76" s="878"/>
      <c r="S76" s="878"/>
      <c r="T76" s="878"/>
      <c r="U76" s="834"/>
      <c r="V76" s="877">
        <v>61</v>
      </c>
      <c r="W76" s="878"/>
      <c r="X76" s="878"/>
      <c r="Y76" s="878"/>
      <c r="Z76" s="834"/>
      <c r="AA76" s="877">
        <f t="shared" ref="AA76" si="6">Q76-V76</f>
        <v>1</v>
      </c>
      <c r="AB76" s="878"/>
      <c r="AC76" s="878"/>
      <c r="AD76" s="878"/>
      <c r="AE76" s="834"/>
      <c r="AF76" s="877">
        <f t="shared" si="5"/>
        <v>1</v>
      </c>
      <c r="AG76" s="878"/>
      <c r="AH76" s="878"/>
      <c r="AI76" s="878"/>
      <c r="AJ76" s="834"/>
      <c r="AK76" s="877" t="s">
        <v>486</v>
      </c>
      <c r="AL76" s="878"/>
      <c r="AM76" s="878"/>
      <c r="AN76" s="878"/>
      <c r="AO76" s="834"/>
      <c r="AP76" s="877" t="s">
        <v>486</v>
      </c>
      <c r="AQ76" s="878"/>
      <c r="AR76" s="878"/>
      <c r="AS76" s="878"/>
      <c r="AT76" s="834"/>
      <c r="AU76" s="877" t="s">
        <v>486</v>
      </c>
      <c r="AV76" s="878"/>
      <c r="AW76" s="878"/>
      <c r="AX76" s="878"/>
      <c r="AY76" s="834"/>
      <c r="AZ76" s="879"/>
      <c r="BA76" s="874"/>
      <c r="BB76" s="874"/>
      <c r="BC76" s="874"/>
      <c r="BD76" s="880"/>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564</v>
      </c>
      <c r="C77" s="874"/>
      <c r="D77" s="874"/>
      <c r="E77" s="874"/>
      <c r="F77" s="874"/>
      <c r="G77" s="874"/>
      <c r="H77" s="874"/>
      <c r="I77" s="874"/>
      <c r="J77" s="874"/>
      <c r="K77" s="874"/>
      <c r="L77" s="874"/>
      <c r="M77" s="874"/>
      <c r="N77" s="874"/>
      <c r="O77" s="874"/>
      <c r="P77" s="875"/>
      <c r="Q77" s="881">
        <v>155</v>
      </c>
      <c r="R77" s="878"/>
      <c r="S77" s="878"/>
      <c r="T77" s="878"/>
      <c r="U77" s="834"/>
      <c r="V77" s="877">
        <v>153</v>
      </c>
      <c r="W77" s="878"/>
      <c r="X77" s="878"/>
      <c r="Y77" s="878"/>
      <c r="Z77" s="834"/>
      <c r="AA77" s="877">
        <v>3</v>
      </c>
      <c r="AB77" s="878"/>
      <c r="AC77" s="878"/>
      <c r="AD77" s="878"/>
      <c r="AE77" s="834"/>
      <c r="AF77" s="877">
        <f t="shared" si="5"/>
        <v>3</v>
      </c>
      <c r="AG77" s="878"/>
      <c r="AH77" s="878"/>
      <c r="AI77" s="878"/>
      <c r="AJ77" s="834"/>
      <c r="AK77" s="877" t="s">
        <v>486</v>
      </c>
      <c r="AL77" s="878"/>
      <c r="AM77" s="878"/>
      <c r="AN77" s="878"/>
      <c r="AO77" s="834"/>
      <c r="AP77" s="877" t="s">
        <v>486</v>
      </c>
      <c r="AQ77" s="878"/>
      <c r="AR77" s="878"/>
      <c r="AS77" s="878"/>
      <c r="AT77" s="834"/>
      <c r="AU77" s="877" t="s">
        <v>486</v>
      </c>
      <c r="AV77" s="878"/>
      <c r="AW77" s="878"/>
      <c r="AX77" s="878"/>
      <c r="AY77" s="834"/>
      <c r="AZ77" s="879"/>
      <c r="BA77" s="874"/>
      <c r="BB77" s="874"/>
      <c r="BC77" s="874"/>
      <c r="BD77" s="880"/>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550</v>
      </c>
      <c r="C78" s="874"/>
      <c r="D78" s="874"/>
      <c r="E78" s="874"/>
      <c r="F78" s="874"/>
      <c r="G78" s="874"/>
      <c r="H78" s="874"/>
      <c r="I78" s="874"/>
      <c r="J78" s="874"/>
      <c r="K78" s="874"/>
      <c r="L78" s="874"/>
      <c r="M78" s="874"/>
      <c r="N78" s="874"/>
      <c r="O78" s="874"/>
      <c r="P78" s="875"/>
      <c r="Q78" s="881">
        <v>16</v>
      </c>
      <c r="R78" s="878"/>
      <c r="S78" s="878"/>
      <c r="T78" s="878"/>
      <c r="U78" s="834"/>
      <c r="V78" s="877">
        <v>14</v>
      </c>
      <c r="W78" s="878"/>
      <c r="X78" s="878"/>
      <c r="Y78" s="878"/>
      <c r="Z78" s="834"/>
      <c r="AA78" s="877">
        <f t="shared" ref="AA78:AA84" si="7">Q78-V78</f>
        <v>2</v>
      </c>
      <c r="AB78" s="878"/>
      <c r="AC78" s="878"/>
      <c r="AD78" s="878"/>
      <c r="AE78" s="834"/>
      <c r="AF78" s="877">
        <f t="shared" si="5"/>
        <v>2</v>
      </c>
      <c r="AG78" s="878"/>
      <c r="AH78" s="878"/>
      <c r="AI78" s="878"/>
      <c r="AJ78" s="834"/>
      <c r="AK78" s="877" t="s">
        <v>486</v>
      </c>
      <c r="AL78" s="878"/>
      <c r="AM78" s="878"/>
      <c r="AN78" s="878"/>
      <c r="AO78" s="834"/>
      <c r="AP78" s="877" t="s">
        <v>486</v>
      </c>
      <c r="AQ78" s="878"/>
      <c r="AR78" s="878"/>
      <c r="AS78" s="878"/>
      <c r="AT78" s="834"/>
      <c r="AU78" s="877" t="s">
        <v>486</v>
      </c>
      <c r="AV78" s="878"/>
      <c r="AW78" s="878"/>
      <c r="AX78" s="878"/>
      <c r="AY78" s="834"/>
      <c r="AZ78" s="879"/>
      <c r="BA78" s="874"/>
      <c r="BB78" s="874"/>
      <c r="BC78" s="874"/>
      <c r="BD78" s="880"/>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551</v>
      </c>
      <c r="C79" s="874"/>
      <c r="D79" s="874"/>
      <c r="E79" s="874"/>
      <c r="F79" s="874"/>
      <c r="G79" s="874"/>
      <c r="H79" s="874"/>
      <c r="I79" s="874"/>
      <c r="J79" s="874"/>
      <c r="K79" s="874"/>
      <c r="L79" s="874"/>
      <c r="M79" s="874"/>
      <c r="N79" s="874"/>
      <c r="O79" s="874"/>
      <c r="P79" s="875"/>
      <c r="Q79" s="881">
        <v>5869</v>
      </c>
      <c r="R79" s="878"/>
      <c r="S79" s="878"/>
      <c r="T79" s="878"/>
      <c r="U79" s="834"/>
      <c r="V79" s="877">
        <v>4818</v>
      </c>
      <c r="W79" s="878"/>
      <c r="X79" s="878"/>
      <c r="Y79" s="878"/>
      <c r="Z79" s="834"/>
      <c r="AA79" s="877">
        <f t="shared" si="7"/>
        <v>1051</v>
      </c>
      <c r="AB79" s="878"/>
      <c r="AC79" s="878"/>
      <c r="AD79" s="878"/>
      <c r="AE79" s="834"/>
      <c r="AF79" s="877">
        <f t="shared" si="5"/>
        <v>1051</v>
      </c>
      <c r="AG79" s="878"/>
      <c r="AH79" s="878"/>
      <c r="AI79" s="878"/>
      <c r="AJ79" s="834"/>
      <c r="AK79" s="877">
        <v>18</v>
      </c>
      <c r="AL79" s="878"/>
      <c r="AM79" s="878"/>
      <c r="AN79" s="878"/>
      <c r="AO79" s="834"/>
      <c r="AP79" s="877" t="s">
        <v>486</v>
      </c>
      <c r="AQ79" s="878"/>
      <c r="AR79" s="878"/>
      <c r="AS79" s="878"/>
      <c r="AT79" s="834"/>
      <c r="AU79" s="877" t="s">
        <v>486</v>
      </c>
      <c r="AV79" s="878"/>
      <c r="AW79" s="878"/>
      <c r="AX79" s="878"/>
      <c r="AY79" s="834"/>
      <c r="AZ79" s="879"/>
      <c r="BA79" s="874"/>
      <c r="BB79" s="874"/>
      <c r="BC79" s="874"/>
      <c r="BD79" s="880"/>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552</v>
      </c>
      <c r="C80" s="874"/>
      <c r="D80" s="874"/>
      <c r="E80" s="874"/>
      <c r="F80" s="874"/>
      <c r="G80" s="874"/>
      <c r="H80" s="874"/>
      <c r="I80" s="874"/>
      <c r="J80" s="874"/>
      <c r="K80" s="874"/>
      <c r="L80" s="874"/>
      <c r="M80" s="874"/>
      <c r="N80" s="874"/>
      <c r="O80" s="874"/>
      <c r="P80" s="875"/>
      <c r="Q80" s="881">
        <v>280</v>
      </c>
      <c r="R80" s="878"/>
      <c r="S80" s="878"/>
      <c r="T80" s="878"/>
      <c r="U80" s="834"/>
      <c r="V80" s="877">
        <v>269</v>
      </c>
      <c r="W80" s="878"/>
      <c r="X80" s="878"/>
      <c r="Y80" s="878"/>
      <c r="Z80" s="834"/>
      <c r="AA80" s="877">
        <f t="shared" si="7"/>
        <v>11</v>
      </c>
      <c r="AB80" s="878"/>
      <c r="AC80" s="878"/>
      <c r="AD80" s="878"/>
      <c r="AE80" s="834"/>
      <c r="AF80" s="877">
        <f t="shared" si="5"/>
        <v>11</v>
      </c>
      <c r="AG80" s="878"/>
      <c r="AH80" s="878"/>
      <c r="AI80" s="878"/>
      <c r="AJ80" s="834"/>
      <c r="AK80" s="877" t="s">
        <v>486</v>
      </c>
      <c r="AL80" s="878"/>
      <c r="AM80" s="878"/>
      <c r="AN80" s="878"/>
      <c r="AO80" s="834"/>
      <c r="AP80" s="877">
        <v>101</v>
      </c>
      <c r="AQ80" s="878"/>
      <c r="AR80" s="878"/>
      <c r="AS80" s="878"/>
      <c r="AT80" s="834"/>
      <c r="AU80" s="877">
        <v>2</v>
      </c>
      <c r="AV80" s="878"/>
      <c r="AW80" s="878"/>
      <c r="AX80" s="878"/>
      <c r="AY80" s="834"/>
      <c r="AZ80" s="879"/>
      <c r="BA80" s="874"/>
      <c r="BB80" s="874"/>
      <c r="BC80" s="874"/>
      <c r="BD80" s="880"/>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553</v>
      </c>
      <c r="C81" s="874"/>
      <c r="D81" s="874"/>
      <c r="E81" s="874"/>
      <c r="F81" s="874"/>
      <c r="G81" s="874"/>
      <c r="H81" s="874"/>
      <c r="I81" s="874"/>
      <c r="J81" s="874"/>
      <c r="K81" s="874"/>
      <c r="L81" s="874"/>
      <c r="M81" s="874"/>
      <c r="N81" s="874"/>
      <c r="O81" s="874"/>
      <c r="P81" s="875"/>
      <c r="Q81" s="881">
        <v>5</v>
      </c>
      <c r="R81" s="878"/>
      <c r="S81" s="878"/>
      <c r="T81" s="878"/>
      <c r="U81" s="834"/>
      <c r="V81" s="877">
        <v>3</v>
      </c>
      <c r="W81" s="878"/>
      <c r="X81" s="878"/>
      <c r="Y81" s="878"/>
      <c r="Z81" s="834"/>
      <c r="AA81" s="877">
        <f t="shared" si="7"/>
        <v>2</v>
      </c>
      <c r="AB81" s="878"/>
      <c r="AC81" s="878"/>
      <c r="AD81" s="878"/>
      <c r="AE81" s="834"/>
      <c r="AF81" s="877">
        <f t="shared" si="5"/>
        <v>2</v>
      </c>
      <c r="AG81" s="878"/>
      <c r="AH81" s="878"/>
      <c r="AI81" s="878"/>
      <c r="AJ81" s="834"/>
      <c r="AK81" s="877" t="s">
        <v>486</v>
      </c>
      <c r="AL81" s="878"/>
      <c r="AM81" s="878"/>
      <c r="AN81" s="878"/>
      <c r="AO81" s="834"/>
      <c r="AP81" s="877" t="s">
        <v>486</v>
      </c>
      <c r="AQ81" s="878"/>
      <c r="AR81" s="878"/>
      <c r="AS81" s="878"/>
      <c r="AT81" s="834"/>
      <c r="AU81" s="877" t="s">
        <v>486</v>
      </c>
      <c r="AV81" s="878"/>
      <c r="AW81" s="878"/>
      <c r="AX81" s="878"/>
      <c r="AY81" s="834"/>
      <c r="AZ81" s="879"/>
      <c r="BA81" s="874"/>
      <c r="BB81" s="874"/>
      <c r="BC81" s="874"/>
      <c r="BD81" s="880"/>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563</v>
      </c>
      <c r="C82" s="874"/>
      <c r="D82" s="874"/>
      <c r="E82" s="874"/>
      <c r="F82" s="874"/>
      <c r="G82" s="874"/>
      <c r="H82" s="874"/>
      <c r="I82" s="874"/>
      <c r="J82" s="874"/>
      <c r="K82" s="874"/>
      <c r="L82" s="874"/>
      <c r="M82" s="874"/>
      <c r="N82" s="874"/>
      <c r="O82" s="874"/>
      <c r="P82" s="875"/>
      <c r="Q82" s="881">
        <v>303</v>
      </c>
      <c r="R82" s="878"/>
      <c r="S82" s="878"/>
      <c r="T82" s="878"/>
      <c r="U82" s="834"/>
      <c r="V82" s="877">
        <v>238</v>
      </c>
      <c r="W82" s="878"/>
      <c r="X82" s="878"/>
      <c r="Y82" s="878"/>
      <c r="Z82" s="834"/>
      <c r="AA82" s="877">
        <f t="shared" si="7"/>
        <v>65</v>
      </c>
      <c r="AB82" s="878"/>
      <c r="AC82" s="878"/>
      <c r="AD82" s="878"/>
      <c r="AE82" s="834"/>
      <c r="AF82" s="877">
        <f t="shared" si="5"/>
        <v>65</v>
      </c>
      <c r="AG82" s="878"/>
      <c r="AH82" s="878"/>
      <c r="AI82" s="878"/>
      <c r="AJ82" s="834"/>
      <c r="AK82" s="877" t="s">
        <v>486</v>
      </c>
      <c r="AL82" s="878"/>
      <c r="AM82" s="878"/>
      <c r="AN82" s="878"/>
      <c r="AO82" s="834"/>
      <c r="AP82" s="877">
        <v>3</v>
      </c>
      <c r="AQ82" s="878"/>
      <c r="AR82" s="878"/>
      <c r="AS82" s="878"/>
      <c r="AT82" s="834"/>
      <c r="AU82" s="877">
        <v>1</v>
      </c>
      <c r="AV82" s="878"/>
      <c r="AW82" s="878"/>
      <c r="AX82" s="878"/>
      <c r="AY82" s="834"/>
      <c r="AZ82" s="879"/>
      <c r="BA82" s="874"/>
      <c r="BB82" s="874"/>
      <c r="BC82" s="874"/>
      <c r="BD82" s="880"/>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t="s">
        <v>562</v>
      </c>
      <c r="C83" s="874"/>
      <c r="D83" s="874"/>
      <c r="E83" s="874"/>
      <c r="F83" s="874"/>
      <c r="G83" s="874"/>
      <c r="H83" s="874"/>
      <c r="I83" s="874"/>
      <c r="J83" s="874"/>
      <c r="K83" s="874"/>
      <c r="L83" s="874"/>
      <c r="M83" s="874"/>
      <c r="N83" s="874"/>
      <c r="O83" s="874"/>
      <c r="P83" s="875"/>
      <c r="Q83" s="881">
        <v>463</v>
      </c>
      <c r="R83" s="878"/>
      <c r="S83" s="878"/>
      <c r="T83" s="878"/>
      <c r="U83" s="834"/>
      <c r="V83" s="877">
        <v>462</v>
      </c>
      <c r="W83" s="878"/>
      <c r="X83" s="878"/>
      <c r="Y83" s="878"/>
      <c r="Z83" s="834"/>
      <c r="AA83" s="877">
        <f t="shared" si="7"/>
        <v>1</v>
      </c>
      <c r="AB83" s="878"/>
      <c r="AC83" s="878"/>
      <c r="AD83" s="878"/>
      <c r="AE83" s="834"/>
      <c r="AF83" s="877">
        <f t="shared" si="5"/>
        <v>1</v>
      </c>
      <c r="AG83" s="878"/>
      <c r="AH83" s="878"/>
      <c r="AI83" s="878"/>
      <c r="AJ83" s="834"/>
      <c r="AK83" s="877">
        <v>70</v>
      </c>
      <c r="AL83" s="878"/>
      <c r="AM83" s="878"/>
      <c r="AN83" s="878"/>
      <c r="AO83" s="834"/>
      <c r="AP83" s="877" t="s">
        <v>486</v>
      </c>
      <c r="AQ83" s="878"/>
      <c r="AR83" s="878"/>
      <c r="AS83" s="878"/>
      <c r="AT83" s="834"/>
      <c r="AU83" s="877" t="s">
        <v>486</v>
      </c>
      <c r="AV83" s="878"/>
      <c r="AW83" s="878"/>
      <c r="AX83" s="878"/>
      <c r="AY83" s="834"/>
      <c r="AZ83" s="879"/>
      <c r="BA83" s="874"/>
      <c r="BB83" s="874"/>
      <c r="BC83" s="874"/>
      <c r="BD83" s="880"/>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t="s">
        <v>561</v>
      </c>
      <c r="C84" s="874"/>
      <c r="D84" s="874"/>
      <c r="E84" s="874"/>
      <c r="F84" s="874"/>
      <c r="G84" s="874"/>
      <c r="H84" s="874"/>
      <c r="I84" s="874"/>
      <c r="J84" s="874"/>
      <c r="K84" s="874"/>
      <c r="L84" s="874"/>
      <c r="M84" s="874"/>
      <c r="N84" s="874"/>
      <c r="O84" s="874"/>
      <c r="P84" s="875"/>
      <c r="Q84" s="881">
        <v>234</v>
      </c>
      <c r="R84" s="878"/>
      <c r="S84" s="878"/>
      <c r="T84" s="878"/>
      <c r="U84" s="834"/>
      <c r="V84" s="877">
        <v>212</v>
      </c>
      <c r="W84" s="878"/>
      <c r="X84" s="878"/>
      <c r="Y84" s="878"/>
      <c r="Z84" s="834"/>
      <c r="AA84" s="877">
        <f t="shared" si="7"/>
        <v>22</v>
      </c>
      <c r="AB84" s="878"/>
      <c r="AC84" s="878"/>
      <c r="AD84" s="878"/>
      <c r="AE84" s="834"/>
      <c r="AF84" s="877">
        <f t="shared" si="5"/>
        <v>22</v>
      </c>
      <c r="AG84" s="878"/>
      <c r="AH84" s="878"/>
      <c r="AI84" s="878"/>
      <c r="AJ84" s="834"/>
      <c r="AK84" s="877">
        <v>12</v>
      </c>
      <c r="AL84" s="878"/>
      <c r="AM84" s="878"/>
      <c r="AN84" s="878"/>
      <c r="AO84" s="834"/>
      <c r="AP84" s="877">
        <v>88</v>
      </c>
      <c r="AQ84" s="878"/>
      <c r="AR84" s="878"/>
      <c r="AS84" s="878"/>
      <c r="AT84" s="834"/>
      <c r="AU84" s="877" t="s">
        <v>486</v>
      </c>
      <c r="AV84" s="878"/>
      <c r="AW84" s="878"/>
      <c r="AX84" s="878"/>
      <c r="AY84" s="834"/>
      <c r="AZ84" s="879"/>
      <c r="BA84" s="874"/>
      <c r="BB84" s="874"/>
      <c r="BC84" s="874"/>
      <c r="BD84" s="880"/>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t="s">
        <v>560</v>
      </c>
      <c r="C85" s="874"/>
      <c r="D85" s="874"/>
      <c r="E85" s="874"/>
      <c r="F85" s="874"/>
      <c r="G85" s="874"/>
      <c r="H85" s="874"/>
      <c r="I85" s="874"/>
      <c r="J85" s="874"/>
      <c r="K85" s="874"/>
      <c r="L85" s="874"/>
      <c r="M85" s="874"/>
      <c r="N85" s="874"/>
      <c r="O85" s="874"/>
      <c r="P85" s="875"/>
      <c r="Q85" s="881">
        <v>249</v>
      </c>
      <c r="R85" s="878"/>
      <c r="S85" s="878"/>
      <c r="T85" s="878"/>
      <c r="U85" s="834"/>
      <c r="V85" s="877">
        <v>153</v>
      </c>
      <c r="W85" s="878"/>
      <c r="X85" s="878"/>
      <c r="Y85" s="878"/>
      <c r="Z85" s="834"/>
      <c r="AA85" s="877">
        <v>96</v>
      </c>
      <c r="AB85" s="878"/>
      <c r="AC85" s="878"/>
      <c r="AD85" s="878"/>
      <c r="AE85" s="834"/>
      <c r="AF85" s="877">
        <f t="shared" si="5"/>
        <v>96</v>
      </c>
      <c r="AG85" s="878"/>
      <c r="AH85" s="878"/>
      <c r="AI85" s="878"/>
      <c r="AJ85" s="834"/>
      <c r="AK85" s="877" t="s">
        <v>486</v>
      </c>
      <c r="AL85" s="878"/>
      <c r="AM85" s="878"/>
      <c r="AN85" s="878"/>
      <c r="AO85" s="834"/>
      <c r="AP85" s="877" t="s">
        <v>486</v>
      </c>
      <c r="AQ85" s="878"/>
      <c r="AR85" s="878"/>
      <c r="AS85" s="878"/>
      <c r="AT85" s="834"/>
      <c r="AU85" s="877" t="s">
        <v>486</v>
      </c>
      <c r="AV85" s="878"/>
      <c r="AW85" s="878"/>
      <c r="AX85" s="878"/>
      <c r="AY85" s="834"/>
      <c r="AZ85" s="879"/>
      <c r="BA85" s="874"/>
      <c r="BB85" s="874"/>
      <c r="BC85" s="874"/>
      <c r="BD85" s="880"/>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t="s">
        <v>568</v>
      </c>
      <c r="C86" s="874"/>
      <c r="D86" s="874"/>
      <c r="E86" s="874"/>
      <c r="F86" s="874"/>
      <c r="G86" s="874"/>
      <c r="H86" s="874"/>
      <c r="I86" s="874"/>
      <c r="J86" s="874"/>
      <c r="K86" s="874"/>
      <c r="L86" s="874"/>
      <c r="M86" s="874"/>
      <c r="N86" s="874"/>
      <c r="O86" s="874"/>
      <c r="P86" s="875"/>
      <c r="Q86" s="881">
        <v>38</v>
      </c>
      <c r="R86" s="878"/>
      <c r="S86" s="878"/>
      <c r="T86" s="878"/>
      <c r="U86" s="834"/>
      <c r="V86" s="877">
        <v>23</v>
      </c>
      <c r="W86" s="878"/>
      <c r="X86" s="878"/>
      <c r="Y86" s="878"/>
      <c r="Z86" s="834"/>
      <c r="AA86" s="830">
        <f t="shared" ref="AA86:AA87" si="8">Q86-V86</f>
        <v>15</v>
      </c>
      <c r="AB86" s="830"/>
      <c r="AC86" s="830"/>
      <c r="AD86" s="830"/>
      <c r="AE86" s="830"/>
      <c r="AF86" s="830">
        <f t="shared" si="5"/>
        <v>15</v>
      </c>
      <c r="AG86" s="830"/>
      <c r="AH86" s="830"/>
      <c r="AI86" s="830"/>
      <c r="AJ86" s="830"/>
      <c r="AK86" s="877" t="s">
        <v>486</v>
      </c>
      <c r="AL86" s="878"/>
      <c r="AM86" s="878"/>
      <c r="AN86" s="878"/>
      <c r="AO86" s="834"/>
      <c r="AP86" s="877" t="s">
        <v>486</v>
      </c>
      <c r="AQ86" s="878"/>
      <c r="AR86" s="878"/>
      <c r="AS86" s="878"/>
      <c r="AT86" s="834"/>
      <c r="AU86" s="877" t="s">
        <v>486</v>
      </c>
      <c r="AV86" s="878"/>
      <c r="AW86" s="878"/>
      <c r="AX86" s="878"/>
      <c r="AY86" s="834"/>
      <c r="AZ86" s="879"/>
      <c r="BA86" s="874"/>
      <c r="BB86" s="874"/>
      <c r="BC86" s="874"/>
      <c r="BD86" s="880"/>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t="s">
        <v>554</v>
      </c>
      <c r="C87" s="883"/>
      <c r="D87" s="883"/>
      <c r="E87" s="883"/>
      <c r="F87" s="883"/>
      <c r="G87" s="883"/>
      <c r="H87" s="883"/>
      <c r="I87" s="883"/>
      <c r="J87" s="883"/>
      <c r="K87" s="883"/>
      <c r="L87" s="883"/>
      <c r="M87" s="883"/>
      <c r="N87" s="883"/>
      <c r="O87" s="883"/>
      <c r="P87" s="884"/>
      <c r="Q87" s="885">
        <v>99</v>
      </c>
      <c r="R87" s="886"/>
      <c r="S87" s="886"/>
      <c r="T87" s="886"/>
      <c r="U87" s="886"/>
      <c r="V87" s="886">
        <v>92</v>
      </c>
      <c r="W87" s="886"/>
      <c r="X87" s="886"/>
      <c r="Y87" s="886"/>
      <c r="Z87" s="886"/>
      <c r="AA87" s="830">
        <f t="shared" si="8"/>
        <v>7</v>
      </c>
      <c r="AB87" s="830"/>
      <c r="AC87" s="830"/>
      <c r="AD87" s="830"/>
      <c r="AE87" s="830"/>
      <c r="AF87" s="830">
        <f t="shared" si="5"/>
        <v>7</v>
      </c>
      <c r="AG87" s="830"/>
      <c r="AH87" s="830"/>
      <c r="AI87" s="830"/>
      <c r="AJ87" s="830"/>
      <c r="AK87" s="886" t="s">
        <v>486</v>
      </c>
      <c r="AL87" s="886"/>
      <c r="AM87" s="886"/>
      <c r="AN87" s="886"/>
      <c r="AO87" s="886"/>
      <c r="AP87" s="886" t="s">
        <v>486</v>
      </c>
      <c r="AQ87" s="886"/>
      <c r="AR87" s="886"/>
      <c r="AS87" s="886"/>
      <c r="AT87" s="886"/>
      <c r="AU87" s="886" t="s">
        <v>486</v>
      </c>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11361</v>
      </c>
      <c r="AG88" s="844"/>
      <c r="AH88" s="844"/>
      <c r="AI88" s="844"/>
      <c r="AJ88" s="844"/>
      <c r="AK88" s="841"/>
      <c r="AL88" s="841"/>
      <c r="AM88" s="841"/>
      <c r="AN88" s="841"/>
      <c r="AO88" s="841"/>
      <c r="AP88" s="844">
        <v>3124</v>
      </c>
      <c r="AQ88" s="844"/>
      <c r="AR88" s="844"/>
      <c r="AS88" s="844"/>
      <c r="AT88" s="844"/>
      <c r="AU88" s="844">
        <v>428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402</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405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406</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408</v>
      </c>
      <c r="AB109" s="895"/>
      <c r="AC109" s="895"/>
      <c r="AD109" s="895"/>
      <c r="AE109" s="896"/>
      <c r="AF109" s="894" t="s">
        <v>409</v>
      </c>
      <c r="AG109" s="895"/>
      <c r="AH109" s="895"/>
      <c r="AI109" s="895"/>
      <c r="AJ109" s="896"/>
      <c r="AK109" s="894" t="s">
        <v>294</v>
      </c>
      <c r="AL109" s="895"/>
      <c r="AM109" s="895"/>
      <c r="AN109" s="895"/>
      <c r="AO109" s="896"/>
      <c r="AP109" s="894" t="s">
        <v>410</v>
      </c>
      <c r="AQ109" s="895"/>
      <c r="AR109" s="895"/>
      <c r="AS109" s="895"/>
      <c r="AT109" s="897"/>
      <c r="AU109" s="914" t="s">
        <v>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408</v>
      </c>
      <c r="BR109" s="895"/>
      <c r="BS109" s="895"/>
      <c r="BT109" s="895"/>
      <c r="BU109" s="896"/>
      <c r="BV109" s="894" t="s">
        <v>409</v>
      </c>
      <c r="BW109" s="895"/>
      <c r="BX109" s="895"/>
      <c r="BY109" s="895"/>
      <c r="BZ109" s="896"/>
      <c r="CA109" s="894" t="s">
        <v>294</v>
      </c>
      <c r="CB109" s="895"/>
      <c r="CC109" s="895"/>
      <c r="CD109" s="895"/>
      <c r="CE109" s="896"/>
      <c r="CF109" s="915" t="s">
        <v>410</v>
      </c>
      <c r="CG109" s="915"/>
      <c r="CH109" s="915"/>
      <c r="CI109" s="915"/>
      <c r="CJ109" s="915"/>
      <c r="CK109" s="894" t="s">
        <v>411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408</v>
      </c>
      <c r="DH109" s="895"/>
      <c r="DI109" s="895"/>
      <c r="DJ109" s="895"/>
      <c r="DK109" s="896"/>
      <c r="DL109" s="894" t="s">
        <v>409</v>
      </c>
      <c r="DM109" s="895"/>
      <c r="DN109" s="895"/>
      <c r="DO109" s="895"/>
      <c r="DP109" s="896"/>
      <c r="DQ109" s="894" t="s">
        <v>294</v>
      </c>
      <c r="DR109" s="895"/>
      <c r="DS109" s="895"/>
      <c r="DT109" s="895"/>
      <c r="DU109" s="896"/>
      <c r="DV109" s="894" t="s">
        <v>410</v>
      </c>
      <c r="DW109" s="895"/>
      <c r="DX109" s="895"/>
      <c r="DY109" s="895"/>
      <c r="DZ109" s="897"/>
    </row>
    <row r="110" spans="1:131" s="230" customFormat="1" ht="26.25" customHeight="1" x14ac:dyDescent="0.2">
      <c r="A110" s="898" t="s">
        <v>412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562392</v>
      </c>
      <c r="AB110" s="902"/>
      <c r="AC110" s="902"/>
      <c r="AD110" s="902"/>
      <c r="AE110" s="903"/>
      <c r="AF110" s="904">
        <v>574119</v>
      </c>
      <c r="AG110" s="902"/>
      <c r="AH110" s="902"/>
      <c r="AI110" s="902"/>
      <c r="AJ110" s="903"/>
      <c r="AK110" s="904">
        <v>517579</v>
      </c>
      <c r="AL110" s="902"/>
      <c r="AM110" s="902"/>
      <c r="AN110" s="902"/>
      <c r="AO110" s="903"/>
      <c r="AP110" s="905">
        <v>16.7</v>
      </c>
      <c r="AQ110" s="906"/>
      <c r="AR110" s="906"/>
      <c r="AS110" s="906"/>
      <c r="AT110" s="907"/>
      <c r="AU110" s="908" t="s">
        <v>69</v>
      </c>
      <c r="AV110" s="909"/>
      <c r="AW110" s="909"/>
      <c r="AX110" s="909"/>
      <c r="AY110" s="909"/>
      <c r="AZ110" s="931" t="s">
        <v>413</v>
      </c>
      <c r="BA110" s="899"/>
      <c r="BB110" s="899"/>
      <c r="BC110" s="899"/>
      <c r="BD110" s="899"/>
      <c r="BE110" s="899"/>
      <c r="BF110" s="899"/>
      <c r="BG110" s="899"/>
      <c r="BH110" s="899"/>
      <c r="BI110" s="899"/>
      <c r="BJ110" s="899"/>
      <c r="BK110" s="899"/>
      <c r="BL110" s="899"/>
      <c r="BM110" s="899"/>
      <c r="BN110" s="899"/>
      <c r="BO110" s="899"/>
      <c r="BP110" s="900"/>
      <c r="BQ110" s="932">
        <v>4209431</v>
      </c>
      <c r="BR110" s="933"/>
      <c r="BS110" s="933"/>
      <c r="BT110" s="933"/>
      <c r="BU110" s="933"/>
      <c r="BV110" s="933">
        <v>3746817</v>
      </c>
      <c r="BW110" s="933"/>
      <c r="BX110" s="933"/>
      <c r="BY110" s="933"/>
      <c r="BZ110" s="933"/>
      <c r="CA110" s="933">
        <v>3465790</v>
      </c>
      <c r="CB110" s="933"/>
      <c r="CC110" s="933"/>
      <c r="CD110" s="933"/>
      <c r="CE110" s="933"/>
      <c r="CF110" s="946">
        <v>111.6</v>
      </c>
      <c r="CG110" s="947"/>
      <c r="CH110" s="947"/>
      <c r="CI110" s="947"/>
      <c r="CJ110" s="947"/>
      <c r="CK110" s="948" t="s">
        <v>414</v>
      </c>
      <c r="CL110" s="949"/>
      <c r="CM110" s="931" t="s">
        <v>415</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2">
      <c r="A111" s="936" t="s">
        <v>416</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417</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2">
      <c r="A112" s="954" t="s">
        <v>419</v>
      </c>
      <c r="B112" s="955"/>
      <c r="C112" s="925" t="s">
        <v>420</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421</v>
      </c>
      <c r="BA112" s="925"/>
      <c r="BB112" s="925"/>
      <c r="BC112" s="925"/>
      <c r="BD112" s="925"/>
      <c r="BE112" s="925"/>
      <c r="BF112" s="925"/>
      <c r="BG112" s="925"/>
      <c r="BH112" s="925"/>
      <c r="BI112" s="925"/>
      <c r="BJ112" s="925"/>
      <c r="BK112" s="925"/>
      <c r="BL112" s="925"/>
      <c r="BM112" s="925"/>
      <c r="BN112" s="925"/>
      <c r="BO112" s="925"/>
      <c r="BP112" s="926"/>
      <c r="BQ112" s="927">
        <v>657374</v>
      </c>
      <c r="BR112" s="928"/>
      <c r="BS112" s="928"/>
      <c r="BT112" s="928"/>
      <c r="BU112" s="928"/>
      <c r="BV112" s="928">
        <v>684549</v>
      </c>
      <c r="BW112" s="928"/>
      <c r="BX112" s="928"/>
      <c r="BY112" s="928"/>
      <c r="BZ112" s="928"/>
      <c r="CA112" s="928">
        <v>694308</v>
      </c>
      <c r="CB112" s="928"/>
      <c r="CC112" s="928"/>
      <c r="CD112" s="928"/>
      <c r="CE112" s="928"/>
      <c r="CF112" s="922">
        <v>22.4</v>
      </c>
      <c r="CG112" s="923"/>
      <c r="CH112" s="923"/>
      <c r="CI112" s="923"/>
      <c r="CJ112" s="923"/>
      <c r="CK112" s="950"/>
      <c r="CL112" s="951"/>
      <c r="CM112" s="924" t="s">
        <v>422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2">
      <c r="A113" s="956"/>
      <c r="B113" s="957"/>
      <c r="C113" s="925" t="s">
        <v>423</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81024</v>
      </c>
      <c r="AB113" s="940"/>
      <c r="AC113" s="940"/>
      <c r="AD113" s="940"/>
      <c r="AE113" s="941"/>
      <c r="AF113" s="942">
        <v>81777</v>
      </c>
      <c r="AG113" s="940"/>
      <c r="AH113" s="940"/>
      <c r="AI113" s="940"/>
      <c r="AJ113" s="941"/>
      <c r="AK113" s="942">
        <v>85999</v>
      </c>
      <c r="AL113" s="940"/>
      <c r="AM113" s="940"/>
      <c r="AN113" s="940"/>
      <c r="AO113" s="941"/>
      <c r="AP113" s="943">
        <v>2.8</v>
      </c>
      <c r="AQ113" s="944"/>
      <c r="AR113" s="944"/>
      <c r="AS113" s="944"/>
      <c r="AT113" s="945"/>
      <c r="AU113" s="910"/>
      <c r="AV113" s="911"/>
      <c r="AW113" s="911"/>
      <c r="AX113" s="911"/>
      <c r="AY113" s="911"/>
      <c r="AZ113" s="924" t="s">
        <v>424</v>
      </c>
      <c r="BA113" s="925"/>
      <c r="BB113" s="925"/>
      <c r="BC113" s="925"/>
      <c r="BD113" s="925"/>
      <c r="BE113" s="925"/>
      <c r="BF113" s="925"/>
      <c r="BG113" s="925"/>
      <c r="BH113" s="925"/>
      <c r="BI113" s="925"/>
      <c r="BJ113" s="925"/>
      <c r="BK113" s="925"/>
      <c r="BL113" s="925"/>
      <c r="BM113" s="925"/>
      <c r="BN113" s="925"/>
      <c r="BO113" s="925"/>
      <c r="BP113" s="926"/>
      <c r="BQ113" s="927">
        <v>526438</v>
      </c>
      <c r="BR113" s="928"/>
      <c r="BS113" s="928"/>
      <c r="BT113" s="928"/>
      <c r="BU113" s="928"/>
      <c r="BV113" s="928">
        <v>487657</v>
      </c>
      <c r="BW113" s="928"/>
      <c r="BX113" s="928"/>
      <c r="BY113" s="928"/>
      <c r="BZ113" s="928"/>
      <c r="CA113" s="928">
        <v>428304</v>
      </c>
      <c r="CB113" s="928"/>
      <c r="CC113" s="928"/>
      <c r="CD113" s="928"/>
      <c r="CE113" s="928"/>
      <c r="CF113" s="922">
        <v>13.8</v>
      </c>
      <c r="CG113" s="923"/>
      <c r="CH113" s="923"/>
      <c r="CI113" s="923"/>
      <c r="CJ113" s="923"/>
      <c r="CK113" s="950"/>
      <c r="CL113" s="951"/>
      <c r="CM113" s="924" t="s">
        <v>425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2">
      <c r="A114" s="956"/>
      <c r="B114" s="957"/>
      <c r="C114" s="925" t="s">
        <v>426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53336</v>
      </c>
      <c r="AB114" s="961"/>
      <c r="AC114" s="961"/>
      <c r="AD114" s="961"/>
      <c r="AE114" s="962"/>
      <c r="AF114" s="963">
        <v>62438</v>
      </c>
      <c r="AG114" s="961"/>
      <c r="AH114" s="961"/>
      <c r="AI114" s="961"/>
      <c r="AJ114" s="962"/>
      <c r="AK114" s="963">
        <v>63244</v>
      </c>
      <c r="AL114" s="961"/>
      <c r="AM114" s="961"/>
      <c r="AN114" s="961"/>
      <c r="AO114" s="962"/>
      <c r="AP114" s="964">
        <v>2</v>
      </c>
      <c r="AQ114" s="965"/>
      <c r="AR114" s="965"/>
      <c r="AS114" s="965"/>
      <c r="AT114" s="966"/>
      <c r="AU114" s="910"/>
      <c r="AV114" s="911"/>
      <c r="AW114" s="911"/>
      <c r="AX114" s="911"/>
      <c r="AY114" s="911"/>
      <c r="AZ114" s="924" t="s">
        <v>427</v>
      </c>
      <c r="BA114" s="925"/>
      <c r="BB114" s="925"/>
      <c r="BC114" s="925"/>
      <c r="BD114" s="925"/>
      <c r="BE114" s="925"/>
      <c r="BF114" s="925"/>
      <c r="BG114" s="925"/>
      <c r="BH114" s="925"/>
      <c r="BI114" s="925"/>
      <c r="BJ114" s="925"/>
      <c r="BK114" s="925"/>
      <c r="BL114" s="925"/>
      <c r="BM114" s="925"/>
      <c r="BN114" s="925"/>
      <c r="BO114" s="925"/>
      <c r="BP114" s="926"/>
      <c r="BQ114" s="927">
        <v>887143</v>
      </c>
      <c r="BR114" s="928"/>
      <c r="BS114" s="928"/>
      <c r="BT114" s="928"/>
      <c r="BU114" s="928"/>
      <c r="BV114" s="928">
        <v>938554</v>
      </c>
      <c r="BW114" s="928"/>
      <c r="BX114" s="928"/>
      <c r="BY114" s="928"/>
      <c r="BZ114" s="928"/>
      <c r="CA114" s="928">
        <v>894227</v>
      </c>
      <c r="CB114" s="928"/>
      <c r="CC114" s="928"/>
      <c r="CD114" s="928"/>
      <c r="CE114" s="928"/>
      <c r="CF114" s="922">
        <v>28.8</v>
      </c>
      <c r="CG114" s="923"/>
      <c r="CH114" s="923"/>
      <c r="CI114" s="923"/>
      <c r="CJ114" s="923"/>
      <c r="CK114" s="950"/>
      <c r="CL114" s="951"/>
      <c r="CM114" s="924" t="s">
        <v>428</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2">
      <c r="A115" s="956"/>
      <c r="B115" s="957"/>
      <c r="C115" s="925" t="s">
        <v>429</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430</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431</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2">
      <c r="A116" s="958"/>
      <c r="B116" s="959"/>
      <c r="C116" s="967" t="s">
        <v>432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433</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434</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435</v>
      </c>
      <c r="Z117" s="896"/>
      <c r="AA117" s="980">
        <v>696752</v>
      </c>
      <c r="AB117" s="981"/>
      <c r="AC117" s="981"/>
      <c r="AD117" s="981"/>
      <c r="AE117" s="982"/>
      <c r="AF117" s="983">
        <v>718334</v>
      </c>
      <c r="AG117" s="981"/>
      <c r="AH117" s="981"/>
      <c r="AI117" s="981"/>
      <c r="AJ117" s="982"/>
      <c r="AK117" s="983">
        <v>666822</v>
      </c>
      <c r="AL117" s="981"/>
      <c r="AM117" s="981"/>
      <c r="AN117" s="981"/>
      <c r="AO117" s="982"/>
      <c r="AP117" s="984"/>
      <c r="AQ117" s="985"/>
      <c r="AR117" s="985"/>
      <c r="AS117" s="985"/>
      <c r="AT117" s="986"/>
      <c r="AU117" s="910"/>
      <c r="AV117" s="911"/>
      <c r="AW117" s="911"/>
      <c r="AX117" s="911"/>
      <c r="AY117" s="911"/>
      <c r="AZ117" s="976" t="s">
        <v>436</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2">
      <c r="A118" s="914" t="s">
        <v>411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408</v>
      </c>
      <c r="AB118" s="895"/>
      <c r="AC118" s="895"/>
      <c r="AD118" s="895"/>
      <c r="AE118" s="896"/>
      <c r="AF118" s="894" t="s">
        <v>409</v>
      </c>
      <c r="AG118" s="895"/>
      <c r="AH118" s="895"/>
      <c r="AI118" s="895"/>
      <c r="AJ118" s="896"/>
      <c r="AK118" s="894" t="s">
        <v>294</v>
      </c>
      <c r="AL118" s="895"/>
      <c r="AM118" s="895"/>
      <c r="AN118" s="895"/>
      <c r="AO118" s="896"/>
      <c r="AP118" s="972" t="s">
        <v>410</v>
      </c>
      <c r="AQ118" s="973"/>
      <c r="AR118" s="973"/>
      <c r="AS118" s="973"/>
      <c r="AT118" s="974"/>
      <c r="AU118" s="910"/>
      <c r="AV118" s="911"/>
      <c r="AW118" s="911"/>
      <c r="AX118" s="911"/>
      <c r="AY118" s="911"/>
      <c r="AZ118" s="975" t="s">
        <v>438</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2">
      <c r="A119" s="1058" t="s">
        <v>414</v>
      </c>
      <c r="B119" s="949"/>
      <c r="C119" s="931" t="s">
        <v>415</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440</v>
      </c>
      <c r="BP119" s="1007"/>
      <c r="BQ119" s="1001">
        <v>6280386</v>
      </c>
      <c r="BR119" s="1002"/>
      <c r="BS119" s="1002"/>
      <c r="BT119" s="1002"/>
      <c r="BU119" s="1002"/>
      <c r="BV119" s="1002">
        <v>5857577</v>
      </c>
      <c r="BW119" s="1002"/>
      <c r="BX119" s="1002"/>
      <c r="BY119" s="1002"/>
      <c r="BZ119" s="1002"/>
      <c r="CA119" s="1002">
        <v>5482629</v>
      </c>
      <c r="CB119" s="1002"/>
      <c r="CC119" s="1002"/>
      <c r="CD119" s="1002"/>
      <c r="CE119" s="1002"/>
      <c r="CF119" s="1003"/>
      <c r="CG119" s="1004"/>
      <c r="CH119" s="1004"/>
      <c r="CI119" s="1004"/>
      <c r="CJ119" s="1005"/>
      <c r="CK119" s="952"/>
      <c r="CL119" s="953"/>
      <c r="CM119" s="975" t="s">
        <v>441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2">
      <c r="A120" s="1059"/>
      <c r="B120" s="951"/>
      <c r="C120" s="924" t="s">
        <v>418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442</v>
      </c>
      <c r="AV120" s="994"/>
      <c r="AW120" s="994"/>
      <c r="AX120" s="994"/>
      <c r="AY120" s="995"/>
      <c r="AZ120" s="931" t="s">
        <v>443</v>
      </c>
      <c r="BA120" s="899"/>
      <c r="BB120" s="899"/>
      <c r="BC120" s="899"/>
      <c r="BD120" s="899"/>
      <c r="BE120" s="899"/>
      <c r="BF120" s="899"/>
      <c r="BG120" s="899"/>
      <c r="BH120" s="899"/>
      <c r="BI120" s="899"/>
      <c r="BJ120" s="899"/>
      <c r="BK120" s="899"/>
      <c r="BL120" s="899"/>
      <c r="BM120" s="899"/>
      <c r="BN120" s="899"/>
      <c r="BO120" s="899"/>
      <c r="BP120" s="900"/>
      <c r="BQ120" s="932">
        <v>2541541</v>
      </c>
      <c r="BR120" s="933"/>
      <c r="BS120" s="933"/>
      <c r="BT120" s="933"/>
      <c r="BU120" s="933"/>
      <c r="BV120" s="933">
        <v>2773041</v>
      </c>
      <c r="BW120" s="933"/>
      <c r="BX120" s="933"/>
      <c r="BY120" s="933"/>
      <c r="BZ120" s="933"/>
      <c r="CA120" s="933">
        <v>2940603</v>
      </c>
      <c r="CB120" s="933"/>
      <c r="CC120" s="933"/>
      <c r="CD120" s="933"/>
      <c r="CE120" s="933"/>
      <c r="CF120" s="946">
        <v>94.7</v>
      </c>
      <c r="CG120" s="947"/>
      <c r="CH120" s="947"/>
      <c r="CI120" s="947"/>
      <c r="CJ120" s="947"/>
      <c r="CK120" s="1008" t="s">
        <v>444</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v>512148</v>
      </c>
      <c r="DH120" s="933"/>
      <c r="DI120" s="933"/>
      <c r="DJ120" s="933"/>
      <c r="DK120" s="933"/>
      <c r="DL120" s="933">
        <v>533467</v>
      </c>
      <c r="DM120" s="933"/>
      <c r="DN120" s="933"/>
      <c r="DO120" s="933"/>
      <c r="DP120" s="933"/>
      <c r="DQ120" s="933">
        <v>557805</v>
      </c>
      <c r="DR120" s="933"/>
      <c r="DS120" s="933"/>
      <c r="DT120" s="933"/>
      <c r="DU120" s="933"/>
      <c r="DV120" s="934">
        <v>18</v>
      </c>
      <c r="DW120" s="934"/>
      <c r="DX120" s="934"/>
      <c r="DY120" s="934"/>
      <c r="DZ120" s="935"/>
    </row>
    <row r="121" spans="1:130" s="230" customFormat="1" ht="26.25" customHeight="1" x14ac:dyDescent="0.2">
      <c r="A121" s="1059"/>
      <c r="B121" s="951"/>
      <c r="C121" s="976" t="s">
        <v>445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446</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390</v>
      </c>
      <c r="CQ121" s="1022"/>
      <c r="CR121" s="1022"/>
      <c r="CS121" s="1022"/>
      <c r="CT121" s="1022"/>
      <c r="CU121" s="1022"/>
      <c r="CV121" s="1022"/>
      <c r="CW121" s="1022"/>
      <c r="CX121" s="1022"/>
      <c r="CY121" s="1022"/>
      <c r="CZ121" s="1022"/>
      <c r="DA121" s="1022"/>
      <c r="DB121" s="1022"/>
      <c r="DC121" s="1022"/>
      <c r="DD121" s="1022"/>
      <c r="DE121" s="1022"/>
      <c r="DF121" s="1023"/>
      <c r="DG121" s="927">
        <v>145226</v>
      </c>
      <c r="DH121" s="928"/>
      <c r="DI121" s="928"/>
      <c r="DJ121" s="928"/>
      <c r="DK121" s="928"/>
      <c r="DL121" s="928">
        <v>151082</v>
      </c>
      <c r="DM121" s="928"/>
      <c r="DN121" s="928"/>
      <c r="DO121" s="928"/>
      <c r="DP121" s="928"/>
      <c r="DQ121" s="928">
        <v>136503</v>
      </c>
      <c r="DR121" s="928"/>
      <c r="DS121" s="928"/>
      <c r="DT121" s="928"/>
      <c r="DU121" s="928"/>
      <c r="DV121" s="929">
        <v>4.4000000000000004</v>
      </c>
      <c r="DW121" s="929"/>
      <c r="DX121" s="929"/>
      <c r="DY121" s="929"/>
      <c r="DZ121" s="930"/>
    </row>
    <row r="122" spans="1:130" s="230" customFormat="1" ht="26.25" customHeight="1" x14ac:dyDescent="0.2">
      <c r="A122" s="1059"/>
      <c r="B122" s="951"/>
      <c r="C122" s="924" t="s">
        <v>428</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447</v>
      </c>
      <c r="BA122" s="967"/>
      <c r="BB122" s="967"/>
      <c r="BC122" s="967"/>
      <c r="BD122" s="967"/>
      <c r="BE122" s="967"/>
      <c r="BF122" s="967"/>
      <c r="BG122" s="967"/>
      <c r="BH122" s="967"/>
      <c r="BI122" s="967"/>
      <c r="BJ122" s="967"/>
      <c r="BK122" s="967"/>
      <c r="BL122" s="967"/>
      <c r="BM122" s="967"/>
      <c r="BN122" s="967"/>
      <c r="BO122" s="967"/>
      <c r="BP122" s="968"/>
      <c r="BQ122" s="1001">
        <v>4183244</v>
      </c>
      <c r="BR122" s="1002"/>
      <c r="BS122" s="1002"/>
      <c r="BT122" s="1002"/>
      <c r="BU122" s="1002"/>
      <c r="BV122" s="1002">
        <v>3941843</v>
      </c>
      <c r="BW122" s="1002"/>
      <c r="BX122" s="1002"/>
      <c r="BY122" s="1002"/>
      <c r="BZ122" s="1002"/>
      <c r="CA122" s="1002">
        <v>3762052</v>
      </c>
      <c r="CB122" s="1002"/>
      <c r="CC122" s="1002"/>
      <c r="CD122" s="1002"/>
      <c r="CE122" s="1002"/>
      <c r="CF122" s="1019">
        <v>121.1</v>
      </c>
      <c r="CG122" s="1020"/>
      <c r="CH122" s="1020"/>
      <c r="CI122" s="1020"/>
      <c r="CJ122" s="1020"/>
      <c r="CK122" s="1011"/>
      <c r="CL122" s="1012"/>
      <c r="CM122" s="1012"/>
      <c r="CN122" s="1012"/>
      <c r="CO122" s="1013"/>
      <c r="CP122" s="1021" t="s">
        <v>389</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30" customFormat="1" ht="26.25" customHeight="1" x14ac:dyDescent="0.2">
      <c r="A123" s="1059"/>
      <c r="B123" s="951"/>
      <c r="C123" s="924" t="s">
        <v>434</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448</v>
      </c>
      <c r="BP123" s="1007"/>
      <c r="BQ123" s="1065">
        <v>6724785</v>
      </c>
      <c r="BR123" s="1066"/>
      <c r="BS123" s="1066"/>
      <c r="BT123" s="1066"/>
      <c r="BU123" s="1066"/>
      <c r="BV123" s="1066">
        <v>6714884</v>
      </c>
      <c r="BW123" s="1066"/>
      <c r="BX123" s="1066"/>
      <c r="BY123" s="1066"/>
      <c r="BZ123" s="1066"/>
      <c r="CA123" s="1066">
        <v>6702655</v>
      </c>
      <c r="CB123" s="1066"/>
      <c r="CC123" s="1066"/>
      <c r="CD123" s="1066"/>
      <c r="CE123" s="1066"/>
      <c r="CF123" s="1003"/>
      <c r="CG123" s="1004"/>
      <c r="CH123" s="1004"/>
      <c r="CI123" s="1004"/>
      <c r="CJ123" s="1005"/>
      <c r="CK123" s="1011"/>
      <c r="CL123" s="1012"/>
      <c r="CM123" s="1012"/>
      <c r="CN123" s="1012"/>
      <c r="CO123" s="1013"/>
      <c r="CP123" s="1021" t="s">
        <v>388</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30" customFormat="1" ht="26.25" customHeight="1" thickBot="1" x14ac:dyDescent="0.25">
      <c r="A124" s="1059"/>
      <c r="B124" s="951"/>
      <c r="C124" s="924" t="s">
        <v>437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450</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2">
      <c r="A125" s="1059"/>
      <c r="B125" s="951"/>
      <c r="C125" s="924" t="s">
        <v>439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451</v>
      </c>
      <c r="CL125" s="1009"/>
      <c r="CM125" s="1009"/>
      <c r="CN125" s="1009"/>
      <c r="CO125" s="1010"/>
      <c r="CP125" s="931" t="s">
        <v>452</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5">
      <c r="A126" s="1059"/>
      <c r="B126" s="951"/>
      <c r="C126" s="924" t="s">
        <v>441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453</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2">
      <c r="A127" s="1060"/>
      <c r="B127" s="953"/>
      <c r="C127" s="975" t="s">
        <v>454</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2"/>
      <c r="AV127" s="232"/>
      <c r="AW127" s="232"/>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459</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5">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4814</v>
      </c>
      <c r="AB128" s="1048"/>
      <c r="AC128" s="1048"/>
      <c r="AD128" s="1048"/>
      <c r="AE128" s="1049"/>
      <c r="AF128" s="1050">
        <v>4814</v>
      </c>
      <c r="AG128" s="1048"/>
      <c r="AH128" s="1048"/>
      <c r="AI128" s="1048"/>
      <c r="AJ128" s="1049"/>
      <c r="AK128" s="1050">
        <v>4814</v>
      </c>
      <c r="AL128" s="1048"/>
      <c r="AM128" s="1048"/>
      <c r="AN128" s="1048"/>
      <c r="AO128" s="1049"/>
      <c r="AP128" s="1051"/>
      <c r="AQ128" s="1052"/>
      <c r="AR128" s="1052"/>
      <c r="AS128" s="1052"/>
      <c r="AT128" s="1053"/>
      <c r="AU128" s="232"/>
      <c r="AV128" s="232"/>
      <c r="AW128" s="232"/>
      <c r="AX128" s="898" t="s">
        <v>462</v>
      </c>
      <c r="AY128" s="899"/>
      <c r="AZ128" s="899"/>
      <c r="BA128" s="899"/>
      <c r="BB128" s="899"/>
      <c r="BC128" s="899"/>
      <c r="BD128" s="899"/>
      <c r="BE128" s="900"/>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463</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464</v>
      </c>
      <c r="X129" s="1073"/>
      <c r="Y129" s="1073"/>
      <c r="Z129" s="1074"/>
      <c r="AA129" s="960">
        <v>3623879</v>
      </c>
      <c r="AB129" s="961"/>
      <c r="AC129" s="961"/>
      <c r="AD129" s="961"/>
      <c r="AE129" s="962"/>
      <c r="AF129" s="963">
        <v>3499725</v>
      </c>
      <c r="AG129" s="961"/>
      <c r="AH129" s="961"/>
      <c r="AI129" s="961"/>
      <c r="AJ129" s="962"/>
      <c r="AK129" s="963">
        <v>3513922</v>
      </c>
      <c r="AL129" s="961"/>
      <c r="AM129" s="961"/>
      <c r="AN129" s="961"/>
      <c r="AO129" s="962"/>
      <c r="AP129" s="1075"/>
      <c r="AQ129" s="1076"/>
      <c r="AR129" s="1076"/>
      <c r="AS129" s="1076"/>
      <c r="AT129" s="1077"/>
      <c r="AU129" s="233"/>
      <c r="AV129" s="233"/>
      <c r="AW129" s="233"/>
      <c r="AX129" s="1067" t="s">
        <v>465</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466</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467</v>
      </c>
      <c r="X130" s="1073"/>
      <c r="Y130" s="1073"/>
      <c r="Z130" s="1074"/>
      <c r="AA130" s="960">
        <v>438948</v>
      </c>
      <c r="AB130" s="961"/>
      <c r="AC130" s="961"/>
      <c r="AD130" s="961"/>
      <c r="AE130" s="962"/>
      <c r="AF130" s="963">
        <v>413172</v>
      </c>
      <c r="AG130" s="961"/>
      <c r="AH130" s="961"/>
      <c r="AI130" s="961"/>
      <c r="AJ130" s="962"/>
      <c r="AK130" s="963">
        <v>407793</v>
      </c>
      <c r="AL130" s="961"/>
      <c r="AM130" s="961"/>
      <c r="AN130" s="961"/>
      <c r="AO130" s="962"/>
      <c r="AP130" s="1075"/>
      <c r="AQ130" s="1076"/>
      <c r="AR130" s="1076"/>
      <c r="AS130" s="1076"/>
      <c r="AT130" s="1077"/>
      <c r="AU130" s="233"/>
      <c r="AV130" s="233"/>
      <c r="AW130" s="233"/>
      <c r="AX130" s="1067" t="s">
        <v>468</v>
      </c>
      <c r="AY130" s="925"/>
      <c r="AZ130" s="925"/>
      <c r="BA130" s="925"/>
      <c r="BB130" s="925"/>
      <c r="BC130" s="925"/>
      <c r="BD130" s="925"/>
      <c r="BE130" s="926"/>
      <c r="BF130" s="1103">
        <v>8.6</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469</v>
      </c>
      <c r="X131" s="1110"/>
      <c r="Y131" s="1110"/>
      <c r="Z131" s="1111"/>
      <c r="AA131" s="1006">
        <v>3184931</v>
      </c>
      <c r="AB131" s="988"/>
      <c r="AC131" s="988"/>
      <c r="AD131" s="988"/>
      <c r="AE131" s="989"/>
      <c r="AF131" s="987">
        <v>3086553</v>
      </c>
      <c r="AG131" s="988"/>
      <c r="AH131" s="988"/>
      <c r="AI131" s="988"/>
      <c r="AJ131" s="989"/>
      <c r="AK131" s="987">
        <v>3106129</v>
      </c>
      <c r="AL131" s="988"/>
      <c r="AM131" s="988"/>
      <c r="AN131" s="988"/>
      <c r="AO131" s="989"/>
      <c r="AP131" s="1112"/>
      <c r="AQ131" s="1113"/>
      <c r="AR131" s="1113"/>
      <c r="AS131" s="1113"/>
      <c r="AT131" s="1114"/>
      <c r="AU131" s="233"/>
      <c r="AV131" s="233"/>
      <c r="AW131" s="233"/>
      <c r="AX131" s="1085" t="s">
        <v>470</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7.9433432000000002</v>
      </c>
      <c r="AB132" s="1099"/>
      <c r="AC132" s="1099"/>
      <c r="AD132" s="1099"/>
      <c r="AE132" s="1100"/>
      <c r="AF132" s="1101">
        <v>9.7308550999999994</v>
      </c>
      <c r="AG132" s="1099"/>
      <c r="AH132" s="1099"/>
      <c r="AI132" s="1099"/>
      <c r="AJ132" s="1100"/>
      <c r="AK132" s="1101">
        <v>8.1843027119999991</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8.1999999999999993</v>
      </c>
      <c r="AB133" s="1082"/>
      <c r="AC133" s="1082"/>
      <c r="AD133" s="1082"/>
      <c r="AE133" s="1083"/>
      <c r="AF133" s="1081">
        <v>8.6999999999999993</v>
      </c>
      <c r="AG133" s="1082"/>
      <c r="AH133" s="1082"/>
      <c r="AI133" s="1082"/>
      <c r="AJ133" s="1083"/>
      <c r="AK133" s="1081">
        <v>8.6</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kvKkS3xkTMVA3Ur6VLEmNKkaZH0a2JNUbNOnq81vfC94nnVagjxagZtptzbT1K9vYfLhCuv9yAcjT45Ore4w==" saltValue="+u9jH1EudsbPXLccGQHV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DG73" sqref="DG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t2z7miyMPHDhvImqBnclp6Y3rHUWILBZBeaiPpIm0f0yrl6NoBNwZLulBVZZkTD+cyShk4yDTwsVbqiD/eKoQ==" saltValue="JBOBIMEdipZfxby+Rhc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election activeCell="AH17" sqref="AH17:AL17"/>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Kx0zsi7ERIUcoiQFwQ1zrHjjqbbfLs/VHwdyAuEf838Hzie75S59c9WZH+kZAQJYGiRNBOSsd2J04Ca3fT/bg==" saltValue="XyGuzC0rKHr/QOaQbyBd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H17" sqref="AH17:AL17"/>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482</v>
      </c>
      <c r="AL9" s="1119"/>
      <c r="AM9" s="1119"/>
      <c r="AN9" s="1120"/>
      <c r="AO9" s="281">
        <v>1209253</v>
      </c>
      <c r="AP9" s="281">
        <v>152337</v>
      </c>
      <c r="AQ9" s="282">
        <v>171003</v>
      </c>
      <c r="AR9" s="283">
        <v>-10.9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483</v>
      </c>
      <c r="AL10" s="1119"/>
      <c r="AM10" s="1119"/>
      <c r="AN10" s="1120"/>
      <c r="AO10" s="284">
        <v>50166</v>
      </c>
      <c r="AP10" s="284">
        <v>6320</v>
      </c>
      <c r="AQ10" s="285">
        <v>27322</v>
      </c>
      <c r="AR10" s="286">
        <v>-76.900000000000006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484</v>
      </c>
      <c r="AL11" s="1119"/>
      <c r="AM11" s="1119"/>
      <c r="AN11" s="1120"/>
      <c r="AO11" s="284">
        <v>71900</v>
      </c>
      <c r="AP11" s="284">
        <v>9058</v>
      </c>
      <c r="AQ11" s="285">
        <v>5560</v>
      </c>
      <c r="AR11" s="286">
        <v>62.9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485</v>
      </c>
      <c r="AL12" s="1119"/>
      <c r="AM12" s="1119"/>
      <c r="AN12" s="1120"/>
      <c r="AO12" s="284" t="s">
        <v>486</v>
      </c>
      <c r="AP12" s="284" t="s">
        <v>486</v>
      </c>
      <c r="AQ12" s="285">
        <v>49</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487</v>
      </c>
      <c r="AL13" s="1119"/>
      <c r="AM13" s="1119"/>
      <c r="AN13" s="1120"/>
      <c r="AO13" s="284">
        <v>27508</v>
      </c>
      <c r="AP13" s="284">
        <v>3465</v>
      </c>
      <c r="AQ13" s="285">
        <v>6397</v>
      </c>
      <c r="AR13" s="286">
        <v>-45.8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488</v>
      </c>
      <c r="AL14" s="1119"/>
      <c r="AM14" s="1119"/>
      <c r="AN14" s="1120"/>
      <c r="AO14" s="284">
        <v>9308</v>
      </c>
      <c r="AP14" s="284">
        <v>1173</v>
      </c>
      <c r="AQ14" s="285">
        <v>3603</v>
      </c>
      <c r="AR14" s="286">
        <v>-67.400000000000006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489</v>
      </c>
      <c r="AL15" s="1122"/>
      <c r="AM15" s="1122"/>
      <c r="AN15" s="1123"/>
      <c r="AO15" s="284">
        <v>-92749</v>
      </c>
      <c r="AP15" s="284">
        <v>-11684</v>
      </c>
      <c r="AQ15" s="285">
        <v>-9266</v>
      </c>
      <c r="AR15" s="286">
        <v>26.1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1275386</v>
      </c>
      <c r="AP16" s="284">
        <v>160668</v>
      </c>
      <c r="AQ16" s="285">
        <v>204668</v>
      </c>
      <c r="AR16" s="286">
        <v>-21.5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494</v>
      </c>
      <c r="AL21" s="1125"/>
      <c r="AM21" s="1125"/>
      <c r="AN21" s="1126"/>
      <c r="AO21" s="297">
        <v>13.23</v>
      </c>
      <c r="AP21" s="298">
        <v>17.07</v>
      </c>
      <c r="AQ21" s="299">
        <v>-3.84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495</v>
      </c>
      <c r="AL22" s="1125"/>
      <c r="AM22" s="1125"/>
      <c r="AN22" s="1126"/>
      <c r="AO22" s="302">
        <v>96.4</v>
      </c>
      <c r="AP22" s="303">
        <v>95.6</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499</v>
      </c>
      <c r="AL32" s="1133"/>
      <c r="AM32" s="1133"/>
      <c r="AN32" s="1134"/>
      <c r="AO32" s="312">
        <v>517579</v>
      </c>
      <c r="AP32" s="312">
        <v>65203</v>
      </c>
      <c r="AQ32" s="313">
        <v>121688</v>
      </c>
      <c r="AR32" s="314">
        <v>-46.4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500</v>
      </c>
      <c r="AL33" s="1133"/>
      <c r="AM33" s="1133"/>
      <c r="AN33" s="1134"/>
      <c r="AO33" s="312" t="s">
        <v>486</v>
      </c>
      <c r="AP33" s="312" t="s">
        <v>486</v>
      </c>
      <c r="AQ33" s="313">
        <v>42</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501</v>
      </c>
      <c r="AL34" s="1133"/>
      <c r="AM34" s="1133"/>
      <c r="AN34" s="1134"/>
      <c r="AO34" s="312" t="s">
        <v>486</v>
      </c>
      <c r="AP34" s="312" t="s">
        <v>486</v>
      </c>
      <c r="AQ34" s="313">
        <v>167</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502</v>
      </c>
      <c r="AL35" s="1133"/>
      <c r="AM35" s="1133"/>
      <c r="AN35" s="1134"/>
      <c r="AO35" s="312">
        <v>85999</v>
      </c>
      <c r="AP35" s="312">
        <v>10834</v>
      </c>
      <c r="AQ35" s="313">
        <v>24481</v>
      </c>
      <c r="AR35" s="314">
        <v>-55.7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503</v>
      </c>
      <c r="AL36" s="1133"/>
      <c r="AM36" s="1133"/>
      <c r="AN36" s="1134"/>
      <c r="AO36" s="312">
        <v>63244</v>
      </c>
      <c r="AP36" s="312">
        <v>7967</v>
      </c>
      <c r="AQ36" s="313">
        <v>4187</v>
      </c>
      <c r="AR36" s="314">
        <v>90.3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504</v>
      </c>
      <c r="AL37" s="1133"/>
      <c r="AM37" s="1133"/>
      <c r="AN37" s="1134"/>
      <c r="AO37" s="312" t="s">
        <v>486</v>
      </c>
      <c r="AP37" s="312" t="s">
        <v>486</v>
      </c>
      <c r="AQ37" s="313">
        <v>813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505</v>
      </c>
      <c r="AL38" s="1136"/>
      <c r="AM38" s="1136"/>
      <c r="AN38" s="1137"/>
      <c r="AO38" s="315" t="s">
        <v>486</v>
      </c>
      <c r="AP38" s="315" t="s">
        <v>486</v>
      </c>
      <c r="AQ38" s="316">
        <v>19</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506</v>
      </c>
      <c r="AL39" s="1136"/>
      <c r="AM39" s="1136"/>
      <c r="AN39" s="1137"/>
      <c r="AO39" s="312">
        <v>-4814</v>
      </c>
      <c r="AP39" s="312">
        <v>-606</v>
      </c>
      <c r="AQ39" s="313">
        <v>-4925</v>
      </c>
      <c r="AR39" s="314">
        <v>-87.7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507</v>
      </c>
      <c r="AL40" s="1133"/>
      <c r="AM40" s="1133"/>
      <c r="AN40" s="1134"/>
      <c r="AO40" s="312">
        <v>-407793</v>
      </c>
      <c r="AP40" s="312">
        <v>-51372</v>
      </c>
      <c r="AQ40" s="313">
        <v>-96916</v>
      </c>
      <c r="AR40" s="314">
        <v>-47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254215</v>
      </c>
      <c r="AP41" s="312">
        <v>32025</v>
      </c>
      <c r="AQ41" s="313">
        <v>49555</v>
      </c>
      <c r="AR41" s="314">
        <v>-35.4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477</v>
      </c>
      <c r="AN49" s="1129" t="s">
        <v>510</v>
      </c>
      <c r="AO49" s="1130"/>
      <c r="AP49" s="1130"/>
      <c r="AQ49" s="1130"/>
      <c r="AR49" s="113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859934</v>
      </c>
      <c r="AN51" s="334">
        <v>101324</v>
      </c>
      <c r="AO51" s="335">
        <v>41.6</v>
      </c>
      <c r="AP51" s="336">
        <v>190274</v>
      </c>
      <c r="AQ51" s="337">
        <v>13.6</v>
      </c>
      <c r="AR51" s="338">
        <v>28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320690</v>
      </c>
      <c r="AN52" s="342">
        <v>37786</v>
      </c>
      <c r="AO52" s="343">
        <v>56.6</v>
      </c>
      <c r="AP52" s="344">
        <v>88584</v>
      </c>
      <c r="AQ52" s="345">
        <v>7.3</v>
      </c>
      <c r="AR52" s="346">
        <v>49.3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717154</v>
      </c>
      <c r="AN53" s="334">
        <v>85835</v>
      </c>
      <c r="AO53" s="335">
        <v>-15.3</v>
      </c>
      <c r="AP53" s="336">
        <v>200194</v>
      </c>
      <c r="AQ53" s="337">
        <v>5.2</v>
      </c>
      <c r="AR53" s="338">
        <v>-20.5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181690</v>
      </c>
      <c r="AN54" s="342">
        <v>21746</v>
      </c>
      <c r="AO54" s="343">
        <v>-42.4</v>
      </c>
      <c r="AP54" s="344">
        <v>106422</v>
      </c>
      <c r="AQ54" s="345">
        <v>20.100000000000001</v>
      </c>
      <c r="AR54" s="346">
        <v>-62.5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733767</v>
      </c>
      <c r="AN55" s="334">
        <v>89082</v>
      </c>
      <c r="AO55" s="335">
        <v>3.8</v>
      </c>
      <c r="AP55" s="336">
        <v>196914</v>
      </c>
      <c r="AQ55" s="337">
        <v>-1.6</v>
      </c>
      <c r="AR55" s="338">
        <v>5.4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210076</v>
      </c>
      <c r="AN56" s="342">
        <v>25504</v>
      </c>
      <c r="AO56" s="343">
        <v>17.3</v>
      </c>
      <c r="AP56" s="344">
        <v>98966</v>
      </c>
      <c r="AQ56" s="345">
        <v>-7</v>
      </c>
      <c r="AR56" s="346">
        <v>24.3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391514</v>
      </c>
      <c r="AN57" s="334">
        <v>48419</v>
      </c>
      <c r="AO57" s="335">
        <v>-45.6</v>
      </c>
      <c r="AP57" s="336">
        <v>204757</v>
      </c>
      <c r="AQ57" s="337">
        <v>4</v>
      </c>
      <c r="AR57" s="338">
        <v>-49.6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141596</v>
      </c>
      <c r="AN58" s="342">
        <v>17511</v>
      </c>
      <c r="AO58" s="343">
        <v>-31.3</v>
      </c>
      <c r="AP58" s="344">
        <v>106071</v>
      </c>
      <c r="AQ58" s="345">
        <v>7.2</v>
      </c>
      <c r="AR58" s="346">
        <v>-38.5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558548</v>
      </c>
      <c r="AN59" s="334">
        <v>70364</v>
      </c>
      <c r="AO59" s="335">
        <v>45.3</v>
      </c>
      <c r="AP59" s="336">
        <v>194971</v>
      </c>
      <c r="AQ59" s="337">
        <v>-4.8</v>
      </c>
      <c r="AR59" s="338">
        <v>50.1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323953</v>
      </c>
      <c r="AN60" s="342">
        <v>40810</v>
      </c>
      <c r="AO60" s="343">
        <v>133.1</v>
      </c>
      <c r="AP60" s="344">
        <v>105966</v>
      </c>
      <c r="AQ60" s="345">
        <v>-0.1</v>
      </c>
      <c r="AR60" s="346">
        <v>133.19999999999999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652183</v>
      </c>
      <c r="AN61" s="349">
        <v>79005</v>
      </c>
      <c r="AO61" s="350">
        <v>6</v>
      </c>
      <c r="AP61" s="351">
        <v>197422</v>
      </c>
      <c r="AQ61" s="352">
        <v>3.3</v>
      </c>
      <c r="AR61" s="338">
        <v>2.7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235601</v>
      </c>
      <c r="AN62" s="342">
        <v>28671</v>
      </c>
      <c r="AO62" s="343">
        <v>26.7</v>
      </c>
      <c r="AP62" s="344">
        <v>101202</v>
      </c>
      <c r="AQ62" s="345">
        <v>5.5</v>
      </c>
      <c r="AR62" s="346">
        <v>21.2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QHZOtDUOO7muaggbYcKsAk6HZ2FJCPDr367ARqeiAdKWulpjMquwf69WRFbUfK6uCS4SqD96R1wlt28xkfjWg==" saltValue="cCeaV/1CMVMhGNdn2wlF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70" zoomScale="85" zoomScaleNormal="85" zoomScaleSheetLayoutView="55" workbookViewId="0">
      <selection activeCell="AH17" sqref="AH17:AL17"/>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gZtIUbmsLtya1fWM58vrw947aE8jj3aUd6T6JGf+uLlY4mI3fR6OJGnOw+T/B2Syj1Py35UWkg1E40aL1X0yXA==" saltValue="9mjnrKZxCD8+Lu0Wzflj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87" zoomScale="85" zoomScaleNormal="85" zoomScaleSheetLayoutView="55" workbookViewId="0">
      <selection activeCell="DF82" sqref="DF82"/>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HuFVq95g+XW/JNwUmdRDjQV8cBebsmys+4wB+/G7IwDKFJENTggDvQEHEy4SXJdy/la88cBWI8HyOleOPGvA==" saltValue="mmhQPRbPNpUCFzYjhjf8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election activeCell="AH17" sqref="AH17:AL1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1" t="s">
        <v>3</v>
      </c>
      <c r="D47" s="1141"/>
      <c r="E47" s="1142"/>
      <c r="F47" s="11">
        <v>34.979999999999997</v>
      </c>
      <c r="G47" s="12">
        <v>33.04</v>
      </c>
      <c r="H47" s="12">
        <v>34.200000000000003</v>
      </c>
      <c r="I47" s="12">
        <v>41.15</v>
      </c>
      <c r="J47" s="13">
        <v>45</v>
      </c>
    </row>
    <row r="48" spans="2:10" ht="57.75" customHeight="1" x14ac:dyDescent="0.2">
      <c r="B48" s="14"/>
      <c r="C48" s="1143" t="s">
        <v>4</v>
      </c>
      <c r="D48" s="1143"/>
      <c r="E48" s="1144"/>
      <c r="F48" s="15">
        <v>6.75</v>
      </c>
      <c r="G48" s="16">
        <v>7.13</v>
      </c>
      <c r="H48" s="16">
        <v>11.67</v>
      </c>
      <c r="I48" s="16">
        <v>7.56</v>
      </c>
      <c r="J48" s="17">
        <v>3.85</v>
      </c>
    </row>
    <row r="49" spans="2:10" ht="57.75" customHeight="1" thickBot="1" x14ac:dyDescent="0.25">
      <c r="B49" s="18"/>
      <c r="C49" s="1145" t="s">
        <v>5</v>
      </c>
      <c r="D49" s="1145"/>
      <c r="E49" s="1146"/>
      <c r="F49" s="19" t="s">
        <v>529</v>
      </c>
      <c r="G49" s="20" t="s">
        <v>530</v>
      </c>
      <c r="H49" s="20">
        <v>5.07</v>
      </c>
      <c r="I49" s="20" t="s">
        <v>531</v>
      </c>
      <c r="J49" s="21" t="s">
        <v>532</v>
      </c>
    </row>
    <row r="50" spans="2:10" ht="13.2" x14ac:dyDescent="0.2"/>
  </sheetData>
  <sheetProtection algorithmName="SHA-512" hashValue="PNFFsXh6e3FZk0Jv0DmlHRId4bh96kUcnZMqI9d0Kv2BQLns6vGCes+DAT/5mHLh9IvX8aVzqR/SYBFZ4xGB6Q==" saltValue="xhJ8Wvh4oQ3Z7gAera3T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