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E7C09463-B83E-4996-B2A5-53A5DCC581D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<sst xmlns="http://schemas.openxmlformats.org/spreadsheetml/2006/main" count="1117" uniqueCount="559">
  <si>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</si>
  <si>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</si>
  <si>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</si>
  <si>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</si>
  <si>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</si>
  <si>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</si>
  <si>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</si>
  <si>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</si>
  <si>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</si>
  <si>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</si>
  <si>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</si>
  <si>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</si>
  <si>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</si>
  <si>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</si>
  <si>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</si>
  <si>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</si>
  <si>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</si>
  <si>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</si>
  <si>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</si>
  <si>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</si>
  <si>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</si>
  <si>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</si>
  <si>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</si>
  <si>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</si>
  <si>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</si>
  <si>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</si>
  <si>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</si>
  <si>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</si>
  <si>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</si>
  <si>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</si>
  <si>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</si>
  <si>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</si>
  <si>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</si>
  <si>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</si>
  <si>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</si>
  <si>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</si>
  <si>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</si>
  <si>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</si>
  <si>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</si>
  <si>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</si>
  <si>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</si>
  <si>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</si>
  <si>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</si>
  <si>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</si>
  <si>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</si>
  <si>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</si>
  <si>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</si>
  <si>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</si>
  <si>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</si>
  <si>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</si>
  <si>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</si>
  <si>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</si>
  <si>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</si>
  <si>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</si>
  <si>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</si>
  <si>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</si>
  <si>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</si>
  <si>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</si>
  <si>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</si>
  <si>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</si>
  <si>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</si>
  <si>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</si>
  <si>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</si>
  <si>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</si>
  <si>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</si>
  <si>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</si>
  <si>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</si>
  <si>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</si>
  <si>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</si>
  <si>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</si>
  <si>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</si>
  <si>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</si>
  <si>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</si>
  <si>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</si>
  <si>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</si>
  <si>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</si>
  <si>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</si>
  <si>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</si>
  <si>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</si>
  <si>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</si>
  <si>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</si>
  <si>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</si>
  <si>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</si>
  <si>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</si>
  <si>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</si>
  <si>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</si>
  <si>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</si>
  <si>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</si>
  <si>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</si>
  <si>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</si>
  <si>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</si>
  <si>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</si>
  <si>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</si>
  <si>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</si>
  <si>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</si>
  <si>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</si>
  <si>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</si>
  <si>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</si>
  <si>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</si>
  <si>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</si>
  <si>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</si>
  <si>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</si>
  <si>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</si>
  <si>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</si>
  <si>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</si>
  <si>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</si>
  <si>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</si>
  <si>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</si>
  <si>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</si>
  <si>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</si>
  <si>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</si>
  <si>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</si>
  <si>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</si>
  <si>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</si>
  <si>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</si>
  <si>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</si>
  <si>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</si>
  <si>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</si>
  <si>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</si>
  <si>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</si>
  <si>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</si>
  <si>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</si>
  <si>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</si>
  <si>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</si>
  <si>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</si>
  <si>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</si>
  <si>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</si>
  <si>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</si>
  <si>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</si>
  <si>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</si>
  <si>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</si>
  <si>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</si>
  <si>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</si>
  <si>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</si>
  <si>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</si>
  <si>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</si>
  <si>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</si>
  <si>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</si>
  <si>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</si>
  <si>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</si>
  <si>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</si>
  <si>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</si>
  <si>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</si>
  <si>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</si>
  <si>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</si>
  <si>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</si>
  <si>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</si>
  <si>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</si>
  <si>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</si>
  <si>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</si>
  <si>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</si>
  <si>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</si>
  <si>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</si>
  <si>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</si>
  <si>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</si>
  <si>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</si>
  <si>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</si>
  <si>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</si>
  <si>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</si>
  <si>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</si>
  <si>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</si>
  <si>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</si>
  <si>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</si>
  <si>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</si>
  <si>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</si>
  <si>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</si>
  <si>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</si>
  <si>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</si>
  <si>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</si>
  <si>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</si>
  <si>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</si>
  <si>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</si>
  <si>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</si>
  <si>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</si>
  <si>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</si>
  <si>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</si>
  <si>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</si>
  <si>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</si>
  <si>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</si>
  <si>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</si>
  <si>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</si>
  <si>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</si>
  <si>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</si>
  <si>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</si>
  <si>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</si>
  <si>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</si>
  <si>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</si>
  <si>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</si>
  <si>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</si>
  <si>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</si>
  <si>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</si>
  <si>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</si>
  <si>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</si>
  <si>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</si>
  <si>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</si>
  <si>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</si>
  <si>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</si>
  <si>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</si>
  <si>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</si>
  <si>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</si>
  <si>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</si>
  <si>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</si>
  <si>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</si>
  <si>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</si>
  <si>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三重県大紀町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</si>
  <si>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</si>
  <si>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</si>
  <si>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</si>
  <si>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</si>
  <si>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</si>
  <si>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</si>
  <si>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</si>
  <si>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</si>
  <si>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</si>
  <si>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</si>
  <si>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</si>
  <si>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</si>
  <si>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</si>
  <si>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</si>
  <si>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</si>
  <si>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</si>
  <si>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</si>
  <si>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</si>
  <si>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</si>
  <si>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</si>
  <si>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</si>
  <si>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</si>
  <si>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</si>
  <si>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</si>
  <si>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</si>
  <si>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</si>
  <si>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</si>
  <si>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</si>
  <si>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</si>
  <si>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</si>
  <si>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</si>
  <si>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</si>
  <si>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</si>
  <si>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</si>
  <si>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</si>
  <si>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</si>
  <si>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</si>
  <si>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</si>
  <si>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</si>
  <si>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</si>
  <si>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</si>
  <si>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</si>
  <si>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</si>
  <si>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</si>
  <si>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</si>
  <si>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</si>
  <si>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</si>
  <si>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</si>
  <si>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</si>
  <si>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</si>
  <si>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</si>
  <si>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</si>
  <si>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</si>
  <si>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</si>
  <si>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</si>
  <si>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</si>
  <si>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</si>
  <si>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</si>
  <si>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</si>
  <si>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</si>
  <si>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</si>
  <si>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</si>
  <si>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</si>
  <si>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</si>
  <si>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</si>
  <si>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</si>
  <si>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</si>
  <si>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</si>
  <si>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</si>
  <si>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</si>
  <si>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</si>
  <si>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</si>
  <si>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</si>
  <si>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</si>
  <si>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</si>
  <si>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</si>
  <si>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</si>
  <si>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</si>
  <si>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</si>
  <si>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</si>
  <si>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</si>
  <si>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</si>
  <si>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</si>
  <si>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</si>
  <si>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</si>
  <si>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</si>
  <si>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</si>
  <si>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</si>
  <si>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</si>
  <si>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</si>
  <si>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</si>
  <si>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</si>
  <si>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</si>
  <si>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</si>
  <si>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</si>
  <si>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</si>
  <si>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</si>
  <si>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</si>
  <si>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</si>
  <si>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</si>
  <si>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</si>
  <si>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</si>
  <si>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</si>
  <si>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</si>
  <si>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</si>
  <si>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</si>
  <si>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</si>
  <si>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</si>
  <si>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</si>
  <si>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</si>
  <si>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</si>
  <si>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</si>
  <si>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</si>
  <si>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</si>
  <si>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</si>
  <si>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</si>
  <si>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</si>
  <si>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</si>
  <si>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</si>
  <si>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</si>
  <si>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</si>
  <si>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</si>
  <si>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</si>
  <si>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</si>
  <si>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</si>
  <si>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</si>
  <si>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</si>
  <si>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</si>
  <si>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</si>
  <si>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</si>
  <si>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</si>
  <si>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</si>
  <si>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</si>
  <si>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</si>
  <si>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</si>
  <si>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</si>
  <si>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</si>
  <si>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</si>
  <si>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</si>
  <si>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</si>
  <si>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</si>
  <si>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</si>
  <si>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</si>
  <si>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</si>
  <si>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</si>
  <si>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</si>
  <si>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</si>
  <si>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</si>
  <si>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</si>
  <si>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</si>
  <si>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三重県大紀町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</si>
  <si>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</si>
  <si>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</si>
  <si>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</si>
  <si>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</si>
  <si>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</si>
  <si>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</si>
  <si>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</si>
  <si>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</si>
  <si>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</si>
  <si>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</si>
  <si>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</si>
  <si>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</si>
  <si>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</si>
  <si>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</si>
  <si>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</si>
  <si>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</si>
  <si>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</si>
  <si>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</si>
  <si>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</si>
  <si>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</si>
  <si>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</si>
  <si>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</si>
  <si>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</si>
  <si>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</si>
  <si>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</si>
  <si>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</si>
  <si>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</si>
  <si>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</si>
  <si>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</si>
  <si>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</si>
  <si>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</si>
  <si>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</si>
  <si>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</si>
  <si>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</si>
  <si>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</si>
  <si>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</si>
  <si>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</si>
  <si>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</si>
  <si>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</si>
  <si>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</si>
  <si>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</si>
  <si>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</si>
  <si>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</si>
  <si>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</si>
  <si>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</si>
  <si>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</si>
  <si>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</si>
  <si>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</si>
  <si>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</si>
  <si>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</si>
  <si>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</si>
  <si>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</si>
  <si>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</si>
  <si>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</si>
  <si>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</si>
  <si>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</si>
  <si>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</si>
  <si>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</si>
  <si>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</si>
  <si>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</si>
  <si>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</si>
  <si>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</si>
  <si>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</si>
  <si>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</si>
  <si>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</si>
  <si>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</si>
  <si>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</si>
  <si>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</si>
  <si>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</si>
  <si>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</si>
  <si>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</si>
  <si>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</si>
  <si>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</si>
  <si>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</si>
  <si>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</si>
  <si>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</si>
  <si>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</si>
  <si>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</si>
  <si>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</si>
  <si>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</si>
  <si>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</si>
  <si>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</si>
  <si>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</si>
  <si>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</si>
  <si>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</si>
  <si>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</si>
  <si>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</si>
  <si>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</si>
  <si>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</si>
  <si>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</si>
  <si>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</si>
  <si>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</si>
  <si>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</si>
  <si>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</si>
  <si>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</si>
  <si>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</si>
  <si>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</si>
  <si>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</si>
  <si>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</si>
  <si>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</si>
  <si>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</si>
  <si>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</si>
  <si>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</si>
  <si>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</si>
  <si>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</si>
  <si>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</si>
  <si>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</si>
  <si>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</si>
  <si>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</si>
  <si>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</si>
  <si>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</si>
  <si>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</si>
  <si>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</si>
  <si>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</si>
  <si>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</si>
  <si>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</si>
  <si>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</si>
  <si>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</si>
  <si>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</si>
  <si>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</si>
  <si>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</si>
  <si>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</si>
  <si>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</si>
  <si>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</si>
  <si>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</si>
  <si>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</si>
  <si>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</si>
  <si>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</si>
  <si>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</si>
  <si>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</si>
  <si>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</si>
  <si>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</si>
  <si>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</si>
  <si>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</si>
  <si>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</si>
  <si>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</si>
  <si>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</si>
  <si>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</si>
  <si>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</si>
  <si>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</si>
  <si>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</si>
  <si>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</si>
  <si>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</si>
  <si>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</si>
  <si>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</si>
  <si>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</si>
  <si>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</si>
  <si>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</si>
  <si>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</si>
  <si>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</si>
  <si>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</si>
  <si>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</si>
  <si>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</si>
  <si>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</si>
  <si>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</si>
  <si>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</si>
  <si>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</si>
  <si>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</si>
  <si>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</si>
  <si>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</si>
  <si>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</si>
  <si>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</si>
  <si>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</si>
  <si>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</si>
  <si>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</si>
  <si>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</si>
  <si>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</si>
  <si>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</si>
  <si>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</si>
  <si>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</si>
  <si>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</si>
  <si>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</si>
  <si>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</si>
  <si>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0.48</t>
  </si>
  <si>
    <t>一般会計</t>
  </si>
  <si>
    <t>介護保険特別会計</t>
  </si>
  <si>
    <t>水道事業会計</t>
  </si>
  <si>
    <t>国民健康保険特別会計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</si>
  <si>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</si>
  <si>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</si>
  <si>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</si>
  <si>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</si>
  <si>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</si>
  <si>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</si>
  <si>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</si>
  <si>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</si>
  <si>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わたらい老人福祉施設組合</t>
    <rPh sb="4" eb="8">
      <t>ロウジンフクシ</t>
    </rPh>
    <rPh sb="8" eb="12">
      <t>シセツクミアイ</t>
    </rPh>
    <phoneticPr fontId="2"/>
  </si>
  <si>
    <t>奥伊勢広域行政組合</t>
    <rPh sb="0" eb="3">
      <t>オクイセ</t>
    </rPh>
    <rPh sb="3" eb="9">
      <t>コウイキギョウセイクミアイ</t>
    </rPh>
    <phoneticPr fontId="2"/>
  </si>
  <si>
    <t>三重県市町総合事務組合</t>
    <rPh sb="0" eb="3">
      <t>ミエケン</t>
    </rPh>
    <rPh sb="3" eb="5">
      <t>シチョウ</t>
    </rPh>
    <rPh sb="5" eb="11">
      <t>ソウゴウジムクミアイ</t>
    </rPh>
    <phoneticPr fontId="2"/>
  </si>
  <si>
    <t>紀勢地区広域消防事務組合</t>
    <rPh sb="0" eb="2">
      <t>キセイ</t>
    </rPh>
    <rPh sb="2" eb="4">
      <t>チク</t>
    </rPh>
    <rPh sb="4" eb="6">
      <t>コウイキ</t>
    </rPh>
    <rPh sb="6" eb="8">
      <t>ショウボウ</t>
    </rPh>
    <rPh sb="8" eb="10">
      <t>ジム</t>
    </rPh>
    <rPh sb="10" eb="12">
      <t>クミアイ</t>
    </rPh>
    <phoneticPr fontId="2"/>
  </si>
  <si>
    <t>荷坂やすらぎ苑組合</t>
    <rPh sb="0" eb="1">
      <t>ニ</t>
    </rPh>
    <rPh sb="1" eb="2">
      <t>サカ</t>
    </rPh>
    <rPh sb="6" eb="7">
      <t>エン</t>
    </rPh>
    <rPh sb="7" eb="9">
      <t>クミアイ</t>
    </rPh>
    <phoneticPr fontId="2"/>
  </si>
  <si>
    <t>香肌奥伊勢資源化広域連合</t>
    <rPh sb="0" eb="5">
      <t>カハダオクイセ</t>
    </rPh>
    <rPh sb="5" eb="12">
      <t>シゲンカコウイキレンゴウ</t>
    </rPh>
    <phoneticPr fontId="2"/>
  </si>
  <si>
    <t>度会広域連合</t>
    <rPh sb="0" eb="2">
      <t>ワタライ</t>
    </rPh>
    <rPh sb="2" eb="6">
      <t>コウイキレンゴウ</t>
    </rPh>
    <phoneticPr fontId="2"/>
  </si>
  <si>
    <t>三重地方税管理回収機構</t>
    <rPh sb="0" eb="5">
      <t>ミエチホウゼイ</t>
    </rPh>
    <rPh sb="5" eb="11">
      <t>カンリカイシュウキコウ</t>
    </rPh>
    <phoneticPr fontId="2"/>
  </si>
  <si>
    <t>三重県後期高齢者医療広域連合</t>
    <rPh sb="0" eb="3">
      <t>ミエケン</t>
    </rPh>
    <rPh sb="3" eb="8">
      <t>コウキコウレイシャ</t>
    </rPh>
    <rPh sb="8" eb="14">
      <t>イリョウコウイキレンゴウ</t>
    </rPh>
    <phoneticPr fontId="2"/>
  </si>
  <si>
    <t>奥伊勢ハイウェイパーク</t>
    <rPh sb="0" eb="3">
      <t>オクイセ</t>
    </rPh>
    <phoneticPr fontId="2"/>
  </si>
  <si>
    <t>-</t>
    <phoneticPr fontId="2"/>
  </si>
  <si>
    <t>-</t>
    <phoneticPr fontId="2"/>
  </si>
  <si>
    <t>幸せ安心生活基金</t>
    <rPh sb="0" eb="1">
      <t>シアワ</t>
    </rPh>
    <rPh sb="2" eb="4">
      <t>アンシン</t>
    </rPh>
    <rPh sb="4" eb="6">
      <t>セイカツ</t>
    </rPh>
    <rPh sb="6" eb="8">
      <t>キキン</t>
    </rPh>
    <phoneticPr fontId="5"/>
  </si>
  <si>
    <t>地域振興基金</t>
    <rPh sb="0" eb="6">
      <t>チイキシンコウキキン</t>
    </rPh>
    <phoneticPr fontId="2"/>
  </si>
  <si>
    <t>ふるさと大紀「幸福(しあわせ)まちづくり」応援基金</t>
    <rPh sb="4" eb="6">
      <t>タイキ</t>
    </rPh>
    <rPh sb="7" eb="9">
      <t>コウフク</t>
    </rPh>
    <rPh sb="21" eb="25">
      <t>オウエンキキン</t>
    </rPh>
    <phoneticPr fontId="2"/>
  </si>
  <si>
    <t>庁舎建設基金</t>
    <rPh sb="0" eb="2">
      <t>チョウシャ</t>
    </rPh>
    <rPh sb="2" eb="6">
      <t>ケンセツキキン</t>
    </rPh>
    <phoneticPr fontId="2"/>
  </si>
  <si>
    <t>過疎地域自立促進基金</t>
    <rPh sb="0" eb="6">
      <t>カソチイキジリツ</t>
    </rPh>
    <rPh sb="6" eb="8">
      <t>ソクシン</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</si>
</sst>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8C0A-4122-B900-64AFA85D1D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178485</c:v>
                </c:pt>
                <c:pt idx="1">
                  <c:v>211848</c:v>
                </c:pt>
                <c:pt idx="2">
                  <c:v>206384</c:v>
                </c:pt>
                <c:pt idx="3">
                  <c:v>70502</c:v>
                </c:pt>
                <c:pt idx="4">
                  <c:v>96182</c:v>
                </c:pt>
              </c:numCache>
            </c:numRef>
          </c:val>
          <c:smooth val="0"/>
          <c:extLst>
            <c:ext xmlns:c16="http://schemas.microsoft.com/office/drawing/2014/chart" uri="{C3380CC4-5D6E-409C-BE32-E72D297353CC}">
              <c16:uniqueId val="{00000001-8C0A-4122-B900-64AFA85D1D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7.38</c:v>
                </c:pt>
                <c:pt idx="1">
                  <c:v>7.38</c:v>
                </c:pt>
                <c:pt idx="2">
                  <c:v>7.47</c:v>
                </c:pt>
                <c:pt idx="3">
                  <c:v>6.31</c:v>
                </c:pt>
                <c:pt idx="4">
                  <c:v>6.23</c:v>
                </c:pt>
              </c:numCache>
            </c:numRef>
          </c:val>
          <c:extLst>
            <c:ext xmlns:c16="http://schemas.microsoft.com/office/drawing/2014/chart" uri="{C3380CC4-5D6E-409C-BE32-E72D297353CC}">
              <c16:uniqueId val="{00000000-EBAD-4BC9-9843-FD7F7B953B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c:v>
                </c:pt>
                <c:pt idx="1">
                  <c:v>39.18</c:v>
                </c:pt>
                <c:pt idx="2">
                  <c:v>45.68</c:v>
                </c:pt>
                <c:pt idx="3">
                  <c:v>25.42</c:v>
                </c:pt>
                <c:pt idx="4">
                  <c:v>26.51</c:v>
                </c:pt>
              </c:numCache>
            </c:numRef>
          </c:val>
          <c:extLst>
            <c:ext xmlns:c16="http://schemas.microsoft.com/office/drawing/2014/chart" uri="{C3380CC4-5D6E-409C-BE32-E72D297353CC}">
              <c16:uniqueId val="{00000001-EBAD-4BC9-9843-FD7F7B953B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1.87</c:v>
                </c:pt>
                <c:pt idx="1">
                  <c:v>-0.48</c:v>
                </c:pt>
                <c:pt idx="2">
                  <c:v>8.6</c:v>
                </c:pt>
                <c:pt idx="3">
                  <c:v>0.19</c:v>
                </c:pt>
                <c:pt idx="4">
                  <c:v>0.97</c:v>
                </c:pt>
              </c:numCache>
            </c:numRef>
          </c:val>
          <c:smooth val="0"/>
          <c:extLst>
            <c:ext xmlns:c16="http://schemas.microsoft.com/office/drawing/2014/chart" uri="{C3380CC4-5D6E-409C-BE32-E72D297353CC}">
              <c16:uniqueId val="{00000002-EBAD-4BC9-9843-FD7F7B953B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25F-472A-A67D-04D1026A45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F-472A-A67D-04D1026A45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F-472A-A67D-04D1026A45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25F-472A-A67D-04D1026A45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25F-472A-A67D-04D1026A45B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0.03</c:v>
                </c:pt>
                <c:pt idx="4">
                  <c:v>#N/A</c:v>
                </c:pt>
                <c:pt idx="5">
                  <c:v>0.02</c:v>
                </c:pt>
                <c:pt idx="6">
                  <c:v>#N/A</c:v>
                </c:pt>
                <c:pt idx="7">
                  <c:v>0.03</c:v>
                </c:pt>
                <c:pt idx="8">
                  <c:v>#N/A</c:v>
                </c:pt>
                <c:pt idx="9">
                  <c:v>0.01</c:v>
                </c:pt>
              </c:numCache>
            </c:numRef>
          </c:val>
          <c:extLst>
            <c:ext xmlns:c16="http://schemas.microsoft.com/office/drawing/2014/chart" uri="{C3380CC4-5D6E-409C-BE32-E72D297353CC}">
              <c16:uniqueId val="{00000005-825F-472A-A67D-04D1026A45B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0.84</c:v>
                </c:pt>
                <c:pt idx="2">
                  <c:v>#N/A</c:v>
                </c:pt>
                <c:pt idx="3">
                  <c:v>0.15</c:v>
                </c:pt>
                <c:pt idx="4">
                  <c:v>#N/A</c:v>
                </c:pt>
                <c:pt idx="5">
                  <c:v>0.11</c:v>
                </c:pt>
                <c:pt idx="6">
                  <c:v>#N/A</c:v>
                </c:pt>
                <c:pt idx="7">
                  <c:v>0.15</c:v>
                </c:pt>
                <c:pt idx="8">
                  <c:v>#N/A</c:v>
                </c:pt>
                <c:pt idx="9">
                  <c:v>0.12</c:v>
                </c:pt>
              </c:numCache>
            </c:numRef>
          </c:val>
          <c:extLst>
            <c:ext xmlns:c16="http://schemas.microsoft.com/office/drawing/2014/chart" uri="{C3380CC4-5D6E-409C-BE32-E72D297353CC}">
              <c16:uniqueId val="{00000006-825F-472A-A67D-04D1026A45B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c:v>
                </c:pt>
                <c:pt idx="2">
                  <c:v>#N/A</c:v>
                </c:pt>
                <c:pt idx="3">
                  <c:v>0.6</c:v>
                </c:pt>
                <c:pt idx="4">
                  <c:v>#N/A</c:v>
                </c:pt>
                <c:pt idx="5">
                  <c:v>0.46</c:v>
                </c:pt>
                <c:pt idx="6">
                  <c:v>#N/A</c:v>
                </c:pt>
                <c:pt idx="7">
                  <c:v>0.33</c:v>
                </c:pt>
                <c:pt idx="8">
                  <c:v>#N/A</c:v>
                </c:pt>
                <c:pt idx="9">
                  <c:v>0.69</c:v>
                </c:pt>
              </c:numCache>
            </c:numRef>
          </c:val>
          <c:extLst>
            <c:ext xmlns:c16="http://schemas.microsoft.com/office/drawing/2014/chart" uri="{C3380CC4-5D6E-409C-BE32-E72D297353CC}">
              <c16:uniqueId val="{00000007-825F-472A-A67D-04D1026A45B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1.32</c:v>
                </c:pt>
                <c:pt idx="2">
                  <c:v>#N/A</c:v>
                </c:pt>
                <c:pt idx="3">
                  <c:v>0.83</c:v>
                </c:pt>
                <c:pt idx="4">
                  <c:v>#N/A</c:v>
                </c:pt>
                <c:pt idx="5">
                  <c:v>1.46</c:v>
                </c:pt>
                <c:pt idx="6">
                  <c:v>#N/A</c:v>
                </c:pt>
                <c:pt idx="7">
                  <c:v>2.89</c:v>
                </c:pt>
                <c:pt idx="8">
                  <c:v>#N/A</c:v>
                </c:pt>
                <c:pt idx="9">
                  <c:v>1.17</c:v>
                </c:pt>
              </c:numCache>
            </c:numRef>
          </c:val>
          <c:extLst>
            <c:ext xmlns:c16="http://schemas.microsoft.com/office/drawing/2014/chart" uri="{C3380CC4-5D6E-409C-BE32-E72D297353CC}">
              <c16:uniqueId val="{00000008-825F-472A-A67D-04D1026A45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7.38</c:v>
                </c:pt>
                <c:pt idx="2">
                  <c:v>#N/A</c:v>
                </c:pt>
                <c:pt idx="3">
                  <c:v>7.37</c:v>
                </c:pt>
                <c:pt idx="4">
                  <c:v>#N/A</c:v>
                </c:pt>
                <c:pt idx="5">
                  <c:v>7.47</c:v>
                </c:pt>
                <c:pt idx="6">
                  <c:v>#N/A</c:v>
                </c:pt>
                <c:pt idx="7">
                  <c:v>6.3</c:v>
                </c:pt>
                <c:pt idx="8">
                  <c:v>#N/A</c:v>
                </c:pt>
                <c:pt idx="9">
                  <c:v>6.22</c:v>
                </c:pt>
              </c:numCache>
            </c:numRef>
          </c:val>
          <c:extLst>
            <c:ext xmlns:c16="http://schemas.microsoft.com/office/drawing/2014/chart" uri="{C3380CC4-5D6E-409C-BE32-E72D297353CC}">
              <c16:uniqueId val="{00000009-825F-472A-A67D-04D1026A45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1095</c:v>
                </c:pt>
                <c:pt idx="5">
                  <c:v>1068</c:v>
                </c:pt>
                <c:pt idx="8">
                  <c:v>1034</c:v>
                </c:pt>
                <c:pt idx="11">
                  <c:v>981</c:v>
                </c:pt>
                <c:pt idx="14">
                  <c:v>957</c:v>
                </c:pt>
              </c:numCache>
            </c:numRef>
          </c:val>
          <c:extLst>
            <c:ext xmlns:c16="http://schemas.microsoft.com/office/drawing/2014/chart" uri="{C3380CC4-5D6E-409C-BE32-E72D297353CC}">
              <c16:uniqueId val="{00000000-2ED6-4744-BE91-93DC30FE34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D6-4744-BE91-93DC30FE34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D6-4744-BE91-93DC30FE34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17</c:v>
                </c:pt>
                <c:pt idx="6">
                  <c:v>7</c:v>
                </c:pt>
                <c:pt idx="9">
                  <c:v>12</c:v>
                </c:pt>
                <c:pt idx="12">
                  <c:v>12</c:v>
                </c:pt>
              </c:numCache>
            </c:numRef>
          </c:val>
          <c:extLst>
            <c:ext xmlns:c16="http://schemas.microsoft.com/office/drawing/2014/chart" uri="{C3380CC4-5D6E-409C-BE32-E72D297353CC}">
              <c16:uniqueId val="{00000003-2ED6-4744-BE91-93DC30FE34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220</c:v>
                </c:pt>
                <c:pt idx="3">
                  <c:v>253</c:v>
                </c:pt>
                <c:pt idx="6">
                  <c:v>245</c:v>
                </c:pt>
                <c:pt idx="9">
                  <c:v>245</c:v>
                </c:pt>
                <c:pt idx="12">
                  <c:v>247</c:v>
                </c:pt>
              </c:numCache>
            </c:numRef>
          </c:val>
          <c:extLst>
            <c:ext xmlns:c16="http://schemas.microsoft.com/office/drawing/2014/chart" uri="{C3380CC4-5D6E-409C-BE32-E72D297353CC}">
              <c16:uniqueId val="{00000004-2ED6-4744-BE91-93DC30FE34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D6-4744-BE91-93DC30FE34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D6-4744-BE91-93DC30FE34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1270</c:v>
                </c:pt>
                <c:pt idx="3">
                  <c:v>1248</c:v>
                </c:pt>
                <c:pt idx="6">
                  <c:v>1222</c:v>
                </c:pt>
                <c:pt idx="9">
                  <c:v>1189</c:v>
                </c:pt>
                <c:pt idx="12">
                  <c:v>1042</c:v>
                </c:pt>
              </c:numCache>
            </c:numRef>
          </c:val>
          <c:extLst>
            <c:ext xmlns:c16="http://schemas.microsoft.com/office/drawing/2014/chart" uri="{C3380CC4-5D6E-409C-BE32-E72D297353CC}">
              <c16:uniqueId val="{00000007-2ED6-4744-BE91-93DC30FE34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426</c:v>
                </c:pt>
                <c:pt idx="2">
                  <c:v>#N/A</c:v>
                </c:pt>
                <c:pt idx="3">
                  <c:v>#N/A</c:v>
                </c:pt>
                <c:pt idx="4">
                  <c:v>450</c:v>
                </c:pt>
                <c:pt idx="5">
                  <c:v>#N/A</c:v>
                </c:pt>
                <c:pt idx="6">
                  <c:v>#N/A</c:v>
                </c:pt>
                <c:pt idx="7">
                  <c:v>440</c:v>
                </c:pt>
                <c:pt idx="8">
                  <c:v>#N/A</c:v>
                </c:pt>
                <c:pt idx="9">
                  <c:v>#N/A</c:v>
                </c:pt>
                <c:pt idx="10">
                  <c:v>465</c:v>
                </c:pt>
                <c:pt idx="11">
                  <c:v>#N/A</c:v>
                </c:pt>
                <c:pt idx="12">
                  <c:v>#N/A</c:v>
                </c:pt>
                <c:pt idx="13">
                  <c:v>344</c:v>
                </c:pt>
                <c:pt idx="14">
                  <c:v>#N/A</c:v>
                </c:pt>
              </c:numCache>
            </c:numRef>
          </c:val>
          <c:smooth val="0"/>
          <c:extLst>
            <c:ext xmlns:c16="http://schemas.microsoft.com/office/drawing/2014/chart" uri="{C3380CC4-5D6E-409C-BE32-E72D297353CC}">
              <c16:uniqueId val="{00000008-2ED6-4744-BE91-93DC30FE34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8814</c:v>
                </c:pt>
                <c:pt idx="5">
                  <c:v>9199</c:v>
                </c:pt>
                <c:pt idx="8">
                  <c:v>8856</c:v>
                </c:pt>
                <c:pt idx="11">
                  <c:v>7399</c:v>
                </c:pt>
                <c:pt idx="14">
                  <c:v>6882</c:v>
                </c:pt>
              </c:numCache>
            </c:numRef>
          </c:val>
          <c:extLst>
            <c:ext xmlns:c16="http://schemas.microsoft.com/office/drawing/2014/chart" uri="{C3380CC4-5D6E-409C-BE32-E72D297353CC}">
              <c16:uniqueId val="{00000000-EC06-402B-8BB7-9D20650AF3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c:v>
                </c:pt>
                <c:pt idx="5">
                  <c:v>30</c:v>
                </c:pt>
                <c:pt idx="8">
                  <c:v>31</c:v>
                </c:pt>
                <c:pt idx="11">
                  <c:v>30</c:v>
                </c:pt>
                <c:pt idx="14">
                  <c:v>30</c:v>
                </c:pt>
              </c:numCache>
            </c:numRef>
          </c:val>
          <c:extLst>
            <c:ext xmlns:c16="http://schemas.microsoft.com/office/drawing/2014/chart" uri="{C3380CC4-5D6E-409C-BE32-E72D297353CC}">
              <c16:uniqueId val="{00000001-EC06-402B-8BB7-9D20650AF3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3850</c:v>
                </c:pt>
                <c:pt idx="5">
                  <c:v>4035</c:v>
                </c:pt>
                <c:pt idx="8">
                  <c:v>4528</c:v>
                </c:pt>
                <c:pt idx="11">
                  <c:v>3731</c:v>
                </c:pt>
                <c:pt idx="14">
                  <c:v>3991</c:v>
                </c:pt>
              </c:numCache>
            </c:numRef>
          </c:val>
          <c:extLst>
            <c:ext xmlns:c16="http://schemas.microsoft.com/office/drawing/2014/chart" uri="{C3380CC4-5D6E-409C-BE32-E72D297353CC}">
              <c16:uniqueId val="{00000002-EC06-402B-8BB7-9D20650AF3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06-402B-8BB7-9D20650AF3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06-402B-8BB7-9D20650AF3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06-402B-8BB7-9D20650AF3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1247</c:v>
                </c:pt>
                <c:pt idx="3">
                  <c:v>1207</c:v>
                </c:pt>
                <c:pt idx="6">
                  <c:v>1177</c:v>
                </c:pt>
                <c:pt idx="9">
                  <c:v>1144</c:v>
                </c:pt>
                <c:pt idx="12">
                  <c:v>1139</c:v>
                </c:pt>
              </c:numCache>
            </c:numRef>
          </c:val>
          <c:extLst>
            <c:ext xmlns:c16="http://schemas.microsoft.com/office/drawing/2014/chart" uri="{C3380CC4-5D6E-409C-BE32-E72D297353CC}">
              <c16:uniqueId val="{00000006-EC06-402B-8BB7-9D20650AF3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c:v>
                </c:pt>
                <c:pt idx="3">
                  <c:v>68</c:v>
                </c:pt>
                <c:pt idx="6">
                  <c:v>58</c:v>
                </c:pt>
                <c:pt idx="9">
                  <c:v>49</c:v>
                </c:pt>
                <c:pt idx="12">
                  <c:v>33</c:v>
                </c:pt>
              </c:numCache>
            </c:numRef>
          </c:val>
          <c:extLst>
            <c:ext xmlns:c16="http://schemas.microsoft.com/office/drawing/2014/chart" uri="{C3380CC4-5D6E-409C-BE32-E72D297353CC}">
              <c16:uniqueId val="{00000007-EC06-402B-8BB7-9D20650AF3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2219</c:v>
                </c:pt>
                <c:pt idx="3">
                  <c:v>2079</c:v>
                </c:pt>
                <c:pt idx="6">
                  <c:v>1920</c:v>
                </c:pt>
                <c:pt idx="9">
                  <c:v>1759</c:v>
                </c:pt>
                <c:pt idx="12">
                  <c:v>1602</c:v>
                </c:pt>
              </c:numCache>
            </c:numRef>
          </c:val>
          <c:extLst>
            <c:ext xmlns:c16="http://schemas.microsoft.com/office/drawing/2014/chart" uri="{C3380CC4-5D6E-409C-BE32-E72D297353CC}">
              <c16:uniqueId val="{00000008-EC06-402B-8BB7-9D20650AF3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06-402B-8BB7-9D20650AF3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10173</c:v>
                </c:pt>
                <c:pt idx="3">
                  <c:v>10274</c:v>
                </c:pt>
                <c:pt idx="6">
                  <c:v>10600</c:v>
                </c:pt>
                <c:pt idx="9">
                  <c:v>8675</c:v>
                </c:pt>
                <c:pt idx="12">
                  <c:v>8066</c:v>
                </c:pt>
              </c:numCache>
            </c:numRef>
          </c:val>
          <c:extLst>
            <c:ext xmlns:c16="http://schemas.microsoft.com/office/drawing/2014/chart" uri="{C3380CC4-5D6E-409C-BE32-E72D297353CC}">
              <c16:uniqueId val="{0000000A-EC06-402B-8BB7-9D20650AF3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990</c:v>
                </c:pt>
                <c:pt idx="2">
                  <c:v>#N/A</c:v>
                </c:pt>
                <c:pt idx="3">
                  <c:v>#N/A</c:v>
                </c:pt>
                <c:pt idx="4">
                  <c:v>363</c:v>
                </c:pt>
                <c:pt idx="5">
                  <c:v>#N/A</c:v>
                </c:pt>
                <c:pt idx="6">
                  <c:v>#N/A</c:v>
                </c:pt>
                <c:pt idx="7">
                  <c:v>341</c:v>
                </c:pt>
                <c:pt idx="8">
                  <c:v>#N/A</c:v>
                </c:pt>
                <c:pt idx="9">
                  <c:v>#N/A</c:v>
                </c:pt>
                <c:pt idx="10">
                  <c:v>467</c:v>
                </c:pt>
                <c:pt idx="11">
                  <c:v>#N/A</c:v>
                </c:pt>
                <c:pt idx="12">
                  <c:v>#N/A</c:v>
                </c:pt>
                <c:pt idx="13">
                  <c:v>0</c:v>
                </c:pt>
                <c:pt idx="14">
                  <c:v>#N/A</c:v>
                </c:pt>
              </c:numCache>
            </c:numRef>
          </c:val>
          <c:smooth val="0"/>
          <c:extLst>
            <c:ext xmlns:c16="http://schemas.microsoft.com/office/drawing/2014/chart" uri="{C3380CC4-5D6E-409C-BE32-E72D297353CC}">
              <c16:uniqueId val="{0000000B-EC06-402B-8BB7-9D20650AF3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2236</c:v>
                </c:pt>
                <c:pt idx="1">
                  <c:v>1193</c:v>
                </c:pt>
                <c:pt idx="2">
                  <c:v>1242</c:v>
                </c:pt>
              </c:numCache>
            </c:numRef>
          </c:val>
          <c:extLst>
            <c:ext xmlns:c16="http://schemas.microsoft.com/office/drawing/2014/chart" uri="{C3380CC4-5D6E-409C-BE32-E72D297353CC}">
              <c16:uniqueId val="{00000000-E1E0-4451-AD1F-70AA8C88F7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c:v>
                </c:pt>
                <c:pt idx="1">
                  <c:v>110</c:v>
                </c:pt>
                <c:pt idx="2">
                  <c:v>129</c:v>
                </c:pt>
              </c:numCache>
            </c:numRef>
          </c:val>
          <c:extLst>
            <c:ext xmlns:c16="http://schemas.microsoft.com/office/drawing/2014/chart" uri="{C3380CC4-5D6E-409C-BE32-E72D297353CC}">
              <c16:uniqueId val="{00000001-E1E0-4451-AD1F-70AA8C88F7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3097</c:v>
                </c:pt>
                <c:pt idx="1">
                  <c:v>3342</c:v>
                </c:pt>
                <c:pt idx="2">
                  <c:v>3377</c:v>
                </c:pt>
              </c:numCache>
            </c:numRef>
          </c:val>
          <c:extLst>
            <c:ext xmlns:c16="http://schemas.microsoft.com/office/drawing/2014/chart" uri="{C3380CC4-5D6E-409C-BE32-E72D297353CC}">
              <c16:uniqueId val="{00000002-E1E0-4451-AD1F-70AA8C88F7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元利償還金及び交付税算入費等とも減少したが、。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元利償還金の減額幅が大きいため、実質公債費比率の分子が大きく減少した。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これにより実質公債費比率が下がった。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今後も借入と基金のバランスを鑑み、計稀有的な地方債運営、管理に努めていく。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地方債の現在高、公営企業債への繰入見込額が減少し、充当可能基金が増加したため、将来負担比率の分子がマイナス値になった。これにより将来負担比率がなくなった。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今後も新発債の抑制による基金残高の減少、また支出抑制により可能な限り基金に積立できるよう努める。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・特定目的基金において取崩を行ったが、それ以上に積み増し、基金総額は増加した。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「ふるさと大紀応援基金」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「町債管理基金」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「ふるさと大紀応援基金」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・基金総額の増減がそのまま財政の健全度を示すものではないが、有事に備え、適正な規模での基金管理に努める。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また、今後の財政需要を的確に把握し、早期積立ができるよう計画性も同時に必要である。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・「幸せ安心生活基金」は、生活環境や保健医療分野の確保等の財政需要に応じた基金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・「ふるさと大紀応援基金」は、ふるさと納税寄附金を原資とした寄付者の意向に沿う事業へ充当するための基金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・「庁舎建設基金」は、老朽化した本庁舎は大規模更新、改修、建替えするための基金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・「過疎地域自立促進基金」は、過疎対策事業債による基金造成分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千円、「庁舎建設基金」に約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千円を積立てた一方で、地域振興及び町民の一体感の醸成を図る事業を実施するため約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千円を、またふるさと納税寄付者の意向に沿う事業を実施するため約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千円を、災害に強い森林づくりのため約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これにより、特定目的基金総額は約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・新庁舎建設及び廃棄物処理施設の建替え等、近い将来大規模な財政需要が想定され、それぞれに対応した基金への着実な積み増しを行う必要がある。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それ以外の特定目的基金についてはそれぞれの基金の趣旨に沿った事業への充当により基金残高が減少していく傾向である。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条及び利子分として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・今後も非常の財政需要に備え、計画的な積立に努める。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・普通交付税の臨時財政対策債償還基金費分と利子分として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・臨時財政対策債の償還以外の活用は考えていないが、公債費の繰上げ償還も視野に入れながら運用していく。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地方都市から離れた第一次産業を中心とした中山間地域で、近年の過疎化、高齢化、少子化の顕著な進行により、農林水産業も衰退し、自主財源である税収の確保に苦慮している。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財政力は</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と類似団体内でも県下でも最低基準であり、今後も限られた財源の中で、行政改革の推進に努め、健全財政を維持していく。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全国平均や県平均を上回っており、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年度は昨年度に比べ公債費等の経常経費が減少したことに伴い、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今後も事務の効率化や見直し等を行い、人件費をはじめとした支出の削減等により、経常収支比率の更なる良化を目指す。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104775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8371"/>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104775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5718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571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61</xdr:row>
      <xdr:rowOff>167640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8185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169121</xdr:rowOff>
    </xdr:from>
    <xdr:to>
      <xdr:col>23</xdr:col>
      <xdr:colOff>184150</xdr:colOff>
      <xdr:row>62</xdr:row>
      <xdr:rowOff>99271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14198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全国的な賃金アップや物価高騰により人件費・物件費が上昇傾向にあるが、例年通り、類似団体平均を僅かに下回る結果となっている。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今後も職員数の適正化とともに事務の効率化・省力化を図り、支出抑制に努める。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88151</xdr:rowOff>
    </xdr:from>
    <xdr:to>
      <xdr:col>23</xdr:col>
      <xdr:colOff>133350</xdr:colOff>
      <xdr:row>82</xdr:row>
      <xdr:rowOff>103045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7051"/>
          <a:ext cx="838200" cy="1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66162</xdr:rowOff>
    </xdr:from>
    <xdr:to>
      <xdr:col>19</xdr:col>
      <xdr:colOff>133350</xdr:colOff>
      <xdr:row>82</xdr:row>
      <xdr:rowOff>88151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5062"/>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52367</xdr:rowOff>
    </xdr:from>
    <xdr:to>
      <xdr:col>15</xdr:col>
      <xdr:colOff>82550</xdr:colOff>
      <xdr:row>82</xdr:row>
      <xdr:rowOff>66162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1267"/>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22000</xdr:rowOff>
    </xdr:from>
    <xdr:to>
      <xdr:col>11</xdr:col>
      <xdr:colOff>31750</xdr:colOff>
      <xdr:row>82</xdr:row>
      <xdr:rowOff>52367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0900"/>
          <a:ext cx="889000" cy="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86527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52245</xdr:rowOff>
    </xdr:from>
    <xdr:to>
      <xdr:col>23</xdr:col>
      <xdr:colOff>184150</xdr:colOff>
      <xdr:row>82</xdr:row>
      <xdr:rowOff>153845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68772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37351</xdr:rowOff>
    </xdr:from>
    <xdr:to>
      <xdr:col>19</xdr:col>
      <xdr:colOff>184150</xdr:colOff>
      <xdr:row>82</xdr:row>
      <xdr:rowOff>138951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149128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5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15362</xdr:rowOff>
    </xdr:from>
    <xdr:to>
      <xdr:col>15</xdr:col>
      <xdr:colOff>133350</xdr:colOff>
      <xdr:row>82</xdr:row>
      <xdr:rowOff>116962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127139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1567</xdr:rowOff>
    </xdr:from>
    <xdr:to>
      <xdr:col>11</xdr:col>
      <xdr:colOff>82550</xdr:colOff>
      <xdr:row>82</xdr:row>
      <xdr:rowOff>103167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113344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142650</xdr:rowOff>
    </xdr:from>
    <xdr:to>
      <xdr:col>7</xdr:col>
      <xdr:colOff>31750</xdr:colOff>
      <xdr:row>82</xdr:row>
      <xdr:rowOff>72800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82977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例年通り、国や町村平均に比べ大幅に下回っている状況であり、今後も近隣自治体との均衡も踏まえつつも、財政力に応じた給与水準を継続していく必要がある。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84</xdr:row>
      <xdr:rowOff>88295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52209"/>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121859</xdr:rowOff>
    </xdr:from>
    <xdr:to>
      <xdr:col>77</xdr:col>
      <xdr:colOff>44450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522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144841</xdr:rowOff>
    </xdr:from>
    <xdr:to>
      <xdr:col>72</xdr:col>
      <xdr:colOff>203200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751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18445</xdr:rowOff>
    </xdr:from>
    <xdr:to>
      <xdr:col>68</xdr:col>
      <xdr:colOff>152400</xdr:colOff>
      <xdr:row>83</xdr:row>
      <xdr:rowOff>144841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487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37495</xdr:rowOff>
    </xdr:from>
    <xdr:to>
      <xdr:col>81</xdr:col>
      <xdr:colOff>95250</xdr:colOff>
      <xdr:row>84</xdr:row>
      <xdr:rowOff>139095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54022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94041</xdr:rowOff>
    </xdr:from>
    <xdr:to>
      <xdr:col>68</xdr:col>
      <xdr:colOff>203200</xdr:colOff>
      <xdr:row>84</xdr:row>
      <xdr:rowOff>24191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34368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139095</xdr:rowOff>
    </xdr:from>
    <xdr:to>
      <xdr:col>64</xdr:col>
      <xdr:colOff>152400</xdr:colOff>
      <xdr:row>83</xdr:row>
      <xdr:rowOff>69245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79422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山間部に集落が点在する行政効率の悪い地域性であることから、職員数が平均値を上回っている状況である。合併後から退職不補充等により、職員数は大幅に減少したが、平均値並みの改善を図るには限界がある。今後も事務の効率化や組織編成等の見直し等により、できる限り職員数の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20193</xdr:rowOff>
    </xdr:from>
    <xdr:to>
      <xdr:col>81</xdr:col>
      <xdr:colOff>44450</xdr:colOff>
      <xdr:row>63</xdr:row>
      <xdr:rowOff>70866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1543"/>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20193</xdr:rowOff>
    </xdr:from>
    <xdr:to>
      <xdr:col>77</xdr:col>
      <xdr:colOff>44450</xdr:colOff>
      <xdr:row>63</xdr:row>
      <xdr:rowOff>33062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2154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166708</xdr:rowOff>
    </xdr:from>
    <xdr:to>
      <xdr:col>72</xdr:col>
      <xdr:colOff>203200</xdr:colOff>
      <xdr:row>63</xdr:row>
      <xdr:rowOff>33062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9660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153839</xdr:rowOff>
    </xdr:from>
    <xdr:to>
      <xdr:col>68</xdr:col>
      <xdr:colOff>152400</xdr:colOff>
      <xdr:row>62</xdr:row>
      <xdr:rowOff>166708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83739"/>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94166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82906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20066</xdr:rowOff>
    </xdr:from>
    <xdr:to>
      <xdr:col>81</xdr:col>
      <xdr:colOff>95250</xdr:colOff>
      <xdr:row>63</xdr:row>
      <xdr:rowOff>121666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163593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140843</xdr:rowOff>
    </xdr:from>
    <xdr:to>
      <xdr:col>77</xdr:col>
      <xdr:colOff>95250</xdr:colOff>
      <xdr:row>63</xdr:row>
      <xdr:rowOff>70993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55770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153712</xdr:rowOff>
    </xdr:from>
    <xdr:to>
      <xdr:col>73</xdr:col>
      <xdr:colOff>44450</xdr:colOff>
      <xdr:row>63</xdr:row>
      <xdr:rowOff>83862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68639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115908</xdr:rowOff>
    </xdr:from>
    <xdr:to>
      <xdr:col>68</xdr:col>
      <xdr:colOff>203200</xdr:colOff>
      <xdr:row>63</xdr:row>
      <xdr:rowOff>46058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30835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103039</xdr:rowOff>
    </xdr:from>
    <xdr:to>
      <xdr:col>64</xdr:col>
      <xdr:colOff>152400</xdr:colOff>
      <xdr:row>63</xdr:row>
      <xdr:rowOff>33189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17966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年度に大規模な繰上償還をしたことに伴い、元利償還金が減少し数値が良化した。併せて、新発債も抑制していることから今後は公債費が減少し、数値も良化していく傾向である。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228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000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141224</xdr:rowOff>
    </xdr:from>
    <xdr:to>
      <xdr:col>68</xdr:col>
      <xdr:colOff>152400</xdr:colOff>
      <xdr:row>43</xdr:row>
      <xdr:rowOff>27686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421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を抑制しているため起債残高が着実に減少するとともに、基金の積立を計画的に行っているため、前年度より数値が大幅に良化した。今後も、大規模な財政需要に対応するため、できる限り基金の積み増し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64588</xdr:rowOff>
    </xdr:from>
    <xdr:to>
      <xdr:col>77</xdr:col>
      <xdr:colOff>44450</xdr:colOff>
      <xdr:row>14</xdr:row>
      <xdr:rowOff>128361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64888"/>
          <a:ext cx="889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64588</xdr:rowOff>
    </xdr:from>
    <xdr:to>
      <xdr:col>72</xdr:col>
      <xdr:colOff>203200</xdr:colOff>
      <xdr:row>14</xdr:row>
      <xdr:rowOff>85271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6488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85271</xdr:rowOff>
    </xdr:from>
    <xdr:to>
      <xdr:col>68</xdr:col>
      <xdr:colOff>152400</xdr:colOff>
      <xdr:row>16</xdr:row>
      <xdr:rowOff>61232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485571"/>
          <a:ext cx="889000" cy="3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77561</xdr:rowOff>
    </xdr:from>
    <xdr:to>
      <xdr:col>77</xdr:col>
      <xdr:colOff>95250</xdr:colOff>
      <xdr:row>15</xdr:row>
      <xdr:rowOff>7711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7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163938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6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13788</xdr:rowOff>
    </xdr:from>
    <xdr:to>
      <xdr:col>73</xdr:col>
      <xdr:colOff>44450</xdr:colOff>
      <xdr:row>14</xdr:row>
      <xdr:rowOff>115388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100165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0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34471</xdr:rowOff>
    </xdr:from>
    <xdr:to>
      <xdr:col>68</xdr:col>
      <xdr:colOff>203200</xdr:colOff>
      <xdr:row>14</xdr:row>
      <xdr:rowOff>136071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120848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2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10432</xdr:rowOff>
    </xdr:from>
    <xdr:to>
      <xdr:col>64</xdr:col>
      <xdr:colOff>152400</xdr:colOff>
      <xdr:row>16</xdr:row>
      <xdr:rowOff>112032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96809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4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平均より多いにもかかわらず、人件費が平均より低いことから今後職員数を削減していくと更に給与水準が類似団体平均と乖離していくことになる。今後も適正な定員管理に努め、給与水準も近隣市町や財政力に応じたものと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事務の効率化や見直し等を行い、平均よりも低い水準で推移している。今後も必要に応じた改善、コストカットを徹底していく。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15</xdr:row>
      <xdr:rowOff>156718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28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156718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64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44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55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167403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を下回っているが、高齢化率が年々上昇しており、容易に削減できる費目ではない。今後も高齢者やこども等が地域の中で安心して生活できるよう様々な施策を講じ、地域と時代のニーズに合った適正な運用に心がけ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国民健康保険や介護保険、後期高齢者医療費等が増加傾向にある中、特別会計への繰出金が膨らんでいる。今後の動向に注視しながら、保険料の見直し等の適正な運用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29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120667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全国平均等よりも高い水準となっているが、上水道事業への繰出金や非効率地域ゆえの廃棄物処理事業や消防業務等の広域連合への負担金の影響が大きい。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今後は水道料金の適正化や広域事業においては構成市町と連携し、業務の効率化や経費抑制に向けた取組に努める。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369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769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新発債を抑制しているため今後は良化傾向にあるものの、依然としてしばらくは全国平均等を上回る数値で推移していくことが予想される。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今後も引き続き、起債と基金のバランスに留意し、地方債の運用の適正化に努める。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4770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77470</xdr:rowOff>
    </xdr:from>
    <xdr:to>
      <xdr:col>19</xdr:col>
      <xdr:colOff>187325</xdr:colOff>
      <xdr:row>78</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505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77470</xdr:rowOff>
    </xdr:from>
    <xdr:to>
      <xdr:col>15</xdr:col>
      <xdr:colOff>98425</xdr:colOff>
      <xdr:row>78</xdr:row>
      <xdr:rowOff>142239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4505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128288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26670</xdr:rowOff>
    </xdr:from>
    <xdr:to>
      <xdr:col>15</xdr:col>
      <xdr:colOff>149225</xdr:colOff>
      <xdr:row>78</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類似団体の平均を大きく下回る形で推移しているが、これは人件費や物件費の抑制が大きな要因となっている。各分析欄で記載のとおり、現水準の維持や更なる改善を図っていく。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200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85090</xdr:rowOff>
    </xdr:from>
    <xdr:to>
      <xdr:col>78</xdr:col>
      <xdr:colOff>69850</xdr:colOff>
      <xdr:row>75</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72390"/>
          <a:ext cx="889000" cy="2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85090</xdr:rowOff>
    </xdr:from>
    <xdr:to>
      <xdr:col>73</xdr:col>
      <xdr:colOff>180975</xdr:colOff>
      <xdr:row>75</xdr:row>
      <xdr:rowOff>8890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723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8890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87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3811</xdr:rowOff>
    </xdr:from>
    <xdr:to>
      <xdr:col>82</xdr:col>
      <xdr:colOff>158750</xdr:colOff>
      <xdr:row>76</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20337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34290</xdr:rowOff>
    </xdr:from>
    <xdr:to>
      <xdr:col>74</xdr:col>
      <xdr:colOff>31750</xdr:colOff>
      <xdr:row>74</xdr:row>
      <xdr:rowOff>135890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146067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49530</xdr:rowOff>
    </xdr:from>
    <xdr:to>
      <xdr:col>65</xdr:col>
      <xdr:colOff>53975</xdr:colOff>
      <xdr:row>74</xdr:row>
      <xdr:rowOff>151130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161307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145593</xdr:rowOff>
    </xdr:from>
    <xdr:to>
      <xdr:col>29</xdr:col>
      <xdr:colOff>127000</xdr:colOff>
      <xdr:row>16</xdr:row>
      <xdr:rowOff>33442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4968"/>
          <a:ext cx="647700" cy="5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33442</xdr:rowOff>
    </xdr:from>
    <xdr:to>
      <xdr:col>26</xdr:col>
      <xdr:colOff>50800</xdr:colOff>
      <xdr:row>16</xdr:row>
      <xdr:rowOff>79375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4267"/>
          <a:ext cx="698500" cy="4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79375</xdr:rowOff>
    </xdr:from>
    <xdr:to>
      <xdr:col>22</xdr:col>
      <xdr:colOff>114300</xdr:colOff>
      <xdr:row>16</xdr:row>
      <xdr:rowOff>117216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0200"/>
          <a:ext cx="698500" cy="3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117216</xdr:rowOff>
    </xdr:from>
    <xdr:to>
      <xdr:col>18</xdr:col>
      <xdr:colOff>177800</xdr:colOff>
      <xdr:row>17</xdr:row>
      <xdr:rowOff>24778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8041"/>
          <a:ext cx="698500" cy="7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94793</xdr:rowOff>
    </xdr:from>
    <xdr:to>
      <xdr:col>29</xdr:col>
      <xdr:colOff>177800</xdr:colOff>
      <xdr:row>16</xdr:row>
      <xdr:rowOff>24943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111320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154092</xdr:rowOff>
    </xdr:from>
    <xdr:to>
      <xdr:col>26</xdr:col>
      <xdr:colOff>101600</xdr:colOff>
      <xdr:row>16</xdr:row>
      <xdr:rowOff>84242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2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28575</xdr:rowOff>
    </xdr:from>
    <xdr:to>
      <xdr:col>22</xdr:col>
      <xdr:colOff>165100</xdr:colOff>
      <xdr:row>16</xdr:row>
      <xdr:rowOff>130175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140352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66416</xdr:rowOff>
    </xdr:from>
    <xdr:to>
      <xdr:col>19</xdr:col>
      <xdr:colOff>38100</xdr:colOff>
      <xdr:row>16</xdr:row>
      <xdr:rowOff>168016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6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145428</xdr:rowOff>
    </xdr:from>
    <xdr:to>
      <xdr:col>15</xdr:col>
      <xdr:colOff>101600</xdr:colOff>
      <xdr:row>17</xdr:row>
      <xdr:rowOff>75578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85755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8062</xdr:rowOff>
    </xdr:from>
    <xdr:to>
      <xdr:col>29</xdr:col>
      <xdr:colOff>127000</xdr:colOff>
      <xdr:row>35</xdr:row>
      <xdr:rowOff>242622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18412"/>
          <a:ext cx="647700" cy="234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8062</xdr:rowOff>
    </xdr:from>
    <xdr:to>
      <xdr:col>26</xdr:col>
      <xdr:colOff>50800</xdr:colOff>
      <xdr:row>35</xdr:row>
      <xdr:rowOff>91028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18412"/>
          <a:ext cx="698500" cy="82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91028</xdr:rowOff>
    </xdr:from>
    <xdr:to>
      <xdr:col>22</xdr:col>
      <xdr:colOff>114300</xdr:colOff>
      <xdr:row>35</xdr:row>
      <xdr:rowOff>95552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01378"/>
          <a:ext cx="698500" cy="4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95552</xdr:rowOff>
    </xdr:from>
    <xdr:to>
      <xdr:col>18</xdr:col>
      <xdr:colOff>177800</xdr:colOff>
      <xdr:row>35</xdr:row>
      <xdr:rowOff>166417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05902"/>
          <a:ext cx="698500" cy="70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60572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191822</xdr:rowOff>
    </xdr:from>
    <xdr:to>
      <xdr:col>29</xdr:col>
      <xdr:colOff>177800</xdr:colOff>
      <xdr:row>35</xdr:row>
      <xdr:rowOff>293422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02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36899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4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300162</xdr:rowOff>
    </xdr:from>
    <xdr:to>
      <xdr:col>26</xdr:col>
      <xdr:colOff>101600</xdr:colOff>
      <xdr:row>35</xdr:row>
      <xdr:rowOff>58862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6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69040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36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40228</xdr:rowOff>
    </xdr:from>
    <xdr:to>
      <xdr:col>22</xdr:col>
      <xdr:colOff>165100</xdr:colOff>
      <xdr:row>35</xdr:row>
      <xdr:rowOff>141828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5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152005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1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44752</xdr:rowOff>
    </xdr:from>
    <xdr:to>
      <xdr:col>19</xdr:col>
      <xdr:colOff>38100</xdr:colOff>
      <xdr:row>35</xdr:row>
      <xdr:rowOff>146352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5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156528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2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115617</xdr:rowOff>
    </xdr:from>
    <xdr:to>
      <xdr:col>15</xdr:col>
      <xdr:colOff>101600</xdr:colOff>
      <xdr:row>35</xdr:row>
      <xdr:rowOff>217217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25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227394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9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54592</xdr:rowOff>
    </xdr:from>
    <xdr:to>
      <xdr:col>24</xdr:col>
      <xdr:colOff>63500</xdr:colOff>
      <xdr:row>34</xdr:row>
      <xdr:rowOff>101005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3892"/>
          <a:ext cx="838200" cy="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101005</xdr:rowOff>
    </xdr:from>
    <xdr:to>
      <xdr:col>19</xdr:col>
      <xdr:colOff>177800</xdr:colOff>
      <xdr:row>34</xdr:row>
      <xdr:rowOff>134800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0305"/>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134800</xdr:rowOff>
    </xdr:from>
    <xdr:to>
      <xdr:col>15</xdr:col>
      <xdr:colOff>50800</xdr:colOff>
      <xdr:row>35</xdr:row>
      <xdr:rowOff>17727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64100"/>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17727</xdr:rowOff>
    </xdr:from>
    <xdr:to>
      <xdr:col>10</xdr:col>
      <xdr:colOff>114300</xdr:colOff>
      <xdr:row>36</xdr:row>
      <xdr:rowOff>22908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8477"/>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150751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106357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3792</xdr:rowOff>
    </xdr:from>
    <xdr:to>
      <xdr:col>24</xdr:col>
      <xdr:colOff>114300</xdr:colOff>
      <xdr:row>34</xdr:row>
      <xdr:rowOff>105392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50205</xdr:rowOff>
    </xdr:from>
    <xdr:to>
      <xdr:col>20</xdr:col>
      <xdr:colOff>38100</xdr:colOff>
      <xdr:row>34</xdr:row>
      <xdr:rowOff>151805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168332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84000</xdr:rowOff>
    </xdr:from>
    <xdr:to>
      <xdr:col>15</xdr:col>
      <xdr:colOff>101600</xdr:colOff>
      <xdr:row>35</xdr:row>
      <xdr:rowOff>14150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30677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138377</xdr:rowOff>
    </xdr:from>
    <xdr:to>
      <xdr:col>10</xdr:col>
      <xdr:colOff>165100</xdr:colOff>
      <xdr:row>35</xdr:row>
      <xdr:rowOff>68527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85054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4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143558</xdr:rowOff>
    </xdr:from>
    <xdr:to>
      <xdr:col>6</xdr:col>
      <xdr:colOff>38100</xdr:colOff>
      <xdr:row>36</xdr:row>
      <xdr:rowOff>73708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90235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107387</xdr:rowOff>
    </xdr:from>
    <xdr:to>
      <xdr:col>24</xdr:col>
      <xdr:colOff>63500</xdr:colOff>
      <xdr:row>58</xdr:row>
      <xdr:rowOff>113473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51487"/>
          <a:ext cx="8382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113473</xdr:rowOff>
    </xdr:from>
    <xdr:to>
      <xdr:col>19</xdr:col>
      <xdr:colOff>177800</xdr:colOff>
      <xdr:row>58</xdr:row>
      <xdr:rowOff>135820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57573"/>
          <a:ext cx="889000" cy="2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135820</xdr:rowOff>
    </xdr:from>
    <xdr:to>
      <xdr:col>15</xdr:col>
      <xdr:colOff>50800</xdr:colOff>
      <xdr:row>58</xdr:row>
      <xdr:rowOff>136057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79920"/>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133237</xdr:rowOff>
    </xdr:from>
    <xdr:to>
      <xdr:col>10</xdr:col>
      <xdr:colOff>114300</xdr:colOff>
      <xdr:row>58</xdr:row>
      <xdr:rowOff>136057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7733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153363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5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152991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5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56587</xdr:rowOff>
    </xdr:from>
    <xdr:to>
      <xdr:col>24</xdr:col>
      <xdr:colOff>114300</xdr:colOff>
      <xdr:row>58</xdr:row>
      <xdr:rowOff>158187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0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142964</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62673</xdr:rowOff>
    </xdr:from>
    <xdr:to>
      <xdr:col>20</xdr:col>
      <xdr:colOff>38100</xdr:colOff>
      <xdr:row>58</xdr:row>
      <xdr:rowOff>164273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155400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85020</xdr:rowOff>
    </xdr:from>
    <xdr:to>
      <xdr:col>15</xdr:col>
      <xdr:colOff>101600</xdr:colOff>
      <xdr:row>59</xdr:row>
      <xdr:rowOff>15170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85257</xdr:rowOff>
    </xdr:from>
    <xdr:to>
      <xdr:col>10</xdr:col>
      <xdr:colOff>165100</xdr:colOff>
      <xdr:row>59</xdr:row>
      <xdr:rowOff>15407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82437</xdr:rowOff>
    </xdr:from>
    <xdr:to>
      <xdr:col>6</xdr:col>
      <xdr:colOff>38100</xdr:colOff>
      <xdr:row>59</xdr:row>
      <xdr:rowOff>12587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3714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54660</xdr:rowOff>
    </xdr:from>
    <xdr:to>
      <xdr:col>24</xdr:col>
      <xdr:colOff>63500</xdr:colOff>
      <xdr:row>77</xdr:row>
      <xdr:rowOff>82474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56310"/>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60985</xdr:rowOff>
    </xdr:from>
    <xdr:to>
      <xdr:col>19</xdr:col>
      <xdr:colOff>177800</xdr:colOff>
      <xdr:row>77</xdr:row>
      <xdr:rowOff>82474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6263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60985</xdr:rowOff>
    </xdr:from>
    <xdr:to>
      <xdr:col>15</xdr:col>
      <xdr:colOff>50800</xdr:colOff>
      <xdr:row>77</xdr:row>
      <xdr:rowOff>141033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62635"/>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141033</xdr:rowOff>
    </xdr:from>
    <xdr:to>
      <xdr:col>10</xdr:col>
      <xdr:colOff>114300</xdr:colOff>
      <xdr:row>78</xdr:row>
      <xdr:rowOff>10885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42683"/>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3860</xdr:rowOff>
    </xdr:from>
    <xdr:to>
      <xdr:col>24</xdr:col>
      <xdr:colOff>114300</xdr:colOff>
      <xdr:row>77</xdr:row>
      <xdr:rowOff>105460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26737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31674</xdr:rowOff>
    </xdr:from>
    <xdr:to>
      <xdr:col>20</xdr:col>
      <xdr:colOff>38100</xdr:colOff>
      <xdr:row>77</xdr:row>
      <xdr:rowOff>133274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149801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0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10185</xdr:rowOff>
    </xdr:from>
    <xdr:to>
      <xdr:col>15</xdr:col>
      <xdr:colOff>101600</xdr:colOff>
      <xdr:row>77</xdr:row>
      <xdr:rowOff>111785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128312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90233</xdr:rowOff>
    </xdr:from>
    <xdr:to>
      <xdr:col>10</xdr:col>
      <xdr:colOff>165100</xdr:colOff>
      <xdr:row>78</xdr:row>
      <xdr:rowOff>20383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11510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3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131535</xdr:rowOff>
    </xdr:from>
    <xdr:to>
      <xdr:col>6</xdr:col>
      <xdr:colOff>38100</xdr:colOff>
      <xdr:row>78</xdr:row>
      <xdr:rowOff>61685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78212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129440</xdr:rowOff>
    </xdr:from>
    <xdr:to>
      <xdr:col>24</xdr:col>
      <xdr:colOff>63500</xdr:colOff>
      <xdr:row>98</xdr:row>
      <xdr:rowOff>10423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60090"/>
          <a:ext cx="838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27321</xdr:rowOff>
    </xdr:from>
    <xdr:to>
      <xdr:col>19</xdr:col>
      <xdr:colOff>177800</xdr:colOff>
      <xdr:row>97</xdr:row>
      <xdr:rowOff>129440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57971"/>
          <a:ext cx="889000" cy="10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27321</xdr:rowOff>
    </xdr:from>
    <xdr:to>
      <xdr:col>15</xdr:col>
      <xdr:colOff>50800</xdr:colOff>
      <xdr:row>98</xdr:row>
      <xdr:rowOff>112340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57971"/>
          <a:ext cx="889000" cy="25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75656</xdr:rowOff>
    </xdr:from>
    <xdr:to>
      <xdr:col>10</xdr:col>
      <xdr:colOff>114300</xdr:colOff>
      <xdr:row>98</xdr:row>
      <xdr:rowOff>112340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77756"/>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131073</xdr:rowOff>
    </xdr:from>
    <xdr:to>
      <xdr:col>24</xdr:col>
      <xdr:colOff>114300</xdr:colOff>
      <xdr:row>98</xdr:row>
      <xdr:rowOff>61223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109500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78640</xdr:rowOff>
    </xdr:from>
    <xdr:to>
      <xdr:col>20</xdr:col>
      <xdr:colOff>38100</xdr:colOff>
      <xdr:row>98</xdr:row>
      <xdr:rowOff>8790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171367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147971</xdr:rowOff>
    </xdr:from>
    <xdr:to>
      <xdr:col>15</xdr:col>
      <xdr:colOff>101600</xdr:colOff>
      <xdr:row>97</xdr:row>
      <xdr:rowOff>78121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69248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9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61540</xdr:rowOff>
    </xdr:from>
    <xdr:to>
      <xdr:col>10</xdr:col>
      <xdr:colOff>165100</xdr:colOff>
      <xdr:row>98</xdr:row>
      <xdr:rowOff>163140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154267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24856</xdr:rowOff>
    </xdr:from>
    <xdr:to>
      <xdr:col>6</xdr:col>
      <xdr:colOff>38100</xdr:colOff>
      <xdr:row>98</xdr:row>
      <xdr:rowOff>126456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117583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142420</xdr:rowOff>
    </xdr:from>
    <xdr:to>
      <xdr:col>55</xdr:col>
      <xdr:colOff>0</xdr:colOff>
      <xdr:row>36</xdr:row>
      <xdr:rowOff>16289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3170"/>
          <a:ext cx="838200" cy="4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16289</xdr:rowOff>
    </xdr:from>
    <xdr:to>
      <xdr:col>50</xdr:col>
      <xdr:colOff>114300</xdr:colOff>
      <xdr:row>36</xdr:row>
      <xdr:rowOff>85025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8489"/>
          <a:ext cx="889000" cy="6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75842</xdr:rowOff>
    </xdr:from>
    <xdr:to>
      <xdr:col>45</xdr:col>
      <xdr:colOff>177800</xdr:colOff>
      <xdr:row>36</xdr:row>
      <xdr:rowOff>85025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5142"/>
          <a:ext cx="889000" cy="3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75842</xdr:rowOff>
    </xdr:from>
    <xdr:to>
      <xdr:col>41</xdr:col>
      <xdr:colOff>50800</xdr:colOff>
      <xdr:row>36</xdr:row>
      <xdr:rowOff>142133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5142"/>
          <a:ext cx="889000" cy="40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55538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91620</xdr:rowOff>
    </xdr:from>
    <xdr:to>
      <xdr:col>55</xdr:col>
      <xdr:colOff>50800</xdr:colOff>
      <xdr:row>36</xdr:row>
      <xdr:rowOff>21770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114497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136939</xdr:rowOff>
    </xdr:from>
    <xdr:to>
      <xdr:col>50</xdr:col>
      <xdr:colOff>165100</xdr:colOff>
      <xdr:row>36</xdr:row>
      <xdr:rowOff>67089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83616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34225</xdr:rowOff>
    </xdr:from>
    <xdr:to>
      <xdr:col>46</xdr:col>
      <xdr:colOff>38100</xdr:colOff>
      <xdr:row>36</xdr:row>
      <xdr:rowOff>135825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152352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25042</xdr:rowOff>
    </xdr:from>
    <xdr:to>
      <xdr:col>41</xdr:col>
      <xdr:colOff>101600</xdr:colOff>
      <xdr:row>34</xdr:row>
      <xdr:rowOff>126642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143169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2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91333</xdr:rowOff>
    </xdr:from>
    <xdr:to>
      <xdr:col>36</xdr:col>
      <xdr:colOff>165100</xdr:colOff>
      <xdr:row>37</xdr:row>
      <xdr:rowOff>21483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38010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3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95726</xdr:rowOff>
    </xdr:from>
    <xdr:to>
      <xdr:col>55</xdr:col>
      <xdr:colOff>0</xdr:colOff>
      <xdr:row>58</xdr:row>
      <xdr:rowOff>107466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39826"/>
          <a:ext cx="8382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45341</xdr:rowOff>
    </xdr:from>
    <xdr:to>
      <xdr:col>50</xdr:col>
      <xdr:colOff>114300</xdr:colOff>
      <xdr:row>58</xdr:row>
      <xdr:rowOff>107466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9441"/>
          <a:ext cx="8890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42843</xdr:rowOff>
    </xdr:from>
    <xdr:to>
      <xdr:col>45</xdr:col>
      <xdr:colOff>177800</xdr:colOff>
      <xdr:row>58</xdr:row>
      <xdr:rowOff>45341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6943"/>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42843</xdr:rowOff>
    </xdr:from>
    <xdr:to>
      <xdr:col>41</xdr:col>
      <xdr:colOff>50800</xdr:colOff>
      <xdr:row>58</xdr:row>
      <xdr:rowOff>58096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86943"/>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123900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44926</xdr:rowOff>
    </xdr:from>
    <xdr:to>
      <xdr:col>55</xdr:col>
      <xdr:colOff>50800</xdr:colOff>
      <xdr:row>58</xdr:row>
      <xdr:rowOff>146526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56666</xdr:rowOff>
    </xdr:from>
    <xdr:to>
      <xdr:col>50</xdr:col>
      <xdr:colOff>165100</xdr:colOff>
      <xdr:row>58</xdr:row>
      <xdr:rowOff>158266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149393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165991</xdr:rowOff>
    </xdr:from>
    <xdr:to>
      <xdr:col>46</xdr:col>
      <xdr:colOff>38100</xdr:colOff>
      <xdr:row>58</xdr:row>
      <xdr:rowOff>96141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1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163493</xdr:rowOff>
    </xdr:from>
    <xdr:to>
      <xdr:col>41</xdr:col>
      <xdr:colOff>101600</xdr:colOff>
      <xdr:row>58</xdr:row>
      <xdr:rowOff>93643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110170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1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7296</xdr:rowOff>
    </xdr:from>
    <xdr:to>
      <xdr:col>36</xdr:col>
      <xdr:colOff>165100</xdr:colOff>
      <xdr:row>58</xdr:row>
      <xdr:rowOff>108896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125423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123354</xdr:rowOff>
    </xdr:from>
    <xdr:to>
      <xdr:col>55</xdr:col>
      <xdr:colOff>0</xdr:colOff>
      <xdr:row>78</xdr:row>
      <xdr:rowOff>127895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6454"/>
          <a:ext cx="8382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107066</xdr:rowOff>
    </xdr:from>
    <xdr:to>
      <xdr:col>50</xdr:col>
      <xdr:colOff>114300</xdr:colOff>
      <xdr:row>78</xdr:row>
      <xdr:rowOff>123354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0166"/>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72292</xdr:rowOff>
    </xdr:from>
    <xdr:to>
      <xdr:col>45</xdr:col>
      <xdr:colOff>177800</xdr:colOff>
      <xdr:row>78</xdr:row>
      <xdr:rowOff>107066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45392"/>
          <a:ext cx="889000" cy="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72292</xdr:rowOff>
    </xdr:from>
    <xdr:to>
      <xdr:col>41</xdr:col>
      <xdr:colOff>50800</xdr:colOff>
      <xdr:row>78</xdr:row>
      <xdr:rowOff>87846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45392"/>
          <a:ext cx="8890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165231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163148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77095</xdr:rowOff>
    </xdr:from>
    <xdr:to>
      <xdr:col>55</xdr:col>
      <xdr:colOff>50800</xdr:colOff>
      <xdr:row>79</xdr:row>
      <xdr:rowOff>7245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72554</xdr:rowOff>
    </xdr:from>
    <xdr:to>
      <xdr:col>50</xdr:col>
      <xdr:colOff>165100</xdr:colOff>
      <xdr:row>79</xdr:row>
      <xdr:rowOff>2704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165281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56266</xdr:rowOff>
    </xdr:from>
    <xdr:to>
      <xdr:col>46</xdr:col>
      <xdr:colOff>38100</xdr:colOff>
      <xdr:row>78</xdr:row>
      <xdr:rowOff>157866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21492</xdr:rowOff>
    </xdr:from>
    <xdr:to>
      <xdr:col>41</xdr:col>
      <xdr:colOff>101600</xdr:colOff>
      <xdr:row>78</xdr:row>
      <xdr:rowOff>123092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9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139619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37046</xdr:rowOff>
    </xdr:from>
    <xdr:to>
      <xdr:col>36</xdr:col>
      <xdr:colOff>165100</xdr:colOff>
      <xdr:row>78</xdr:row>
      <xdr:rowOff>138646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155173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8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91433</xdr:rowOff>
    </xdr:from>
    <xdr:to>
      <xdr:col>55</xdr:col>
      <xdr:colOff>0</xdr:colOff>
      <xdr:row>99</xdr:row>
      <xdr:rowOff>4443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3533"/>
          <a:ext cx="838200" cy="8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62534</xdr:rowOff>
    </xdr:from>
    <xdr:to>
      <xdr:col>50</xdr:col>
      <xdr:colOff>114300</xdr:colOff>
      <xdr:row>99</xdr:row>
      <xdr:rowOff>4443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93184"/>
          <a:ext cx="889000" cy="28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62534</xdr:rowOff>
    </xdr:from>
    <xdr:to>
      <xdr:col>45</xdr:col>
      <xdr:colOff>177800</xdr:colOff>
      <xdr:row>98</xdr:row>
      <xdr:rowOff>107552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93184"/>
          <a:ext cx="889000" cy="2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86159</xdr:rowOff>
    </xdr:from>
    <xdr:to>
      <xdr:col>41</xdr:col>
      <xdr:colOff>50800</xdr:colOff>
      <xdr:row>98</xdr:row>
      <xdr:rowOff>107552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8259"/>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106773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40633</xdr:rowOff>
    </xdr:from>
    <xdr:to>
      <xdr:col>55</xdr:col>
      <xdr:colOff>50800</xdr:colOff>
      <xdr:row>98</xdr:row>
      <xdr:rowOff>142233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19060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125093</xdr:rowOff>
    </xdr:from>
    <xdr:to>
      <xdr:col>50</xdr:col>
      <xdr:colOff>165100</xdr:colOff>
      <xdr:row>99</xdr:row>
      <xdr:rowOff>55243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46370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1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11734</xdr:rowOff>
    </xdr:from>
    <xdr:to>
      <xdr:col>46</xdr:col>
      <xdr:colOff>38100</xdr:colOff>
      <xdr:row>97</xdr:row>
      <xdr:rowOff>113334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129861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1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56752</xdr:rowOff>
    </xdr:from>
    <xdr:to>
      <xdr:col>41</xdr:col>
      <xdr:colOff>101600</xdr:colOff>
      <xdr:row>98</xdr:row>
      <xdr:rowOff>158352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35359</xdr:rowOff>
    </xdr:from>
    <xdr:to>
      <xdr:col>36</xdr:col>
      <xdr:colOff>165100</xdr:colOff>
      <xdr:row>98</xdr:row>
      <xdr:rowOff>136959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128086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74135</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60685"/>
          <a:ext cx="8382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64501</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51051"/>
          <a:ext cx="889000" cy="3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64501</xdr:rowOff>
    </xdr:from>
    <xdr:to>
      <xdr:col>76</xdr:col>
      <xdr:colOff>114300</xdr:colOff>
      <xdr:row>39</xdr:row>
      <xdr:rowOff>88689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51051"/>
          <a:ext cx="889000" cy="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88689</xdr:rowOff>
    </xdr:from>
    <xdr:to>
      <xdr:col>71</xdr:col>
      <xdr:colOff>177800</xdr:colOff>
      <xdr:row>39</xdr:row>
      <xdr:rowOff>93914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7523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23335</xdr:rowOff>
    </xdr:from>
    <xdr:to>
      <xdr:col>85</xdr:col>
      <xdr:colOff>177800</xdr:colOff>
      <xdr:row>39</xdr:row>
      <xdr:rowOff>124935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109712</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13701</xdr:rowOff>
    </xdr:from>
    <xdr:to>
      <xdr:col>76</xdr:col>
      <xdr:colOff>165100</xdr:colOff>
      <xdr:row>39</xdr:row>
      <xdr:rowOff>115301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106428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9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37889</xdr:rowOff>
    </xdr:from>
    <xdr:to>
      <xdr:col>72</xdr:col>
      <xdr:colOff>38100</xdr:colOff>
      <xdr:row>39</xdr:row>
      <xdr:rowOff>139489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130616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17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43114</xdr:rowOff>
    </xdr:from>
    <xdr:to>
      <xdr:col>67</xdr:col>
      <xdr:colOff>101600</xdr:colOff>
      <xdr:row>39</xdr:row>
      <xdr:rowOff>144714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135841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91305</xdr:rowOff>
    </xdr:from>
    <xdr:to>
      <xdr:col>85</xdr:col>
      <xdr:colOff>127000</xdr:colOff>
      <xdr:row>76</xdr:row>
      <xdr:rowOff>22116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435705"/>
          <a:ext cx="838200" cy="6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91305</xdr:rowOff>
    </xdr:from>
    <xdr:to>
      <xdr:col>81</xdr:col>
      <xdr:colOff>50800</xdr:colOff>
      <xdr:row>75</xdr:row>
      <xdr:rowOff>139254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435705"/>
          <a:ext cx="889000" cy="56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139254</xdr:rowOff>
    </xdr:from>
    <xdr:to>
      <xdr:col>76</xdr:col>
      <xdr:colOff>114300</xdr:colOff>
      <xdr:row>75</xdr:row>
      <xdr:rowOff>144832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998004"/>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144832</xdr:rowOff>
    </xdr:from>
    <xdr:to>
      <xdr:col>71</xdr:col>
      <xdr:colOff>177800</xdr:colOff>
      <xdr:row>75</xdr:row>
      <xdr:rowOff>150158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03582"/>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142766</xdr:rowOff>
    </xdr:from>
    <xdr:to>
      <xdr:col>85</xdr:col>
      <xdr:colOff>177800</xdr:colOff>
      <xdr:row>76</xdr:row>
      <xdr:rowOff>72916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0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165643</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5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40505</xdr:rowOff>
    </xdr:from>
    <xdr:to>
      <xdr:col>81</xdr:col>
      <xdr:colOff>101600</xdr:colOff>
      <xdr:row>72</xdr:row>
      <xdr:rowOff>142105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3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158632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16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88454</xdr:rowOff>
    </xdr:from>
    <xdr:to>
      <xdr:col>76</xdr:col>
      <xdr:colOff>165100</xdr:colOff>
      <xdr:row>76</xdr:row>
      <xdr:rowOff>18604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35131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72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94032</xdr:rowOff>
    </xdr:from>
    <xdr:to>
      <xdr:col>72</xdr:col>
      <xdr:colOff>38100</xdr:colOff>
      <xdr:row>76</xdr:row>
      <xdr:rowOff>24181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52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40709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99358</xdr:rowOff>
    </xdr:from>
    <xdr:to>
      <xdr:col>67</xdr:col>
      <xdr:colOff>101600</xdr:colOff>
      <xdr:row>76</xdr:row>
      <xdr:rowOff>29508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46035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7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28907</xdr:rowOff>
    </xdr:from>
    <xdr:to>
      <xdr:col>85</xdr:col>
      <xdr:colOff>127000</xdr:colOff>
      <xdr:row>98</xdr:row>
      <xdr:rowOff>29869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31007"/>
          <a:ext cx="8382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117715</xdr:rowOff>
    </xdr:from>
    <xdr:to>
      <xdr:col>81</xdr:col>
      <xdr:colOff>50800</xdr:colOff>
      <xdr:row>98</xdr:row>
      <xdr:rowOff>28907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48365"/>
          <a:ext cx="889000" cy="8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117715</xdr:rowOff>
    </xdr:from>
    <xdr:to>
      <xdr:col>76</xdr:col>
      <xdr:colOff>114300</xdr:colOff>
      <xdr:row>98</xdr:row>
      <xdr:rowOff>69557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48365"/>
          <a:ext cx="8890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69557</xdr:rowOff>
    </xdr:from>
    <xdr:to>
      <xdr:col>71</xdr:col>
      <xdr:colOff>177800</xdr:colOff>
      <xdr:row>98</xdr:row>
      <xdr:rowOff>97123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1657"/>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150519</xdr:rowOff>
    </xdr:from>
    <xdr:to>
      <xdr:col>85</xdr:col>
      <xdr:colOff>177800</xdr:colOff>
      <xdr:row>98</xdr:row>
      <xdr:rowOff>80669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68198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149557</xdr:rowOff>
    </xdr:from>
    <xdr:to>
      <xdr:col>81</xdr:col>
      <xdr:colOff>101600</xdr:colOff>
      <xdr:row>98</xdr:row>
      <xdr:rowOff>79707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70834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7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66915</xdr:rowOff>
    </xdr:from>
    <xdr:to>
      <xdr:col>76</xdr:col>
      <xdr:colOff>165100</xdr:colOff>
      <xdr:row>97</xdr:row>
      <xdr:rowOff>168515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13592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7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18757</xdr:rowOff>
    </xdr:from>
    <xdr:to>
      <xdr:col>72</xdr:col>
      <xdr:colOff>38100</xdr:colOff>
      <xdr:row>98</xdr:row>
      <xdr:rowOff>120357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111484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1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46323</xdr:rowOff>
    </xdr:from>
    <xdr:to>
      <xdr:col>67</xdr:col>
      <xdr:colOff>101600</xdr:colOff>
      <xdr:row>98</xdr:row>
      <xdr:rowOff>147923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139050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82385</xdr:rowOff>
    </xdr:from>
    <xdr:to>
      <xdr:col>116</xdr:col>
      <xdr:colOff>63500</xdr:colOff>
      <xdr:row>75</xdr:row>
      <xdr:rowOff>36894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69685"/>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36894</xdr:rowOff>
    </xdr:from>
    <xdr:to>
      <xdr:col>111</xdr:col>
      <xdr:colOff>177800</xdr:colOff>
      <xdr:row>75</xdr:row>
      <xdr:rowOff>39484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95644"/>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39484</xdr:rowOff>
    </xdr:from>
    <xdr:to>
      <xdr:col>107</xdr:col>
      <xdr:colOff>50800</xdr:colOff>
      <xdr:row>75</xdr:row>
      <xdr:rowOff>40856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982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40856</xdr:rowOff>
    </xdr:from>
    <xdr:to>
      <xdr:col>102</xdr:col>
      <xdr:colOff>114300</xdr:colOff>
      <xdr:row>75</xdr:row>
      <xdr:rowOff>78587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99606"/>
          <a:ext cx="8890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31585</xdr:rowOff>
    </xdr:from>
    <xdr:to>
      <xdr:col>116</xdr:col>
      <xdr:colOff>114300</xdr:colOff>
      <xdr:row>74</xdr:row>
      <xdr:rowOff>133185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54462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157544</xdr:rowOff>
    </xdr:from>
    <xdr:to>
      <xdr:col>112</xdr:col>
      <xdr:colOff>38100</xdr:colOff>
      <xdr:row>75</xdr:row>
      <xdr:rowOff>87694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104221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160134</xdr:rowOff>
    </xdr:from>
    <xdr:to>
      <xdr:col>107</xdr:col>
      <xdr:colOff>101600</xdr:colOff>
      <xdr:row>75</xdr:row>
      <xdr:rowOff>90284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106811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161506</xdr:rowOff>
    </xdr:from>
    <xdr:to>
      <xdr:col>102</xdr:col>
      <xdr:colOff>165100</xdr:colOff>
      <xdr:row>75</xdr:row>
      <xdr:rowOff>91656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108183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27787</xdr:rowOff>
    </xdr:from>
    <xdr:to>
      <xdr:col>98</xdr:col>
      <xdr:colOff>38100</xdr:colOff>
      <xdr:row>75</xdr:row>
      <xdr:rowOff>129387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歳出決算額より、住民一人当たりのコストは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千円となっており支出のある項目の中では、人件費・維持補修費・補助費等・公債費・繰出金など多数の項目が類似団体と比べ高い水準となっている。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平均との乖離が大きい公債費については、普通建設事業の数値が表しているとおり着実に新発債を抑制しているが、すぐに結果に反映されないため、平均値になるにはもうしばらく時間が掛かる。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今後も支出抑制に努め、それぞれの性質別においてバランスとれた行政運営に努めていく。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7,395
7,292
233.32
7,126,888
6,811,542
291,840
4,687,331
8,066,433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34707</xdr:rowOff>
    </xdr:from>
    <xdr:to>
      <xdr:col>24</xdr:col>
      <xdr:colOff>63500</xdr:colOff>
      <xdr:row>37</xdr:row>
      <xdr:rowOff>116513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78357"/>
          <a:ext cx="838200" cy="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116513</xdr:rowOff>
    </xdr:from>
    <xdr:to>
      <xdr:col>19</xdr:col>
      <xdr:colOff>177800</xdr:colOff>
      <xdr:row>38</xdr:row>
      <xdr:rowOff>31931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60163"/>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59527</xdr:rowOff>
    </xdr:from>
    <xdr:to>
      <xdr:col>15</xdr:col>
      <xdr:colOff>50800</xdr:colOff>
      <xdr:row>38</xdr:row>
      <xdr:rowOff>31931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03177"/>
          <a:ext cx="889000" cy="14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164519</xdr:rowOff>
    </xdr:from>
    <xdr:to>
      <xdr:col>10</xdr:col>
      <xdr:colOff>114300</xdr:colOff>
      <xdr:row>37</xdr:row>
      <xdr:rowOff>59527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36719"/>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93870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155357</xdr:rowOff>
    </xdr:from>
    <xdr:to>
      <xdr:col>24</xdr:col>
      <xdr:colOff>114300</xdr:colOff>
      <xdr:row>37</xdr:row>
      <xdr:rowOff>85507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133784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65713</xdr:rowOff>
    </xdr:from>
    <xdr:to>
      <xdr:col>20</xdr:col>
      <xdr:colOff>38100</xdr:colOff>
      <xdr:row>37</xdr:row>
      <xdr:rowOff>167314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09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158440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152581</xdr:rowOff>
    </xdr:from>
    <xdr:to>
      <xdr:col>15</xdr:col>
      <xdr:colOff>101600</xdr:colOff>
      <xdr:row>38</xdr:row>
      <xdr:rowOff>82731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73858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8727</xdr:rowOff>
    </xdr:from>
    <xdr:to>
      <xdr:col>10</xdr:col>
      <xdr:colOff>165100</xdr:colOff>
      <xdr:row>37</xdr:row>
      <xdr:rowOff>110327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101454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113719</xdr:rowOff>
    </xdr:from>
    <xdr:to>
      <xdr:col>6</xdr:col>
      <xdr:colOff>38100</xdr:colOff>
      <xdr:row>37</xdr:row>
      <xdr:rowOff>43869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34996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7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81392</xdr:rowOff>
    </xdr:from>
    <xdr:to>
      <xdr:col>24</xdr:col>
      <xdr:colOff>63500</xdr:colOff>
      <xdr:row>58</xdr:row>
      <xdr:rowOff>109256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25492"/>
          <a:ext cx="838200" cy="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77020</xdr:rowOff>
    </xdr:from>
    <xdr:to>
      <xdr:col>19</xdr:col>
      <xdr:colOff>177800</xdr:colOff>
      <xdr:row>58</xdr:row>
      <xdr:rowOff>109256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21120"/>
          <a:ext cx="889000" cy="3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14793</xdr:rowOff>
    </xdr:from>
    <xdr:to>
      <xdr:col>15</xdr:col>
      <xdr:colOff>50800</xdr:colOff>
      <xdr:row>58</xdr:row>
      <xdr:rowOff>77020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58893"/>
          <a:ext cx="889000" cy="6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14793</xdr:rowOff>
    </xdr:from>
    <xdr:to>
      <xdr:col>10</xdr:col>
      <xdr:colOff>114300</xdr:colOff>
      <xdr:row>58</xdr:row>
      <xdr:rowOff>159536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58893"/>
          <a:ext cx="889000" cy="1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26388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30592</xdr:rowOff>
    </xdr:from>
    <xdr:to>
      <xdr:col>24</xdr:col>
      <xdr:colOff>114300</xdr:colOff>
      <xdr:row>58</xdr:row>
      <xdr:rowOff>132192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58456</xdr:rowOff>
    </xdr:from>
    <xdr:to>
      <xdr:col>20</xdr:col>
      <xdr:colOff>38100</xdr:colOff>
      <xdr:row>58</xdr:row>
      <xdr:rowOff>160056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0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151183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9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26220</xdr:rowOff>
    </xdr:from>
    <xdr:to>
      <xdr:col>15</xdr:col>
      <xdr:colOff>101600</xdr:colOff>
      <xdr:row>58</xdr:row>
      <xdr:rowOff>127820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118947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6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135443</xdr:rowOff>
    </xdr:from>
    <xdr:to>
      <xdr:col>10</xdr:col>
      <xdr:colOff>165100</xdr:colOff>
      <xdr:row>58</xdr:row>
      <xdr:rowOff>65593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56720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0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108736</xdr:rowOff>
    </xdr:from>
    <xdr:to>
      <xdr:col>6</xdr:col>
      <xdr:colOff>38100</xdr:colOff>
      <xdr:row>59</xdr:row>
      <xdr:rowOff>38886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30013</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4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23583</xdr:rowOff>
    </xdr:from>
    <xdr:to>
      <xdr:col>24</xdr:col>
      <xdr:colOff>63500</xdr:colOff>
      <xdr:row>76</xdr:row>
      <xdr:rowOff>113243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53783"/>
          <a:ext cx="838200" cy="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86207</xdr:rowOff>
    </xdr:from>
    <xdr:to>
      <xdr:col>19</xdr:col>
      <xdr:colOff>177800</xdr:colOff>
      <xdr:row>76</xdr:row>
      <xdr:rowOff>113243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16407"/>
          <a:ext cx="889000" cy="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86207</xdr:rowOff>
    </xdr:from>
    <xdr:to>
      <xdr:col>15</xdr:col>
      <xdr:colOff>50800</xdr:colOff>
      <xdr:row>77</xdr:row>
      <xdr:rowOff>25264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16407"/>
          <a:ext cx="889000" cy="1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25264</xdr:rowOff>
    </xdr:from>
    <xdr:to>
      <xdr:col>10</xdr:col>
      <xdr:colOff>114300</xdr:colOff>
      <xdr:row>77</xdr:row>
      <xdr:rowOff>57358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26914"/>
          <a:ext cx="889000" cy="3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144232</xdr:rowOff>
    </xdr:from>
    <xdr:to>
      <xdr:col>24</xdr:col>
      <xdr:colOff>114300</xdr:colOff>
      <xdr:row>76</xdr:row>
      <xdr:rowOff>74383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029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167109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5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62443</xdr:rowOff>
    </xdr:from>
    <xdr:to>
      <xdr:col>20</xdr:col>
      <xdr:colOff>38100</xdr:colOff>
      <xdr:row>76</xdr:row>
      <xdr:rowOff>164043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9120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6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35407</xdr:rowOff>
    </xdr:from>
    <xdr:to>
      <xdr:col>15</xdr:col>
      <xdr:colOff>101600</xdr:colOff>
      <xdr:row>76</xdr:row>
      <xdr:rowOff>137007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153535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4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145914</xdr:rowOff>
    </xdr:from>
    <xdr:to>
      <xdr:col>10</xdr:col>
      <xdr:colOff>165100</xdr:colOff>
      <xdr:row>77</xdr:row>
      <xdr:rowOff>76064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92590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5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6558</xdr:rowOff>
    </xdr:from>
    <xdr:to>
      <xdr:col>6</xdr:col>
      <xdr:colOff>38100</xdr:colOff>
      <xdr:row>77</xdr:row>
      <xdr:rowOff>108158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124685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8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94031</xdr:rowOff>
    </xdr:from>
    <xdr:to>
      <xdr:col>24</xdr:col>
      <xdr:colOff>63500</xdr:colOff>
      <xdr:row>98</xdr:row>
      <xdr:rowOff>97070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96131"/>
          <a:ext cx="838200" cy="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94031</xdr:rowOff>
    </xdr:from>
    <xdr:to>
      <xdr:col>19</xdr:col>
      <xdr:colOff>177800</xdr:colOff>
      <xdr:row>98</xdr:row>
      <xdr:rowOff>97220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6131"/>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97220</xdr:rowOff>
    </xdr:from>
    <xdr:to>
      <xdr:col>15</xdr:col>
      <xdr:colOff>50800</xdr:colOff>
      <xdr:row>98</xdr:row>
      <xdr:rowOff>98124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99320"/>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98124</xdr:rowOff>
    </xdr:from>
    <xdr:to>
      <xdr:col>10</xdr:col>
      <xdr:colOff>114300</xdr:colOff>
      <xdr:row>98</xdr:row>
      <xdr:rowOff>103476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0224"/>
          <a:ext cx="8890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150145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46270</xdr:rowOff>
    </xdr:from>
    <xdr:to>
      <xdr:col>24</xdr:col>
      <xdr:colOff>114300</xdr:colOff>
      <xdr:row>98</xdr:row>
      <xdr:rowOff>147870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43231</xdr:rowOff>
    </xdr:from>
    <xdr:to>
      <xdr:col>20</xdr:col>
      <xdr:colOff>38100</xdr:colOff>
      <xdr:row>98</xdr:row>
      <xdr:rowOff>144831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161358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46420</xdr:rowOff>
    </xdr:from>
    <xdr:to>
      <xdr:col>15</xdr:col>
      <xdr:colOff>101600</xdr:colOff>
      <xdr:row>98</xdr:row>
      <xdr:rowOff>148020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164547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47324</xdr:rowOff>
    </xdr:from>
    <xdr:to>
      <xdr:col>10</xdr:col>
      <xdr:colOff>165100</xdr:colOff>
      <xdr:row>98</xdr:row>
      <xdr:rowOff>148924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165451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52676</xdr:rowOff>
    </xdr:from>
    <xdr:to>
      <xdr:col>6</xdr:col>
      <xdr:colOff>38100</xdr:colOff>
      <xdr:row>98</xdr:row>
      <xdr:rowOff>154276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170803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32062</xdr:rowOff>
    </xdr:from>
    <xdr:to>
      <xdr:col>55</xdr:col>
      <xdr:colOff>0</xdr:colOff>
      <xdr:row>57</xdr:row>
      <xdr:rowOff>32368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04712"/>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32368</xdr:rowOff>
    </xdr:from>
    <xdr:to>
      <xdr:col>50</xdr:col>
      <xdr:colOff>114300</xdr:colOff>
      <xdr:row>57</xdr:row>
      <xdr:rowOff>45366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05018"/>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30063</xdr:rowOff>
    </xdr:from>
    <xdr:to>
      <xdr:col>45</xdr:col>
      <xdr:colOff>177800</xdr:colOff>
      <xdr:row>57</xdr:row>
      <xdr:rowOff>45366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02713"/>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30063</xdr:rowOff>
    </xdr:from>
    <xdr:to>
      <xdr:col>41</xdr:col>
      <xdr:colOff>50800</xdr:colOff>
      <xdr:row>57</xdr:row>
      <xdr:rowOff>63576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02713"/>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105736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116531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152712</xdr:rowOff>
    </xdr:from>
    <xdr:to>
      <xdr:col>55</xdr:col>
      <xdr:colOff>50800</xdr:colOff>
      <xdr:row>57</xdr:row>
      <xdr:rowOff>82862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4139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153018</xdr:rowOff>
    </xdr:from>
    <xdr:to>
      <xdr:col>50</xdr:col>
      <xdr:colOff>165100</xdr:colOff>
      <xdr:row>57</xdr:row>
      <xdr:rowOff>83168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99695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2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166016</xdr:rowOff>
    </xdr:from>
    <xdr:to>
      <xdr:col>46</xdr:col>
      <xdr:colOff>38100</xdr:colOff>
      <xdr:row>57</xdr:row>
      <xdr:rowOff>96166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112693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150713</xdr:rowOff>
    </xdr:from>
    <xdr:to>
      <xdr:col>41</xdr:col>
      <xdr:colOff>101600</xdr:colOff>
      <xdr:row>57</xdr:row>
      <xdr:rowOff>80863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97390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2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12776</xdr:rowOff>
    </xdr:from>
    <xdr:to>
      <xdr:col>36</xdr:col>
      <xdr:colOff>165100</xdr:colOff>
      <xdr:row>57</xdr:row>
      <xdr:rowOff>114376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130903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60204</xdr:rowOff>
    </xdr:from>
    <xdr:to>
      <xdr:col>55</xdr:col>
      <xdr:colOff>0</xdr:colOff>
      <xdr:row>78</xdr:row>
      <xdr:rowOff>67086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33304"/>
          <a:ext cx="838200" cy="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67086</xdr:rowOff>
    </xdr:from>
    <xdr:to>
      <xdr:col>50</xdr:col>
      <xdr:colOff>114300</xdr:colOff>
      <xdr:row>78</xdr:row>
      <xdr:rowOff>70709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018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70709</xdr:rowOff>
    </xdr:from>
    <xdr:to>
      <xdr:col>45</xdr:col>
      <xdr:colOff>177800</xdr:colOff>
      <xdr:row>78</xdr:row>
      <xdr:rowOff>96090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43809"/>
          <a:ext cx="889000" cy="2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96090</xdr:rowOff>
    </xdr:from>
    <xdr:to>
      <xdr:col>41</xdr:col>
      <xdr:colOff>50800</xdr:colOff>
      <xdr:row>78</xdr:row>
      <xdr:rowOff>157927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9190"/>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42404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9404</xdr:rowOff>
    </xdr:from>
    <xdr:to>
      <xdr:col>55</xdr:col>
      <xdr:colOff>50800</xdr:colOff>
      <xdr:row>78</xdr:row>
      <xdr:rowOff>111004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159281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16286</xdr:rowOff>
    </xdr:from>
    <xdr:to>
      <xdr:col>50</xdr:col>
      <xdr:colOff>165100</xdr:colOff>
      <xdr:row>78</xdr:row>
      <xdr:rowOff>117886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109013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19909</xdr:rowOff>
    </xdr:from>
    <xdr:to>
      <xdr:col>46</xdr:col>
      <xdr:colOff>38100</xdr:colOff>
      <xdr:row>78</xdr:row>
      <xdr:rowOff>121509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112636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45290</xdr:rowOff>
    </xdr:from>
    <xdr:to>
      <xdr:col>41</xdr:col>
      <xdr:colOff>101600</xdr:colOff>
      <xdr:row>78</xdr:row>
      <xdr:rowOff>146890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138017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107127</xdr:rowOff>
    </xdr:from>
    <xdr:to>
      <xdr:col>36</xdr:col>
      <xdr:colOff>165100</xdr:colOff>
      <xdr:row>79</xdr:row>
      <xdr:rowOff>37277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28404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140129</xdr:rowOff>
    </xdr:from>
    <xdr:to>
      <xdr:col>55</xdr:col>
      <xdr:colOff>0</xdr:colOff>
      <xdr:row>98</xdr:row>
      <xdr:rowOff>13618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70779"/>
          <a:ext cx="8382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126433</xdr:rowOff>
    </xdr:from>
    <xdr:to>
      <xdr:col>50</xdr:col>
      <xdr:colOff>114300</xdr:colOff>
      <xdr:row>98</xdr:row>
      <xdr:rowOff>13618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7083"/>
          <a:ext cx="8890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132211</xdr:rowOff>
    </xdr:from>
    <xdr:to>
      <xdr:col>45</xdr:col>
      <xdr:colOff>177800</xdr:colOff>
      <xdr:row>97</xdr:row>
      <xdr:rowOff>126433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91411"/>
          <a:ext cx="889000" cy="1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132211</xdr:rowOff>
    </xdr:from>
    <xdr:to>
      <xdr:col>41</xdr:col>
      <xdr:colOff>50800</xdr:colOff>
      <xdr:row>97</xdr:row>
      <xdr:rowOff>22433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91411"/>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89329</xdr:rowOff>
    </xdr:from>
    <xdr:to>
      <xdr:col>55</xdr:col>
      <xdr:colOff>50800</xdr:colOff>
      <xdr:row>98</xdr:row>
      <xdr:rowOff>19479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4256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134268</xdr:rowOff>
    </xdr:from>
    <xdr:to>
      <xdr:col>50</xdr:col>
      <xdr:colOff>165100</xdr:colOff>
      <xdr:row>98</xdr:row>
      <xdr:rowOff>64418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55545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5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75633</xdr:rowOff>
    </xdr:from>
    <xdr:to>
      <xdr:col>46</xdr:col>
      <xdr:colOff>38100</xdr:colOff>
      <xdr:row>98</xdr:row>
      <xdr:rowOff>5783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168360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81411</xdr:rowOff>
    </xdr:from>
    <xdr:to>
      <xdr:col>41</xdr:col>
      <xdr:colOff>101600</xdr:colOff>
      <xdr:row>97</xdr:row>
      <xdr:rowOff>11561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143083</xdr:rowOff>
    </xdr:from>
    <xdr:to>
      <xdr:col>36</xdr:col>
      <xdr:colOff>165100</xdr:colOff>
      <xdr:row>97</xdr:row>
      <xdr:rowOff>73233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64360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154102</xdr:rowOff>
    </xdr:from>
    <xdr:to>
      <xdr:col>85</xdr:col>
      <xdr:colOff>126364</xdr:colOff>
      <xdr:row>38</xdr:row>
      <xdr:rowOff>128194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811952"/>
          <a:ext cx="1269" cy="83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132021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128194</xdr:rowOff>
    </xdr:from>
    <xdr:to>
      <xdr:col>86</xdr:col>
      <xdr:colOff>25400</xdr:colOff>
      <xdr:row>38</xdr:row>
      <xdr:rowOff>128194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4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100779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5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154102</xdr:rowOff>
    </xdr:from>
    <xdr:to>
      <xdr:col>86</xdr:col>
      <xdr:colOff>25400</xdr:colOff>
      <xdr:row>33</xdr:row>
      <xdr:rowOff>154102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81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26829</xdr:rowOff>
    </xdr:from>
    <xdr:to>
      <xdr:col>85</xdr:col>
      <xdr:colOff>127000</xdr:colOff>
      <xdr:row>36</xdr:row>
      <xdr:rowOff>28200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990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33933</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7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55506</xdr:rowOff>
    </xdr:from>
    <xdr:to>
      <xdr:col>85</xdr:col>
      <xdr:colOff>177800</xdr:colOff>
      <xdr:row>37</xdr:row>
      <xdr:rowOff>157106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9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107382</xdr:rowOff>
    </xdr:from>
    <xdr:to>
      <xdr:col>81</xdr:col>
      <xdr:colOff>50800</xdr:colOff>
      <xdr:row>36</xdr:row>
      <xdr:rowOff>28200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5250882"/>
          <a:ext cx="889000" cy="9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63306</xdr:rowOff>
    </xdr:from>
    <xdr:to>
      <xdr:col>81</xdr:col>
      <xdr:colOff>101600</xdr:colOff>
      <xdr:row>37</xdr:row>
      <xdr:rowOff>164906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156033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9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107382</xdr:rowOff>
    </xdr:from>
    <xdr:to>
      <xdr:col>76</xdr:col>
      <xdr:colOff>114300</xdr:colOff>
      <xdr:row>32</xdr:row>
      <xdr:rowOff>86855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5250882"/>
          <a:ext cx="889000" cy="3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70783</xdr:rowOff>
    </xdr:from>
    <xdr:to>
      <xdr:col>76</xdr:col>
      <xdr:colOff>165100</xdr:colOff>
      <xdr:row>38</xdr:row>
      <xdr:rowOff>933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163510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47155</xdr:rowOff>
    </xdr:from>
    <xdr:to>
      <xdr:col>71</xdr:col>
      <xdr:colOff>177800</xdr:colOff>
      <xdr:row>32</xdr:row>
      <xdr:rowOff>86855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533555"/>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43256</xdr:rowOff>
    </xdr:from>
    <xdr:to>
      <xdr:col>72</xdr:col>
      <xdr:colOff>38100</xdr:colOff>
      <xdr:row>37</xdr:row>
      <xdr:rowOff>144856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135983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4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92834</xdr:rowOff>
    </xdr:from>
    <xdr:to>
      <xdr:col>67</xdr:col>
      <xdr:colOff>101600</xdr:colOff>
      <xdr:row>38</xdr:row>
      <xdr:rowOff>22984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3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14111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2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147479</xdr:rowOff>
    </xdr:from>
    <xdr:to>
      <xdr:col>85</xdr:col>
      <xdr:colOff>177800</xdr:colOff>
      <xdr:row>36</xdr:row>
      <xdr:rowOff>77629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170356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148850</xdr:rowOff>
    </xdr:from>
    <xdr:to>
      <xdr:col>81</xdr:col>
      <xdr:colOff>101600</xdr:colOff>
      <xdr:row>36</xdr:row>
      <xdr:rowOff>79000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95527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56582</xdr:rowOff>
    </xdr:from>
    <xdr:to>
      <xdr:col>76</xdr:col>
      <xdr:colOff>165100</xdr:colOff>
      <xdr:row>30</xdr:row>
      <xdr:rowOff>158182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2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3259</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292795" y="497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36055</xdr:rowOff>
    </xdr:from>
    <xdr:to>
      <xdr:col>72</xdr:col>
      <xdr:colOff>38100</xdr:colOff>
      <xdr:row>32</xdr:row>
      <xdr:rowOff>137655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5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154182</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03795" y="52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167805</xdr:rowOff>
    </xdr:from>
    <xdr:to>
      <xdr:col>67</xdr:col>
      <xdr:colOff>101600</xdr:colOff>
      <xdr:row>32</xdr:row>
      <xdr:rowOff>97955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4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114482</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14795" y="52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169182</xdr:rowOff>
    </xdr:from>
    <xdr:to>
      <xdr:col>85</xdr:col>
      <xdr:colOff>127000</xdr:colOff>
      <xdr:row>57</xdr:row>
      <xdr:rowOff>170073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41832"/>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142390</xdr:rowOff>
    </xdr:from>
    <xdr:to>
      <xdr:col>81</xdr:col>
      <xdr:colOff>50800</xdr:colOff>
      <xdr:row>57</xdr:row>
      <xdr:rowOff>169182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5040"/>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142390</xdr:rowOff>
    </xdr:from>
    <xdr:to>
      <xdr:col>76</xdr:col>
      <xdr:colOff>114300</xdr:colOff>
      <xdr:row>57</xdr:row>
      <xdr:rowOff>166896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5040"/>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166896</xdr:rowOff>
    </xdr:from>
    <xdr:to>
      <xdr:col>71</xdr:col>
      <xdr:colOff>177800</xdr:colOff>
      <xdr:row>58</xdr:row>
      <xdr:rowOff>24901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9546"/>
          <a:ext cx="8890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3363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119273</xdr:rowOff>
    </xdr:from>
    <xdr:to>
      <xdr:col>85</xdr:col>
      <xdr:colOff>177800</xdr:colOff>
      <xdr:row>58</xdr:row>
      <xdr:rowOff>49423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34200</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0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118382</xdr:rowOff>
    </xdr:from>
    <xdr:to>
      <xdr:col>81</xdr:col>
      <xdr:colOff>101600</xdr:colOff>
      <xdr:row>58</xdr:row>
      <xdr:rowOff>48532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39659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91590</xdr:rowOff>
    </xdr:from>
    <xdr:to>
      <xdr:col>76</xdr:col>
      <xdr:colOff>165100</xdr:colOff>
      <xdr:row>58</xdr:row>
      <xdr:rowOff>21740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5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116096</xdr:rowOff>
    </xdr:from>
    <xdr:to>
      <xdr:col>72</xdr:col>
      <xdr:colOff>38100</xdr:colOff>
      <xdr:row>58</xdr:row>
      <xdr:rowOff>46246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37373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145551</xdr:rowOff>
    </xdr:from>
    <xdr:to>
      <xdr:col>67</xdr:col>
      <xdr:colOff>101600</xdr:colOff>
      <xdr:row>58</xdr:row>
      <xdr:rowOff>75701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66828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74135</xdr:rowOff>
    </xdr:from>
    <xdr:to>
      <xdr:col>85</xdr:col>
      <xdr:colOff>127000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618685"/>
          <a:ext cx="8382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64501</xdr:rowOff>
    </xdr:from>
    <xdr:to>
      <xdr:col>81</xdr:col>
      <xdr:colOff>50800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609051"/>
          <a:ext cx="889000" cy="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64501</xdr:rowOff>
    </xdr:from>
    <xdr:to>
      <xdr:col>76</xdr:col>
      <xdr:colOff>114300</xdr:colOff>
      <xdr:row>79</xdr:row>
      <xdr:rowOff>88689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09051"/>
          <a:ext cx="889000" cy="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88689</xdr:rowOff>
    </xdr:from>
    <xdr:to>
      <xdr:col>71</xdr:col>
      <xdr:colOff>177800</xdr:colOff>
      <xdr:row>79</xdr:row>
      <xdr:rowOff>93915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633239"/>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23335</xdr:rowOff>
    </xdr:from>
    <xdr:to>
      <xdr:col>85</xdr:col>
      <xdr:colOff>177800</xdr:colOff>
      <xdr:row>79</xdr:row>
      <xdr:rowOff>124935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6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109712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8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13701</xdr:rowOff>
    </xdr:from>
    <xdr:to>
      <xdr:col>76</xdr:col>
      <xdr:colOff>165100</xdr:colOff>
      <xdr:row>79</xdr:row>
      <xdr:rowOff>115301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106428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5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37889</xdr:rowOff>
    </xdr:from>
    <xdr:to>
      <xdr:col>72</xdr:col>
      <xdr:colOff>38100</xdr:colOff>
      <xdr:row>79</xdr:row>
      <xdr:rowOff>139489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130616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67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43115</xdr:rowOff>
    </xdr:from>
    <xdr:to>
      <xdr:col>67</xdr:col>
      <xdr:colOff>101600</xdr:colOff>
      <xdr:row>79</xdr:row>
      <xdr:rowOff>144715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135842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80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91306</xdr:rowOff>
    </xdr:from>
    <xdr:to>
      <xdr:col>85</xdr:col>
      <xdr:colOff>127000</xdr:colOff>
      <xdr:row>96</xdr:row>
      <xdr:rowOff>22116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5864706"/>
          <a:ext cx="838200" cy="6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91306</xdr:rowOff>
    </xdr:from>
    <xdr:to>
      <xdr:col>81</xdr:col>
      <xdr:colOff>50800</xdr:colOff>
      <xdr:row>95</xdr:row>
      <xdr:rowOff>139254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864706"/>
          <a:ext cx="889000" cy="56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139254</xdr:rowOff>
    </xdr:from>
    <xdr:to>
      <xdr:col>76</xdr:col>
      <xdr:colOff>114300</xdr:colOff>
      <xdr:row>95</xdr:row>
      <xdr:rowOff>144831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27004"/>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144831</xdr:rowOff>
    </xdr:from>
    <xdr:to>
      <xdr:col>71</xdr:col>
      <xdr:colOff>177800</xdr:colOff>
      <xdr:row>95</xdr:row>
      <xdr:rowOff>150158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32581"/>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143184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142766</xdr:rowOff>
    </xdr:from>
    <xdr:to>
      <xdr:col>85</xdr:col>
      <xdr:colOff>177800</xdr:colOff>
      <xdr:row>96</xdr:row>
      <xdr:rowOff>72916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165643</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40506</xdr:rowOff>
    </xdr:from>
    <xdr:to>
      <xdr:col>81</xdr:col>
      <xdr:colOff>101600</xdr:colOff>
      <xdr:row>92</xdr:row>
      <xdr:rowOff>142106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8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158633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58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88454</xdr:rowOff>
    </xdr:from>
    <xdr:to>
      <xdr:col>76</xdr:col>
      <xdr:colOff>165100</xdr:colOff>
      <xdr:row>96</xdr:row>
      <xdr:rowOff>18604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35131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61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94031</xdr:rowOff>
    </xdr:from>
    <xdr:to>
      <xdr:col>72</xdr:col>
      <xdr:colOff>38100</xdr:colOff>
      <xdr:row>96</xdr:row>
      <xdr:rowOff>24181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40708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615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99358</xdr:rowOff>
    </xdr:from>
    <xdr:to>
      <xdr:col>67</xdr:col>
      <xdr:colOff>101600</xdr:colOff>
      <xdr:row>96</xdr:row>
      <xdr:rowOff>29508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46035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616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目的別にみると、支出のある費目では、民生費・農林水産業費・消防費・公債費において類似団体平均を上回っている。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民生費では当町は子育て世帯への補助金など手厚い施策を講じていたり、高齢化率が高い地域であることが要因となっている。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また、消防費では新たに地区消防センターを整備したことも要因の一つであるが、慢性的に非効率地域であるため広域消防組合運営費の高止まりに繋がっている。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公債費では、新発債を抑制しているものの防災減災事業や水道事業の償還が重なっていることから平均を上回っている。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今後も社会保障費の増嵩が見込まれており、民生費を補完する意味でも、当分野だけでなく全体的に歳出抑制に努めなければならない。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当町の一般財源の主源である普通交付税が微増したこともあり、実質単年度収支比率が増加した。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今後も支出抑制を図り、基金の積立・取崩しのバランスに留意していく。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一般会計及び各特別会計・事業会計共に赤字は発生しておらず、今後もより一層の効率化と計画的な事業運営により健全な財政運営に努める。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高齢化とともに介護需要が高まる中、介護保険事業計画の策定と運用による適正な介護保険料により健全な事業運営に努める。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中山間地域で人口密度も低く、効率が悪いため、一般会計からの財政支援に依存している状況である。今後は人口減少とともに給水人口の減少、併せて老朽化する設備の更新・耐震化が不可避であり、早期に水道料金の適正化に着手する必要が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医療給付費の増嵩と保険料賦課額の抑制により、歪な財政運営となっている。一般会計からの支援を抑制するため、計画的に保険料の見直しを行い、健全な事業運営に努める。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後期高齢者医療事業特別会計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高齢者の増加に伴い、事業費が増加傾向にあるが、制度の運用に沿って適正な運営に努めていく。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7126888</v>
      </c>
      <c r="BO4" s="371"/>
      <c r="BP4" s="371"/>
      <c r="BQ4" s="371"/>
      <c r="BR4" s="371"/>
      <c r="BS4" s="371"/>
      <c r="BT4" s="371"/>
      <c r="BU4" s="372"/>
      <c r="BV4" s="370">
        <v>8137352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6.2</v>
      </c>
      <c r="CU4" s="377"/>
      <c r="CV4" s="377"/>
      <c r="CW4" s="377"/>
      <c r="CX4" s="377"/>
      <c r="CY4" s="377"/>
      <c r="CZ4" s="377"/>
      <c r="DA4" s="378"/>
      <c r="DB4" s="376">
        <v>6.3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6811542</v>
      </c>
      <c r="BO5" s="408"/>
      <c r="BP5" s="408"/>
      <c r="BQ5" s="408"/>
      <c r="BR5" s="408"/>
      <c r="BS5" s="408"/>
      <c r="BT5" s="408"/>
      <c r="BU5" s="409"/>
      <c r="BV5" s="407">
        <v>7832006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87.1</v>
      </c>
      <c r="CU5" s="405"/>
      <c r="CV5" s="405"/>
      <c r="CW5" s="405"/>
      <c r="CX5" s="405"/>
      <c r="CY5" s="405"/>
      <c r="CZ5" s="405"/>
      <c r="DA5" s="406"/>
      <c r="DB5" s="404">
        <v>88.5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315346</v>
      </c>
      <c r="BO6" s="408"/>
      <c r="BP6" s="408"/>
      <c r="BQ6" s="408"/>
      <c r="BR6" s="408"/>
      <c r="BS6" s="408"/>
      <c r="BT6" s="408"/>
      <c r="BU6" s="409"/>
      <c r="BV6" s="407">
        <v>305346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87.4</v>
      </c>
      <c r="CU6" s="445"/>
      <c r="CV6" s="445"/>
      <c r="CW6" s="445"/>
      <c r="CX6" s="445"/>
      <c r="CY6" s="445"/>
      <c r="CZ6" s="445"/>
      <c r="DA6" s="446"/>
      <c r="DB6" s="444">
        <v>89.3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23506</v>
      </c>
      <c r="BO7" s="408"/>
      <c r="BP7" s="408"/>
      <c r="BQ7" s="408"/>
      <c r="BR7" s="408"/>
      <c r="BS7" s="408"/>
      <c r="BT7" s="408"/>
      <c r="BU7" s="409"/>
      <c r="BV7" s="407">
        <v>9493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4687331</v>
      </c>
      <c r="CU7" s="408"/>
      <c r="CV7" s="408"/>
      <c r="CW7" s="408"/>
      <c r="CX7" s="408"/>
      <c r="CY7" s="408"/>
      <c r="CZ7" s="408"/>
      <c r="DA7" s="409"/>
      <c r="DB7" s="407">
        <v>4691939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291840</v>
      </c>
      <c r="BO8" s="408"/>
      <c r="BP8" s="408"/>
      <c r="BQ8" s="408"/>
      <c r="BR8" s="408"/>
      <c r="BS8" s="408"/>
      <c r="BT8" s="408"/>
      <c r="BU8" s="409"/>
      <c r="BV8" s="407">
        <v>295853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7815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-4013</v>
      </c>
      <c r="BO9" s="408"/>
      <c r="BP9" s="408"/>
      <c r="BQ9" s="408"/>
      <c r="BR9" s="408"/>
      <c r="BS9" s="408"/>
      <c r="BT9" s="408"/>
      <c r="BU9" s="409"/>
      <c r="BV9" s="407">
        <v>-69834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18.5</v>
      </c>
      <c r="CU9" s="405"/>
      <c r="CV9" s="405"/>
      <c r="CW9" s="405"/>
      <c r="CX9" s="405"/>
      <c r="CY9" s="405"/>
      <c r="CZ9" s="405"/>
      <c r="DA9" s="406"/>
      <c r="DB9" s="404">
        <v>33.6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8939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49528</v>
      </c>
      <c r="BO10" s="408"/>
      <c r="BP10" s="408"/>
      <c r="BQ10" s="408"/>
      <c r="BR10" s="408"/>
      <c r="BS10" s="408"/>
      <c r="BT10" s="408"/>
      <c r="BU10" s="409"/>
      <c r="BV10" s="407">
        <v>100756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1121903</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7395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1144000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7292</v>
      </c>
      <c r="S13" s="492"/>
      <c r="T13" s="492"/>
      <c r="U13" s="492"/>
      <c r="V13" s="493"/>
      <c r="W13" s="423" t="s">
        <v>131</v>
      </c>
      <c r="X13" s="424"/>
      <c r="Y13" s="424"/>
      <c r="Z13" s="424"/>
      <c r="AA13" s="424"/>
      <c r="AB13" s="414"/>
      <c r="AC13" s="458">
        <v>287</v>
      </c>
      <c r="AD13" s="459"/>
      <c r="AE13" s="459"/>
      <c r="AF13" s="459"/>
      <c r="AG13" s="501"/>
      <c r="AH13" s="458">
        <v>429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45515</v>
      </c>
      <c r="BO13" s="408"/>
      <c r="BP13" s="408"/>
      <c r="BQ13" s="408"/>
      <c r="BR13" s="408"/>
      <c r="BS13" s="408"/>
      <c r="BT13" s="408"/>
      <c r="BU13" s="409"/>
      <c r="BV13" s="407">
        <v>8825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v>
      </c>
      <c r="CU13" s="405"/>
      <c r="CV13" s="405"/>
      <c r="CW13" s="405"/>
      <c r="CX13" s="405"/>
      <c r="CY13" s="405"/>
      <c r="CZ13" s="405"/>
      <c r="DA13" s="406"/>
      <c r="DB13" s="404">
        <v>12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7633</v>
      </c>
      <c r="S14" s="492"/>
      <c r="T14" s="492"/>
      <c r="U14" s="492"/>
      <c r="V14" s="493"/>
      <c r="W14" s="397"/>
      <c r="X14" s="398"/>
      <c r="Y14" s="398"/>
      <c r="Z14" s="398"/>
      <c r="AA14" s="398"/>
      <c r="AB14" s="387"/>
      <c r="AC14" s="494">
        <v>8.5</v>
      </c>
      <c r="AD14" s="495"/>
      <c r="AE14" s="495"/>
      <c r="AF14" s="495"/>
      <c r="AG14" s="496"/>
      <c r="AH14" s="494">
        <v>10.7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12.5</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7546</v>
      </c>
      <c r="S15" s="492"/>
      <c r="T15" s="492"/>
      <c r="U15" s="492"/>
      <c r="V15" s="493"/>
      <c r="W15" s="423" t="s">
        <v>137</v>
      </c>
      <c r="X15" s="424"/>
      <c r="Y15" s="424"/>
      <c r="Z15" s="424"/>
      <c r="AA15" s="424"/>
      <c r="AB15" s="414"/>
      <c r="AC15" s="458">
        <v>978</v>
      </c>
      <c r="AD15" s="459"/>
      <c r="AE15" s="459"/>
      <c r="AF15" s="459"/>
      <c r="AG15" s="501"/>
      <c r="AH15" s="458">
        <v>1191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847710</v>
      </c>
      <c r="BO15" s="371"/>
      <c r="BP15" s="371"/>
      <c r="BQ15" s="371"/>
      <c r="BR15" s="371"/>
      <c r="BS15" s="371"/>
      <c r="BT15" s="371"/>
      <c r="BU15" s="372"/>
      <c r="BV15" s="370">
        <v>841667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28.8</v>
      </c>
      <c r="AD16" s="495"/>
      <c r="AE16" s="495"/>
      <c r="AF16" s="495"/>
      <c r="AG16" s="496"/>
      <c r="AH16" s="494">
        <v>29.7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4481080</v>
      </c>
      <c r="BO16" s="408"/>
      <c r="BP16" s="408"/>
      <c r="BQ16" s="408"/>
      <c r="BR16" s="408"/>
      <c r="BS16" s="408"/>
      <c r="BT16" s="408"/>
      <c r="BU16" s="409"/>
      <c r="BV16" s="407">
        <v>4474315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2129</v>
      </c>
      <c r="AD17" s="459"/>
      <c r="AE17" s="459"/>
      <c r="AF17" s="459"/>
      <c r="AG17" s="501"/>
      <c r="AH17" s="458">
        <v>2386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1036038</v>
      </c>
      <c r="BO17" s="408"/>
      <c r="BP17" s="408"/>
      <c r="BQ17" s="408"/>
      <c r="BR17" s="408"/>
      <c r="BS17" s="408"/>
      <c r="BT17" s="408"/>
      <c r="BU17" s="409"/>
      <c r="BV17" s="407">
        <v>1031610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233.32</v>
      </c>
      <c r="M18" s="531"/>
      <c r="N18" s="531"/>
      <c r="O18" s="531"/>
      <c r="P18" s="531"/>
      <c r="Q18" s="531"/>
      <c r="R18" s="532"/>
      <c r="S18" s="532"/>
      <c r="T18" s="532"/>
      <c r="U18" s="532"/>
      <c r="V18" s="533"/>
      <c r="W18" s="425"/>
      <c r="X18" s="426"/>
      <c r="Y18" s="426"/>
      <c r="Z18" s="426"/>
      <c r="AA18" s="426"/>
      <c r="AB18" s="417"/>
      <c r="AC18" s="534">
        <v>62.7</v>
      </c>
      <c r="AD18" s="535"/>
      <c r="AE18" s="535"/>
      <c r="AF18" s="535"/>
      <c r="AG18" s="536"/>
      <c r="AH18" s="534">
        <v>59.6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4096107</v>
      </c>
      <c r="BO18" s="408"/>
      <c r="BP18" s="408"/>
      <c r="BQ18" s="408"/>
      <c r="BR18" s="408"/>
      <c r="BS18" s="408"/>
      <c r="BT18" s="408"/>
      <c r="BU18" s="409"/>
      <c r="BV18" s="407">
        <v>4174186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5615942</v>
      </c>
      <c r="BO19" s="408"/>
      <c r="BP19" s="408"/>
      <c r="BQ19" s="408"/>
      <c r="BR19" s="408"/>
      <c r="BS19" s="408"/>
      <c r="BT19" s="408"/>
      <c r="BU19" s="409"/>
      <c r="BV19" s="407">
        <v>6859323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3404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8066433</v>
      </c>
      <c r="BO22" s="371"/>
      <c r="BP22" s="371"/>
      <c r="BQ22" s="371"/>
      <c r="BR22" s="371"/>
      <c r="BS22" s="371"/>
      <c r="BT22" s="371"/>
      <c r="BU22" s="372"/>
      <c r="BV22" s="370">
        <v>8674950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5277023</v>
      </c>
      <c r="BO23" s="408"/>
      <c r="BP23" s="408"/>
      <c r="BQ23" s="408"/>
      <c r="BR23" s="408"/>
      <c r="BS23" s="408"/>
      <c r="BT23" s="408"/>
      <c r="BU23" s="409"/>
      <c r="BV23" s="407">
        <v>5529357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7700</v>
      </c>
      <c r="R24" s="459"/>
      <c r="S24" s="459"/>
      <c r="T24" s="459"/>
      <c r="U24" s="459"/>
      <c r="V24" s="501"/>
      <c r="W24" s="553"/>
      <c r="X24" s="554"/>
      <c r="Y24" s="555"/>
      <c r="Z24" s="457" t="s">
        <v>162</v>
      </c>
      <c r="AA24" s="437"/>
      <c r="AB24" s="437"/>
      <c r="AC24" s="437"/>
      <c r="AD24" s="437"/>
      <c r="AE24" s="437"/>
      <c r="AF24" s="437"/>
      <c r="AG24" s="438"/>
      <c r="AH24" s="458">
        <v>117</v>
      </c>
      <c r="AI24" s="459"/>
      <c r="AJ24" s="459"/>
      <c r="AK24" s="459"/>
      <c r="AL24" s="501"/>
      <c r="AM24" s="458">
        <v>353340</v>
      </c>
      <c r="AN24" s="459"/>
      <c r="AO24" s="459"/>
      <c r="AP24" s="459"/>
      <c r="AQ24" s="459"/>
      <c r="AR24" s="501"/>
      <c r="AS24" s="458">
        <v>3020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6004047</v>
      </c>
      <c r="BO24" s="408"/>
      <c r="BP24" s="408"/>
      <c r="BQ24" s="408"/>
      <c r="BR24" s="408"/>
      <c r="BS24" s="408"/>
      <c r="BT24" s="408"/>
      <c r="BU24" s="409"/>
      <c r="BV24" s="407">
        <v>6378076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809500</v>
      </c>
      <c r="BO25" s="371"/>
      <c r="BP25" s="371"/>
      <c r="BQ25" s="371"/>
      <c r="BR25" s="371"/>
      <c r="BS25" s="371"/>
      <c r="BT25" s="371"/>
      <c r="BU25" s="372"/>
      <c r="BV25" s="370">
        <v>680000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24768</v>
      </c>
      <c r="AN26" s="459"/>
      <c r="AO26" s="459"/>
      <c r="AP26" s="459"/>
      <c r="AQ26" s="459"/>
      <c r="AR26" s="501"/>
      <c r="AS26" s="458">
        <v>2752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2850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50000</v>
      </c>
      <c r="BO27" s="527"/>
      <c r="BP27" s="527"/>
      <c r="BQ27" s="527"/>
      <c r="BR27" s="527"/>
      <c r="BS27" s="527"/>
      <c r="BT27" s="527"/>
      <c r="BU27" s="528"/>
      <c r="BV27" s="526">
        <v>50000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2200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1242449</v>
      </c>
      <c r="BO28" s="371"/>
      <c r="BP28" s="371"/>
      <c r="BQ28" s="371"/>
      <c r="BR28" s="371"/>
      <c r="BS28" s="371"/>
      <c r="BT28" s="371"/>
      <c r="BU28" s="372"/>
      <c r="BV28" s="370">
        <v>1192921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9</v>
      </c>
      <c r="M29" s="459"/>
      <c r="N29" s="459"/>
      <c r="O29" s="459"/>
      <c r="P29" s="501"/>
      <c r="Q29" s="458">
        <v>2000</v>
      </c>
      <c r="R29" s="459"/>
      <c r="S29" s="459"/>
      <c r="T29" s="459"/>
      <c r="U29" s="459"/>
      <c r="V29" s="501"/>
      <c r="W29" s="556"/>
      <c r="X29" s="557"/>
      <c r="Y29" s="558"/>
      <c r="Z29" s="457" t="s">
        <v>178</v>
      </c>
      <c r="AA29" s="437"/>
      <c r="AB29" s="437"/>
      <c r="AC29" s="437"/>
      <c r="AD29" s="437"/>
      <c r="AE29" s="437"/>
      <c r="AF29" s="437"/>
      <c r="AG29" s="438"/>
      <c r="AH29" s="458">
        <v>118</v>
      </c>
      <c r="AI29" s="459"/>
      <c r="AJ29" s="459"/>
      <c r="AK29" s="459"/>
      <c r="AL29" s="501"/>
      <c r="AM29" s="458">
        <v>358047</v>
      </c>
      <c r="AN29" s="459"/>
      <c r="AO29" s="459"/>
      <c r="AP29" s="459"/>
      <c r="AQ29" s="459"/>
      <c r="AR29" s="501"/>
      <c r="AS29" s="458">
        <v>3034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129437</v>
      </c>
      <c r="BO29" s="408"/>
      <c r="BP29" s="408"/>
      <c r="BQ29" s="408"/>
      <c r="BR29" s="408"/>
      <c r="BS29" s="408"/>
      <c r="BT29" s="408"/>
      <c r="BU29" s="409"/>
      <c r="BV29" s="407">
        <v>109863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3377357</v>
      </c>
      <c r="BO30" s="527"/>
      <c r="BP30" s="527"/>
      <c r="BQ30" s="527"/>
      <c r="BR30" s="527"/>
      <c r="BS30" s="527"/>
      <c r="BT30" s="527"/>
      <c r="BU30" s="528"/>
      <c r="BV30" s="526">
        <v>3342001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わたらい老人福祉施設組合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奥伊勢ハイウェイパーク</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奥伊勢広域行政組合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三重県市町総合事務組合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紀勢地区広域消防事務組合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荷坂やすらぎ苑組合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香肌奥伊勢資源化広域連合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度会広域連合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三重地方税管理回収機構</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14</v>
      </c>
      <c r="BX42" s="597"/>
      <c r="BY42" s="598" t="str">
        <f>IF('各会計、関係団体の財政状況及び健全化判断比率'!B76="","",'各会計、関係団体の財政状況及び健全化判断比率'!B76)</f>
        <v>三重県後期高齢者医療広域連合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WqbSG/woMW6Q+E+4Y2HUYQ/ZvFosOk6HfM6Kc4jO51ll30fCSdmtjB0leEkXIlVY/4lRnvi4u0zii1ykmo8Ig==" saltValue="/KFR6L1uiHNoI6TT41Y+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7.38</v>
      </c>
      <c r="G34" s="33">
        <v>7.37</v>
      </c>
      <c r="H34" s="33">
        <v>7.47</v>
      </c>
      <c r="I34" s="33">
        <v>6.3</v>
      </c>
      <c r="J34" s="34">
        <v>6.22</v>
      </c>
      <c r="K34" s="22"/>
      <c r="L34" s="22"/>
      <c r="M34" s="22"/>
      <c r="N34" s="22"/>
      <c r="O34" s="22"/>
      <c r="P34" s="22"/>
    </row>
    <row r="35" spans="1:16" ht="39" customHeight="1" x14ac:dyDescent="0.15">
      <c r="A35" s="22"/>
      <c r="B35" s="35"/>
      <c r="C35" s="1145" t="s">
        <v>531</v>
      </c>
      <c r="D35" s="1146"/>
      <c r="E35" s="1147"/>
      <c r="F35" s="36">
        <v>1.32</v>
      </c>
      <c r="G35" s="37">
        <v>0.83</v>
      </c>
      <c r="H35" s="37">
        <v>1.46</v>
      </c>
      <c r="I35" s="37">
        <v>2.89</v>
      </c>
      <c r="J35" s="38">
        <v>1.17</v>
      </c>
      <c r="K35" s="22"/>
      <c r="L35" s="22"/>
      <c r="M35" s="22"/>
      <c r="N35" s="22"/>
      <c r="O35" s="22"/>
      <c r="P35" s="22"/>
    </row>
    <row r="36" spans="1:16" ht="39" customHeight="1" x14ac:dyDescent="0.15">
      <c r="A36" s="22"/>
      <c r="B36" s="35"/>
      <c r="C36" s="1145" t="s">
        <v>532</v>
      </c>
      <c r="D36" s="1146"/>
      <c r="E36" s="1147"/>
      <c r="F36" s="36">
        <v>0.6</v>
      </c>
      <c r="G36" s="37">
        <v>0.6</v>
      </c>
      <c r="H36" s="37">
        <v>0.46</v>
      </c>
      <c r="I36" s="37">
        <v>0.33</v>
      </c>
      <c r="J36" s="38">
        <v>0.69</v>
      </c>
      <c r="K36" s="22"/>
      <c r="L36" s="22"/>
      <c r="M36" s="22"/>
      <c r="N36" s="22"/>
      <c r="O36" s="22"/>
      <c r="P36" s="22"/>
    </row>
    <row r="37" spans="1:16" ht="39" customHeight="1" x14ac:dyDescent="0.15">
      <c r="A37" s="22"/>
      <c r="B37" s="35"/>
      <c r="C37" s="1145" t="s">
        <v>533</v>
      </c>
      <c r="D37" s="1146"/>
      <c r="E37" s="1147"/>
      <c r="F37" s="36">
        <v>0.84</v>
      </c>
      <c r="G37" s="37">
        <v>0.15</v>
      </c>
      <c r="H37" s="37">
        <v>0.11</v>
      </c>
      <c r="I37" s="37">
        <v>0.15</v>
      </c>
      <c r="J37" s="38">
        <v>0.12</v>
      </c>
      <c r="K37" s="22"/>
      <c r="L37" s="22"/>
      <c r="M37" s="22"/>
      <c r="N37" s="22"/>
      <c r="O37" s="22"/>
      <c r="P37" s="22"/>
    </row>
    <row r="38" spans="1:16" ht="39" customHeight="1" x14ac:dyDescent="0.15">
      <c r="A38" s="22"/>
      <c r="B38" s="35"/>
      <c r="C38" s="1145" t="s">
        <v>534</v>
      </c>
      <c r="D38" s="1146"/>
      <c r="E38" s="1147"/>
      <c r="F38" s="36">
        <v>0.03</v>
      </c>
      <c r="G38" s="37">
        <v>0.03</v>
      </c>
      <c r="H38" s="37">
        <v>0.02</v>
      </c>
      <c r="I38" s="37">
        <v>0.03</v>
      </c>
      <c r="J38" s="38">
        <v>0.01</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b7kbSEWW8PQMo8EylRtOj93JxjdMqQPtNVeESHNe0zIiCZ0Ztf5jyZczjyq6W5t8Q1ldyo8ry7kBN/y9GfiZQ==" saltValue="lwJFngNkeucvH1oF2I1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2" zoomScaleSheetLayoutView="55" workbookViewId="0">
      <selection activeCell="O47" sqref="O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1270</v>
      </c>
      <c r="L45" s="60">
        <v>1248</v>
      </c>
      <c r="M45" s="60">
        <v>1222</v>
      </c>
      <c r="N45" s="60">
        <v>1189</v>
      </c>
      <c r="O45" s="61">
        <v>1042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220</v>
      </c>
      <c r="L48" s="64">
        <v>253</v>
      </c>
      <c r="M48" s="64">
        <v>245</v>
      </c>
      <c r="N48" s="64">
        <v>245</v>
      </c>
      <c r="O48" s="65">
        <v>247</v>
      </c>
      <c r="P48" s="48"/>
      <c r="Q48" s="48"/>
      <c r="R48" s="48"/>
      <c r="S48" s="48"/>
      <c r="T48" s="48"/>
      <c r="U48" s="48"/>
    </row>
    <row r="49" spans="1:21" ht="30.75" customHeight="1" x14ac:dyDescent="0.15">
      <c r="A49" s="48"/>
      <c r="B49" s="1155"/>
      <c r="C49" s="1156"/>
      <c r="D49" s="62"/>
      <c r="E49" s="1161" t="s">
        <v>14</v>
      </c>
      <c r="F49" s="1161"/>
      <c r="G49" s="1161"/>
      <c r="H49" s="1161"/>
      <c r="I49" s="1161"/>
      <c r="J49" s="1162"/>
      <c r="K49" s="63">
        <v>31</v>
      </c>
      <c r="L49" s="64">
        <v>17</v>
      </c>
      <c r="M49" s="64">
        <v>7</v>
      </c>
      <c r="N49" s="64">
        <v>12</v>
      </c>
      <c r="O49" s="65">
        <v>12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1095</v>
      </c>
      <c r="L52" s="64">
        <v>1068</v>
      </c>
      <c r="M52" s="64">
        <v>1034</v>
      </c>
      <c r="N52" s="64">
        <v>981</v>
      </c>
      <c r="O52" s="65">
        <v>957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426</v>
      </c>
      <c r="L53" s="69">
        <v>450</v>
      </c>
      <c r="M53" s="69">
        <v>440</v>
      </c>
      <c r="N53" s="69">
        <v>465</v>
      </c>
      <c r="O53" s="70">
        <v>344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a4nlEfoPlQQMIESNkdmr+tn6g5V4a+7gRC2pbCUXJeFx1kM53a+eXnvx1nISHMeOGu+ttJch57EfWG1mZIHrA==" saltValue="zZ5o0arRRh8jI2zpARMO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election activeCell="O47" sqref="O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10173</v>
      </c>
      <c r="J41" s="356">
        <v>10274</v>
      </c>
      <c r="K41" s="356">
        <v>10600</v>
      </c>
      <c r="L41" s="356">
        <v>8675</v>
      </c>
      <c r="M41" s="357">
        <v>8066</v>
      </c>
    </row>
    <row r="42" spans="2:13" ht="27.75" customHeight="1" x14ac:dyDescent="0.15">
      <c r="B42" s="1186"/>
      <c r="C42" s="1187"/>
      <c r="D42" s="106"/>
      <c r="E42" s="1192" t="s">
        <v>32</v>
      </c>
      <c r="F42" s="1192"/>
      <c r="G42" s="1192"/>
      <c r="H42" s="1193"/>
      <c r="I42" s="358" t="s">
        <v>486</v>
      </c>
      <c r="J42" s="359" t="s">
        <v>486</v>
      </c>
      <c r="K42" s="359" t="s">
        <v>486</v>
      </c>
      <c r="L42" s="359" t="s">
        <v>486</v>
      </c>
      <c r="M42" s="360" t="s">
        <v>486</v>
      </c>
    </row>
    <row r="43" spans="2:13" ht="27.75" customHeight="1" x14ac:dyDescent="0.15">
      <c r="B43" s="1186"/>
      <c r="C43" s="1187"/>
      <c r="D43" s="106"/>
      <c r="E43" s="1192" t="s">
        <v>33</v>
      </c>
      <c r="F43" s="1192"/>
      <c r="G43" s="1192"/>
      <c r="H43" s="1193"/>
      <c r="I43" s="358">
        <v>2219</v>
      </c>
      <c r="J43" s="359">
        <v>2079</v>
      </c>
      <c r="K43" s="359">
        <v>1920</v>
      </c>
      <c r="L43" s="359">
        <v>1759</v>
      </c>
      <c r="M43" s="360">
        <v>1602</v>
      </c>
    </row>
    <row r="44" spans="2:13" ht="27.75" customHeight="1" x14ac:dyDescent="0.15">
      <c r="B44" s="1186"/>
      <c r="C44" s="1187"/>
      <c r="D44" s="106"/>
      <c r="E44" s="1192" t="s">
        <v>34</v>
      </c>
      <c r="F44" s="1192"/>
      <c r="G44" s="1192"/>
      <c r="H44" s="1193"/>
      <c r="I44" s="358">
        <v>57</v>
      </c>
      <c r="J44" s="359">
        <v>68</v>
      </c>
      <c r="K44" s="359">
        <v>58</v>
      </c>
      <c r="L44" s="359">
        <v>49</v>
      </c>
      <c r="M44" s="360">
        <v>33</v>
      </c>
    </row>
    <row r="45" spans="2:13" ht="27.75" customHeight="1" x14ac:dyDescent="0.15">
      <c r="B45" s="1186"/>
      <c r="C45" s="1187"/>
      <c r="D45" s="106"/>
      <c r="E45" s="1192" t="s">
        <v>35</v>
      </c>
      <c r="F45" s="1192"/>
      <c r="G45" s="1192"/>
      <c r="H45" s="1193"/>
      <c r="I45" s="358">
        <v>1247</v>
      </c>
      <c r="J45" s="359">
        <v>1207</v>
      </c>
      <c r="K45" s="359">
        <v>1177</v>
      </c>
      <c r="L45" s="359">
        <v>1144</v>
      </c>
      <c r="M45" s="360">
        <v>1139</v>
      </c>
    </row>
    <row r="46" spans="2:13" ht="27.75" customHeight="1" x14ac:dyDescent="0.15">
      <c r="B46" s="1186"/>
      <c r="C46" s="1187"/>
      <c r="D46" s="107"/>
      <c r="E46" s="1192" t="s">
        <v>36</v>
      </c>
      <c r="F46" s="1192"/>
      <c r="G46" s="1192"/>
      <c r="H46" s="1193"/>
      <c r="I46" s="358" t="s">
        <v>486</v>
      </c>
      <c r="J46" s="359" t="s">
        <v>486</v>
      </c>
      <c r="K46" s="359" t="s">
        <v>486</v>
      </c>
      <c r="L46" s="359" t="s">
        <v>486</v>
      </c>
      <c r="M46" s="360" t="s">
        <v>486</v>
      </c>
    </row>
    <row r="47" spans="2:13" ht="27.75" customHeight="1" x14ac:dyDescent="0.15">
      <c r="B47" s="1186"/>
      <c r="C47" s="1187"/>
      <c r="D47" s="108"/>
      <c r="E47" s="1194" t="s">
        <v>37</v>
      </c>
      <c r="F47" s="1195"/>
      <c r="G47" s="1195"/>
      <c r="H47" s="1196"/>
      <c r="I47" s="358" t="s">
        <v>486</v>
      </c>
      <c r="J47" s="359" t="s">
        <v>486</v>
      </c>
      <c r="K47" s="359" t="s">
        <v>486</v>
      </c>
      <c r="L47" s="359" t="s">
        <v>486</v>
      </c>
      <c r="M47" s="360" t="s">
        <v>486</v>
      </c>
    </row>
    <row r="48" spans="2:13" ht="27.75" customHeight="1" x14ac:dyDescent="0.15">
      <c r="B48" s="1186"/>
      <c r="C48" s="1187"/>
      <c r="D48" s="106"/>
      <c r="E48" s="1192" t="s">
        <v>38</v>
      </c>
      <c r="F48" s="1192"/>
      <c r="G48" s="1192"/>
      <c r="H48" s="1193"/>
      <c r="I48" s="358" t="s">
        <v>486</v>
      </c>
      <c r="J48" s="359" t="s">
        <v>486</v>
      </c>
      <c r="K48" s="359" t="s">
        <v>486</v>
      </c>
      <c r="L48" s="359" t="s">
        <v>486</v>
      </c>
      <c r="M48" s="360" t="s">
        <v>486</v>
      </c>
    </row>
    <row r="49" spans="2:13" ht="27.75" customHeight="1" x14ac:dyDescent="0.15">
      <c r="B49" s="1188"/>
      <c r="C49" s="1189"/>
      <c r="D49" s="106"/>
      <c r="E49" s="1192" t="s">
        <v>39</v>
      </c>
      <c r="F49" s="1192"/>
      <c r="G49" s="1192"/>
      <c r="H49" s="1193"/>
      <c r="I49" s="358" t="s">
        <v>486</v>
      </c>
      <c r="J49" s="359" t="s">
        <v>486</v>
      </c>
      <c r="K49" s="359" t="s">
        <v>486</v>
      </c>
      <c r="L49" s="359" t="s">
        <v>486</v>
      </c>
      <c r="M49" s="360" t="s">
        <v>486</v>
      </c>
    </row>
    <row r="50" spans="2:13" ht="27.75" customHeight="1" x14ac:dyDescent="0.15">
      <c r="B50" s="1197" t="s">
        <v>40</v>
      </c>
      <c r="C50" s="1198"/>
      <c r="D50" s="109"/>
      <c r="E50" s="1192" t="s">
        <v>41</v>
      </c>
      <c r="F50" s="1192"/>
      <c r="G50" s="1192"/>
      <c r="H50" s="1193"/>
      <c r="I50" s="358">
        <v>3850</v>
      </c>
      <c r="J50" s="359">
        <v>4035</v>
      </c>
      <c r="K50" s="359">
        <v>4528</v>
      </c>
      <c r="L50" s="359">
        <v>3731</v>
      </c>
      <c r="M50" s="360">
        <v>3991</v>
      </c>
    </row>
    <row r="51" spans="2:13" ht="27.75" customHeight="1" x14ac:dyDescent="0.15">
      <c r="B51" s="1186"/>
      <c r="C51" s="1187"/>
      <c r="D51" s="106"/>
      <c r="E51" s="1192" t="s">
        <v>42</v>
      </c>
      <c r="F51" s="1192"/>
      <c r="G51" s="1192"/>
      <c r="H51" s="1193"/>
      <c r="I51" s="358">
        <v>42</v>
      </c>
      <c r="J51" s="359">
        <v>30</v>
      </c>
      <c r="K51" s="359">
        <v>31</v>
      </c>
      <c r="L51" s="359">
        <v>30</v>
      </c>
      <c r="M51" s="360">
        <v>30</v>
      </c>
    </row>
    <row r="52" spans="2:13" ht="27.75" customHeight="1" x14ac:dyDescent="0.15">
      <c r="B52" s="1188"/>
      <c r="C52" s="1189"/>
      <c r="D52" s="106"/>
      <c r="E52" s="1192" t="s">
        <v>43</v>
      </c>
      <c r="F52" s="1192"/>
      <c r="G52" s="1192"/>
      <c r="H52" s="1193"/>
      <c r="I52" s="358">
        <v>8814</v>
      </c>
      <c r="J52" s="359">
        <v>9199</v>
      </c>
      <c r="K52" s="359">
        <v>8856</v>
      </c>
      <c r="L52" s="359">
        <v>7399</v>
      </c>
      <c r="M52" s="360">
        <v>6882</v>
      </c>
    </row>
    <row r="53" spans="2:13" ht="27.75" customHeight="1" thickBot="1" x14ac:dyDescent="0.2">
      <c r="B53" s="1199" t="s">
        <v>19</v>
      </c>
      <c r="C53" s="1200"/>
      <c r="D53" s="110"/>
      <c r="E53" s="1201" t="s">
        <v>44</v>
      </c>
      <c r="F53" s="1201"/>
      <c r="G53" s="1201"/>
      <c r="H53" s="1202"/>
      <c r="I53" s="361">
        <v>990</v>
      </c>
      <c r="J53" s="362">
        <v>363</v>
      </c>
      <c r="K53" s="362">
        <v>341</v>
      </c>
      <c r="L53" s="362">
        <v>467</v>
      </c>
      <c r="M53" s="363">
        <v>-62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vL+tDaaqqxVqQuJsa1RyGDMyJ9CCUQb21KkJhoBf/Ss1DHa2he6jauVvm00Kh3hBrCKA1kjdc0iSA4hKFrRnQ==" saltValue="AOpDvoDw38wMWh4r6JxI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0" zoomScale="70" zoomScaleNormal="70" zoomScaleSheetLayoutView="100" workbookViewId="0">
      <selection activeCell="O47" sqref="O4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2236</v>
      </c>
      <c r="G55" s="122">
        <v>1193</v>
      </c>
      <c r="H55" s="123">
        <v>1242</v>
      </c>
    </row>
    <row r="56" spans="2:8" ht="52.5" customHeight="1" x14ac:dyDescent="0.15">
      <c r="B56" s="124"/>
      <c r="C56" s="1213" t="s">
        <v>47</v>
      </c>
      <c r="D56" s="1213"/>
      <c r="E56" s="1214"/>
      <c r="F56" s="125">
        <v>110</v>
      </c>
      <c r="G56" s="125">
        <v>110</v>
      </c>
      <c r="H56" s="126">
        <v>129</v>
      </c>
    </row>
    <row r="57" spans="2:8" ht="53.25" customHeight="1" x14ac:dyDescent="0.15">
      <c r="B57" s="124"/>
      <c r="C57" s="1215" t="s">
        <v>48</v>
      </c>
      <c r="D57" s="1215"/>
      <c r="E57" s="1216"/>
      <c r="F57" s="127">
        <v>3097</v>
      </c>
      <c r="G57" s="127">
        <v>3342</v>
      </c>
      <c r="H57" s="128">
        <v>3377</v>
      </c>
    </row>
    <row r="58" spans="2:8" ht="45.75" customHeight="1" x14ac:dyDescent="0.15">
      <c r="B58" s="129"/>
      <c r="C58" s="1203" t="s">
        <v>554</v>
      </c>
      <c r="D58" s="1204"/>
      <c r="E58" s="1205"/>
      <c r="F58" s="130">
        <v>1201</v>
      </c>
      <c r="G58" s="130">
        <v>1201</v>
      </c>
      <c r="H58" s="131">
        <v>1202</v>
      </c>
    </row>
    <row r="59" spans="2:8" ht="45.75" customHeight="1" x14ac:dyDescent="0.15">
      <c r="B59" s="129"/>
      <c r="C59" s="1203" t="s">
        <v>555</v>
      </c>
      <c r="D59" s="1204"/>
      <c r="E59" s="1205"/>
      <c r="F59" s="130">
        <v>933</v>
      </c>
      <c r="G59" s="130">
        <v>933</v>
      </c>
      <c r="H59" s="131">
        <v>809</v>
      </c>
    </row>
    <row r="60" spans="2:8" ht="45.75" customHeight="1" x14ac:dyDescent="0.15">
      <c r="B60" s="129"/>
      <c r="C60" s="1203" t="s">
        <v>556</v>
      </c>
      <c r="D60" s="1204"/>
      <c r="E60" s="1205"/>
      <c r="F60" s="130">
        <v>435</v>
      </c>
      <c r="G60" s="130">
        <v>474</v>
      </c>
      <c r="H60" s="131">
        <v>536</v>
      </c>
    </row>
    <row r="61" spans="2:8" ht="45.75" customHeight="1" x14ac:dyDescent="0.15">
      <c r="B61" s="129"/>
      <c r="C61" s="1203" t="s">
        <v>557</v>
      </c>
      <c r="D61" s="1204"/>
      <c r="E61" s="1205"/>
      <c r="F61" s="130">
        <v>200</v>
      </c>
      <c r="G61" s="130">
        <v>400</v>
      </c>
      <c r="H61" s="131">
        <v>500</v>
      </c>
    </row>
    <row r="62" spans="2:8" ht="45.75" customHeight="1" thickBot="1" x14ac:dyDescent="0.2">
      <c r="B62" s="132"/>
      <c r="C62" s="1206" t="s">
        <v>558</v>
      </c>
      <c r="D62" s="1207"/>
      <c r="E62" s="1208"/>
      <c r="F62" s="133">
        <v>238</v>
      </c>
      <c r="G62" s="133">
        <v>238</v>
      </c>
      <c r="H62" s="134">
        <v>238</v>
      </c>
    </row>
    <row r="63" spans="2:8" ht="52.5" customHeight="1" thickBot="1" x14ac:dyDescent="0.2">
      <c r="B63" s="135"/>
      <c r="C63" s="1209" t="s">
        <v>49</v>
      </c>
      <c r="D63" s="1209"/>
      <c r="E63" s="1210"/>
      <c r="F63" s="136">
        <v>5443</v>
      </c>
      <c r="G63" s="136">
        <v>4645</v>
      </c>
      <c r="H63" s="137">
        <v>4749</v>
      </c>
    </row>
    <row r="64" spans="2:8" x14ac:dyDescent="0.15"/>
  </sheetData>
  <sheetProtection algorithmName="SHA-512" hashValue="/hb66gs2iMa5JVVA2mvftUxvho428ImIC+OGCwzXWUQAgJtjtOYkRAFtDSfB1T5pZasWh2dPtZms1i7rTvVVdg==" saltValue="DoBYYNA430+WvOlmVlzr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178485</v>
      </c>
      <c r="E3" s="156"/>
      <c r="F3" s="157">
        <v>126262</v>
      </c>
      <c r="G3" s="158"/>
      <c r="H3" s="159"/>
    </row>
    <row r="4" spans="1:8" x14ac:dyDescent="0.15">
      <c r="A4" s="160"/>
      <c r="B4" s="161"/>
      <c r="C4" s="162"/>
      <c r="D4" s="163">
        <v>146493</v>
      </c>
      <c r="E4" s="164"/>
      <c r="F4" s="165">
        <v>56769</v>
      </c>
      <c r="G4" s="166"/>
      <c r="H4" s="167"/>
    </row>
    <row r="5" spans="1:8" x14ac:dyDescent="0.15">
      <c r="A5" s="148" t="s">
        <v>518</v>
      </c>
      <c r="B5" s="153"/>
      <c r="C5" s="154"/>
      <c r="D5" s="155">
        <v>211848</v>
      </c>
      <c r="E5" s="156"/>
      <c r="F5" s="157">
        <v>126525</v>
      </c>
      <c r="G5" s="158"/>
      <c r="H5" s="159"/>
    </row>
    <row r="6" spans="1:8" x14ac:dyDescent="0.15">
      <c r="A6" s="160"/>
      <c r="B6" s="161"/>
      <c r="C6" s="162"/>
      <c r="D6" s="163">
        <v>167188</v>
      </c>
      <c r="E6" s="164"/>
      <c r="F6" s="165">
        <v>67052</v>
      </c>
      <c r="G6" s="166"/>
      <c r="H6" s="167"/>
    </row>
    <row r="7" spans="1:8" x14ac:dyDescent="0.15">
      <c r="A7" s="148" t="s">
        <v>519</v>
      </c>
      <c r="B7" s="153"/>
      <c r="C7" s="154"/>
      <c r="D7" s="155">
        <v>206384</v>
      </c>
      <c r="E7" s="156"/>
      <c r="F7" s="157">
        <v>138402</v>
      </c>
      <c r="G7" s="158"/>
      <c r="H7" s="159"/>
    </row>
    <row r="8" spans="1:8" x14ac:dyDescent="0.15">
      <c r="A8" s="160"/>
      <c r="B8" s="161"/>
      <c r="C8" s="162"/>
      <c r="D8" s="163">
        <v>183678</v>
      </c>
      <c r="E8" s="164"/>
      <c r="F8" s="165">
        <v>70652</v>
      </c>
      <c r="G8" s="166"/>
      <c r="H8" s="167"/>
    </row>
    <row r="9" spans="1:8" x14ac:dyDescent="0.15">
      <c r="A9" s="148" t="s">
        <v>520</v>
      </c>
      <c r="B9" s="153"/>
      <c r="C9" s="154"/>
      <c r="D9" s="155">
        <v>70502</v>
      </c>
      <c r="E9" s="156"/>
      <c r="F9" s="157">
        <v>146367</v>
      </c>
      <c r="G9" s="158"/>
      <c r="H9" s="159"/>
    </row>
    <row r="10" spans="1:8" x14ac:dyDescent="0.15">
      <c r="A10" s="160"/>
      <c r="B10" s="161"/>
      <c r="C10" s="162"/>
      <c r="D10" s="163">
        <v>53700</v>
      </c>
      <c r="E10" s="164"/>
      <c r="F10" s="165">
        <v>79441</v>
      </c>
      <c r="G10" s="166"/>
      <c r="H10" s="167"/>
    </row>
    <row r="11" spans="1:8" x14ac:dyDescent="0.15">
      <c r="A11" s="148" t="s">
        <v>521</v>
      </c>
      <c r="B11" s="153"/>
      <c r="C11" s="154"/>
      <c r="D11" s="155">
        <v>96182</v>
      </c>
      <c r="E11" s="156"/>
      <c r="F11" s="157">
        <v>165181</v>
      </c>
      <c r="G11" s="158"/>
      <c r="H11" s="159"/>
    </row>
    <row r="12" spans="1:8" x14ac:dyDescent="0.15">
      <c r="A12" s="160"/>
      <c r="B12" s="161"/>
      <c r="C12" s="168"/>
      <c r="D12" s="163">
        <v>83862</v>
      </c>
      <c r="E12" s="164"/>
      <c r="F12" s="165">
        <v>82246</v>
      </c>
      <c r="G12" s="166"/>
      <c r="H12" s="167"/>
    </row>
    <row r="13" spans="1:8" x14ac:dyDescent="0.15">
      <c r="A13" s="148"/>
      <c r="B13" s="153"/>
      <c r="C13" s="169"/>
      <c r="D13" s="170">
        <v>152680</v>
      </c>
      <c r="E13" s="171"/>
      <c r="F13" s="172">
        <v>140547</v>
      </c>
      <c r="G13" s="173"/>
      <c r="H13" s="159"/>
    </row>
    <row r="14" spans="1:8" x14ac:dyDescent="0.15">
      <c r="A14" s="160"/>
      <c r="B14" s="161"/>
      <c r="C14" s="162"/>
      <c r="D14" s="163">
        <v>126984</v>
      </c>
      <c r="E14" s="164"/>
      <c r="F14" s="165">
        <v>71232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7.38</v>
      </c>
      <c r="C19" s="174">
        <f>ROUND(VALUE(SUBSTITUTE(実質収支比率等に係る経年分析!G$48,"▲","-")),2)</f>
        <v>7.38</v>
      </c>
      <c r="D19" s="174">
        <f>ROUND(VALUE(SUBSTITUTE(実質収支比率等に係る経年分析!H$48,"▲","-")),2)</f>
        <v>7.47</v>
      </c>
      <c r="E19" s="174">
        <f>ROUND(VALUE(SUBSTITUTE(実質収支比率等に係る経年分析!I$48,"▲","-")),2)</f>
        <v>6.31</v>
      </c>
      <c r="F19" s="174">
        <f>ROUND(VALUE(SUBSTITUTE(実質収支比率等に係る経年分析!J$48,"▲","-")),2)</f>
        <v>6.23</v>
      </c>
    </row>
    <row r="20" spans="1:11" x14ac:dyDescent="0.15">
      <c r="A20" s="174" t="s">
        <v>53</v>
      </c>
      <c r="B20" s="174">
        <f>ROUND(VALUE(SUBSTITUTE(実質収支比率等に係る経年分析!F$47,"▲","-")),2)</f>
        <v>41</v>
      </c>
      <c r="C20" s="174">
        <f>ROUND(VALUE(SUBSTITUTE(実質収支比率等に係る経年分析!G$47,"▲","-")),2)</f>
        <v>39.18</v>
      </c>
      <c r="D20" s="174">
        <f>ROUND(VALUE(SUBSTITUTE(実質収支比率等に係る経年分析!H$47,"▲","-")),2)</f>
        <v>45.68</v>
      </c>
      <c r="E20" s="174">
        <f>ROUND(VALUE(SUBSTITUTE(実質収支比率等に係る経年分析!I$47,"▲","-")),2)</f>
        <v>25.42</v>
      </c>
      <c r="F20" s="174">
        <f>ROUND(VALUE(SUBSTITUTE(実質収支比率等に係る経年分析!J$47,"▲","-")),2)</f>
        <v>26.51</v>
      </c>
    </row>
    <row r="21" spans="1:11" x14ac:dyDescent="0.15">
      <c r="A21" s="174" t="s">
        <v>54</v>
      </c>
      <c r="B21" s="174">
        <f>IF(ISNUMBER(VALUE(SUBSTITUTE(実質収支比率等に係る経年分析!F$49,"▲","-"))),ROUND(VALUE(SUBSTITUTE(実質収支比率等に係る経年分析!F$49,"▲","-")),2),NA())</f>
        <v>1.87</v>
      </c>
      <c r="C21" s="174">
        <f>IF(ISNUMBER(VALUE(SUBSTITUTE(実質収支比率等に係る経年分析!G$49,"▲","-"))),ROUND(VALUE(SUBSTITUTE(実質収支比率等に係る経年分析!G$49,"▲","-")),2),NA())</f>
        <v>-0.48</v>
      </c>
      <c r="D21" s="174">
        <f>IF(ISNUMBER(VALUE(SUBSTITUTE(実質収支比率等に係る経年分析!H$49,"▲","-"))),ROUND(VALUE(SUBSTITUTE(実質収支比率等に係る経年分析!H$49,"▲","-")),2),NA())</f>
        <v>8.6</v>
      </c>
      <c r="E21" s="174">
        <f>IF(ISNUMBER(VALUE(SUBSTITUTE(実質収支比率等に係る経年分析!I$49,"▲","-"))),ROUND(VALUE(SUBSTITUTE(実質収支比率等に係る経年分析!I$49,"▲","-")),2),NA())</f>
        <v>0.19</v>
      </c>
      <c r="F21" s="174">
        <f>IF(ISNUMBER(VALUE(SUBSTITUTE(実質収支比率等に係る経年分析!J$49,"▲","-"))),ROUND(VALUE(SUBSTITUTE(実質収支比率等に係る経年分析!J$49,"▲","-")),2),NA())</f>
        <v>0.97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0.69</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1095</v>
      </c>
      <c r="E42" s="176"/>
      <c r="F42" s="176"/>
      <c r="G42" s="176">
        <f>'実質公債費比率（分子）の構造'!L$52</f>
        <v>1068</v>
      </c>
      <c r="H42" s="176"/>
      <c r="I42" s="176"/>
      <c r="J42" s="176">
        <f>'実質公債費比率（分子）の構造'!M$52</f>
        <v>1034</v>
      </c>
      <c r="K42" s="176"/>
      <c r="L42" s="176"/>
      <c r="M42" s="176">
        <f>'実質公債費比率（分子）の構造'!N$52</f>
        <v>981</v>
      </c>
      <c r="N42" s="176"/>
      <c r="O42" s="176"/>
      <c r="P42" s="176">
        <f>'実質公債費比率（分子）の構造'!O$52</f>
        <v>957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31</v>
      </c>
      <c r="C45" s="176"/>
      <c r="D45" s="176"/>
      <c r="E45" s="176">
        <f>'実質公債費比率（分子）の構造'!L$49</f>
        <v>17</v>
      </c>
      <c r="F45" s="176"/>
      <c r="G45" s="176"/>
      <c r="H45" s="176">
        <f>'実質公債費比率（分子）の構造'!M$49</f>
        <v>7</v>
      </c>
      <c r="I45" s="176"/>
      <c r="J45" s="176"/>
      <c r="K45" s="176">
        <f>'実質公債費比率（分子）の構造'!N$49</f>
        <v>12</v>
      </c>
      <c r="L45" s="176"/>
      <c r="M45" s="176"/>
      <c r="N45" s="176">
        <f>'実質公債費比率（分子）の構造'!O$49</f>
        <v>12</v>
      </c>
      <c r="O45" s="176"/>
      <c r="P45" s="176"/>
    </row>
    <row r="46" spans="1:16" x14ac:dyDescent="0.15">
      <c r="A46" s="176" t="s">
        <v>64</v>
      </c>
      <c r="B46" s="176">
        <f>'実質公債費比率（分子）の構造'!K$48</f>
        <v>220</v>
      </c>
      <c r="C46" s="176"/>
      <c r="D46" s="176"/>
      <c r="E46" s="176">
        <f>'実質公債費比率（分子）の構造'!L$48</f>
        <v>253</v>
      </c>
      <c r="F46" s="176"/>
      <c r="G46" s="176"/>
      <c r="H46" s="176">
        <f>'実質公債費比率（分子）の構造'!M$48</f>
        <v>245</v>
      </c>
      <c r="I46" s="176"/>
      <c r="J46" s="176"/>
      <c r="K46" s="176">
        <f>'実質公債費比率（分子）の構造'!N$48</f>
        <v>245</v>
      </c>
      <c r="L46" s="176"/>
      <c r="M46" s="176"/>
      <c r="N46" s="176">
        <f>'実質公債費比率（分子）の構造'!O$48</f>
        <v>247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1270</v>
      </c>
      <c r="C49" s="176"/>
      <c r="D49" s="176"/>
      <c r="E49" s="176">
        <f>'実質公債費比率（分子）の構造'!L$45</f>
        <v>1248</v>
      </c>
      <c r="F49" s="176"/>
      <c r="G49" s="176"/>
      <c r="H49" s="176">
        <f>'実質公債費比率（分子）の構造'!M$45</f>
        <v>1222</v>
      </c>
      <c r="I49" s="176"/>
      <c r="J49" s="176"/>
      <c r="K49" s="176">
        <f>'実質公債費比率（分子）の構造'!N$45</f>
        <v>1189</v>
      </c>
      <c r="L49" s="176"/>
      <c r="M49" s="176"/>
      <c r="N49" s="176">
        <f>'実質公債費比率（分子）の構造'!O$45</f>
        <v>1042</v>
      </c>
      <c r="O49" s="176"/>
      <c r="P49" s="176"/>
    </row>
    <row r="50" spans="1:16" x14ac:dyDescent="0.15">
      <c r="A50" s="176" t="s">
        <v>67</v>
      </c>
      <c r="B50" s="176" t="e">
        <f>NA()</f>
        <v>#N/A</v>
      </c>
      <c r="C50" s="176">
        <f>IF(ISNUMBER('実質公債費比率（分子）の構造'!K$53),'実質公債費比率（分子）の構造'!K$53,NA())</f>
        <v>426</v>
      </c>
      <c r="D50" s="176" t="e">
        <f>NA()</f>
        <v>#N/A</v>
      </c>
      <c r="E50" s="176" t="e">
        <f>NA()</f>
        <v>#N/A</v>
      </c>
      <c r="F50" s="176">
        <f>IF(ISNUMBER('実質公債費比率（分子）の構造'!L$53),'実質公債費比率（分子）の構造'!L$53,NA())</f>
        <v>450</v>
      </c>
      <c r="G50" s="176" t="e">
        <f>NA()</f>
        <v>#N/A</v>
      </c>
      <c r="H50" s="176" t="e">
        <f>NA()</f>
        <v>#N/A</v>
      </c>
      <c r="I50" s="176">
        <f>IF(ISNUMBER('実質公債費比率（分子）の構造'!M$53),'実質公債費比率（分子）の構造'!M$53,NA())</f>
        <v>440</v>
      </c>
      <c r="J50" s="176" t="e">
        <f>NA()</f>
        <v>#N/A</v>
      </c>
      <c r="K50" s="176" t="e">
        <f>NA()</f>
        <v>#N/A</v>
      </c>
      <c r="L50" s="176">
        <f>IF(ISNUMBER('実質公債費比率（分子）の構造'!N$53),'実質公債費比率（分子）の構造'!N$53,NA())</f>
        <v>465</v>
      </c>
      <c r="M50" s="176" t="e">
        <f>NA()</f>
        <v>#N/A</v>
      </c>
      <c r="N50" s="176" t="e">
        <f>NA()</f>
        <v>#N/A</v>
      </c>
      <c r="O50" s="176">
        <f>IF(ISNUMBER('実質公債費比率（分子）の構造'!O$53),'実質公債費比率（分子）の構造'!O$53,NA())</f>
        <v>344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8814</v>
      </c>
      <c r="E56" s="175"/>
      <c r="F56" s="175"/>
      <c r="G56" s="175">
        <f>'将来負担比率（分子）の構造'!J$52</f>
        <v>9199</v>
      </c>
      <c r="H56" s="175"/>
      <c r="I56" s="175"/>
      <c r="J56" s="175">
        <f>'将来負担比率（分子）の構造'!K$52</f>
        <v>8856</v>
      </c>
      <c r="K56" s="175"/>
      <c r="L56" s="175"/>
      <c r="M56" s="175">
        <f>'将来負担比率（分子）の構造'!L$52</f>
        <v>7399</v>
      </c>
      <c r="N56" s="175"/>
      <c r="O56" s="175"/>
      <c r="P56" s="175">
        <f>'将来負担比率（分子）の構造'!M$52</f>
        <v>6882</v>
      </c>
    </row>
    <row r="57" spans="1:16" x14ac:dyDescent="0.15">
      <c r="A57" s="175" t="s">
        <v>42</v>
      </c>
      <c r="B57" s="175"/>
      <c r="C57" s="175"/>
      <c r="D57" s="175">
        <f>'将来負担比率（分子）の構造'!I$51</f>
        <v>42</v>
      </c>
      <c r="E57" s="175"/>
      <c r="F57" s="175"/>
      <c r="G57" s="175">
        <f>'将来負担比率（分子）の構造'!J$51</f>
        <v>30</v>
      </c>
      <c r="H57" s="175"/>
      <c r="I57" s="175"/>
      <c r="J57" s="175">
        <f>'将来負担比率（分子）の構造'!K$51</f>
        <v>31</v>
      </c>
      <c r="K57" s="175"/>
      <c r="L57" s="175"/>
      <c r="M57" s="175">
        <f>'将来負担比率（分子）の構造'!L$51</f>
        <v>30</v>
      </c>
      <c r="N57" s="175"/>
      <c r="O57" s="175"/>
      <c r="P57" s="175">
        <f>'将来負担比率（分子）の構造'!M$51</f>
        <v>30</v>
      </c>
    </row>
    <row r="58" spans="1:16" x14ac:dyDescent="0.15">
      <c r="A58" s="175" t="s">
        <v>41</v>
      </c>
      <c r="B58" s="175"/>
      <c r="C58" s="175"/>
      <c r="D58" s="175">
        <f>'将来負担比率（分子）の構造'!I$50</f>
        <v>3850</v>
      </c>
      <c r="E58" s="175"/>
      <c r="F58" s="175"/>
      <c r="G58" s="175">
        <f>'将来負担比率（分子）の構造'!J$50</f>
        <v>4035</v>
      </c>
      <c r="H58" s="175"/>
      <c r="I58" s="175"/>
      <c r="J58" s="175">
        <f>'将来負担比率（分子）の構造'!K$50</f>
        <v>4528</v>
      </c>
      <c r="K58" s="175"/>
      <c r="L58" s="175"/>
      <c r="M58" s="175">
        <f>'将来負担比率（分子）の構造'!L$50</f>
        <v>3731</v>
      </c>
      <c r="N58" s="175"/>
      <c r="O58" s="175"/>
      <c r="P58" s="175">
        <f>'将来負担比率（分子）の構造'!M$50</f>
        <v>3991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1247</v>
      </c>
      <c r="C62" s="175"/>
      <c r="D62" s="175"/>
      <c r="E62" s="175">
        <f>'将来負担比率（分子）の構造'!J$45</f>
        <v>1207</v>
      </c>
      <c r="F62" s="175"/>
      <c r="G62" s="175"/>
      <c r="H62" s="175">
        <f>'将来負担比率（分子）の構造'!K$45</f>
        <v>1177</v>
      </c>
      <c r="I62" s="175"/>
      <c r="J62" s="175"/>
      <c r="K62" s="175">
        <f>'将来負担比率（分子）の構造'!L$45</f>
        <v>1144</v>
      </c>
      <c r="L62" s="175"/>
      <c r="M62" s="175"/>
      <c r="N62" s="175">
        <f>'将来負担比率（分子）の構造'!M$45</f>
        <v>1139</v>
      </c>
      <c r="O62" s="175"/>
      <c r="P62" s="175"/>
    </row>
    <row r="63" spans="1:16" x14ac:dyDescent="0.15">
      <c r="A63" s="175" t="s">
        <v>34</v>
      </c>
      <c r="B63" s="175">
        <f>'将来負担比率（分子）の構造'!I$44</f>
        <v>57</v>
      </c>
      <c r="C63" s="175"/>
      <c r="D63" s="175"/>
      <c r="E63" s="175">
        <f>'将来負担比率（分子）の構造'!J$44</f>
        <v>68</v>
      </c>
      <c r="F63" s="175"/>
      <c r="G63" s="175"/>
      <c r="H63" s="175">
        <f>'将来負担比率（分子）の構造'!K$44</f>
        <v>58</v>
      </c>
      <c r="I63" s="175"/>
      <c r="J63" s="175"/>
      <c r="K63" s="175">
        <f>'将来負担比率（分子）の構造'!L$44</f>
        <v>49</v>
      </c>
      <c r="L63" s="175"/>
      <c r="M63" s="175"/>
      <c r="N63" s="175">
        <f>'将来負担比率（分子）の構造'!M$44</f>
        <v>33</v>
      </c>
      <c r="O63" s="175"/>
      <c r="P63" s="175"/>
    </row>
    <row r="64" spans="1:16" x14ac:dyDescent="0.15">
      <c r="A64" s="175" t="s">
        <v>33</v>
      </c>
      <c r="B64" s="175">
        <f>'将来負担比率（分子）の構造'!I$43</f>
        <v>2219</v>
      </c>
      <c r="C64" s="175"/>
      <c r="D64" s="175"/>
      <c r="E64" s="175">
        <f>'将来負担比率（分子）の構造'!J$43</f>
        <v>2079</v>
      </c>
      <c r="F64" s="175"/>
      <c r="G64" s="175"/>
      <c r="H64" s="175">
        <f>'将来負担比率（分子）の構造'!K$43</f>
        <v>1920</v>
      </c>
      <c r="I64" s="175"/>
      <c r="J64" s="175"/>
      <c r="K64" s="175">
        <f>'将来負担比率（分子）の構造'!L$43</f>
        <v>1759</v>
      </c>
      <c r="L64" s="175"/>
      <c r="M64" s="175"/>
      <c r="N64" s="175">
        <f>'将来負担比率（分子）の構造'!M$43</f>
        <v>1602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10173</v>
      </c>
      <c r="C66" s="175"/>
      <c r="D66" s="175"/>
      <c r="E66" s="175">
        <f>'将来負担比率（分子）の構造'!J$41</f>
        <v>10274</v>
      </c>
      <c r="F66" s="175"/>
      <c r="G66" s="175"/>
      <c r="H66" s="175">
        <f>'将来負担比率（分子）の構造'!K$41</f>
        <v>10600</v>
      </c>
      <c r="I66" s="175"/>
      <c r="J66" s="175"/>
      <c r="K66" s="175">
        <f>'将来負担比率（分子）の構造'!L$41</f>
        <v>8675</v>
      </c>
      <c r="L66" s="175"/>
      <c r="M66" s="175"/>
      <c r="N66" s="175">
        <f>'将来負担比率（分子）の構造'!M$41</f>
        <v>8066</v>
      </c>
      <c r="O66" s="175"/>
      <c r="P66" s="175"/>
    </row>
    <row r="67" spans="1:16" x14ac:dyDescent="0.15">
      <c r="A67" s="175" t="s">
        <v>71</v>
      </c>
      <c r="B67" s="175" t="e">
        <f>NA()</f>
        <v>#N/A</v>
      </c>
      <c r="C67" s="175">
        <f>IF(ISNUMBER('将来負担比率（分子）の構造'!I$53), IF('将来負担比率（分子）の構造'!I$53 &lt; 0, 0, '将来負担比率（分子）の構造'!I$53), NA())</f>
        <v>990</v>
      </c>
      <c r="D67" s="175" t="e">
        <f>NA()</f>
        <v>#N/A</v>
      </c>
      <c r="E67" s="175" t="e">
        <f>NA()</f>
        <v>#N/A</v>
      </c>
      <c r="F67" s="175">
        <f>IF(ISNUMBER('将来負担比率（分子）の構造'!J$53), IF('将来負担比率（分子）の構造'!J$53 &lt; 0, 0, '将来負担比率（分子）の構造'!J$53), NA())</f>
        <v>363</v>
      </c>
      <c r="G67" s="175" t="e">
        <f>NA()</f>
        <v>#N/A</v>
      </c>
      <c r="H67" s="175" t="e">
        <f>NA()</f>
        <v>#N/A</v>
      </c>
      <c r="I67" s="175">
        <f>IF(ISNUMBER('将来負担比率（分子）の構造'!K$53), IF('将来負担比率（分子）の構造'!K$53 &lt; 0, 0, '将来負担比率（分子）の構造'!K$53), NA())</f>
        <v>341</v>
      </c>
      <c r="J67" s="175" t="e">
        <f>NA()</f>
        <v>#N/A</v>
      </c>
      <c r="K67" s="175" t="e">
        <f>NA()</f>
        <v>#N/A</v>
      </c>
      <c r="L67" s="175">
        <f>IF(ISNUMBER('将来負担比率（分子）の構造'!L$53), IF('将来負担比率（分子）の構造'!L$53 &lt; 0, 0, '将来負担比率（分子）の構造'!L$53), NA())</f>
        <v>467</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2236</v>
      </c>
      <c r="C72" s="179">
        <f>基金残高に係る経年分析!G55</f>
        <v>1193</v>
      </c>
      <c r="D72" s="179">
        <f>基金残高に係る経年分析!H55</f>
        <v>1242</v>
      </c>
    </row>
    <row r="73" spans="1:16" x14ac:dyDescent="0.15">
      <c r="A73" s="178" t="s">
        <v>74</v>
      </c>
      <c r="B73" s="179">
        <f>基金残高に係る経年分析!F56</f>
        <v>110</v>
      </c>
      <c r="C73" s="179">
        <f>基金残高に係る経年分析!G56</f>
        <v>110</v>
      </c>
      <c r="D73" s="179">
        <f>基金残高に係る経年分析!H56</f>
        <v>129</v>
      </c>
    </row>
    <row r="74" spans="1:16" x14ac:dyDescent="0.15">
      <c r="A74" s="178" t="s">
        <v>75</v>
      </c>
      <c r="B74" s="179">
        <f>基金残高に係る経年分析!F57</f>
        <v>3097</v>
      </c>
      <c r="C74" s="179">
        <f>基金残高に係る経年分析!G57</f>
        <v>3342</v>
      </c>
      <c r="D74" s="179">
        <f>基金残高に係る経年分析!H57</f>
        <v>3377</v>
      </c>
    </row>
  </sheetData>
  <sheetProtection algorithmName="SHA-512" hashValue="/trOzs2Xs29gV18Z3bRdSWKc7lEDIMWGMwHCSyz6RMcAN6+q81Li9tWNFrTGtZ5dmZqErAG0AdyuQRDLJLh9FA==" saltValue="B4jmmduW7CrLCsRJ+FCN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702284</v>
      </c>
      <c r="S5" s="613"/>
      <c r="T5" s="613"/>
      <c r="U5" s="613"/>
      <c r="V5" s="613"/>
      <c r="W5" s="613"/>
      <c r="X5" s="613"/>
      <c r="Y5" s="614"/>
      <c r="Z5" s="615">
        <v>9.9</v>
      </c>
      <c r="AA5" s="615"/>
      <c r="AB5" s="615"/>
      <c r="AC5" s="615"/>
      <c r="AD5" s="616">
        <v>702284</v>
      </c>
      <c r="AE5" s="616"/>
      <c r="AF5" s="616"/>
      <c r="AG5" s="616"/>
      <c r="AH5" s="616"/>
      <c r="AI5" s="616"/>
      <c r="AJ5" s="616"/>
      <c r="AK5" s="616"/>
      <c r="AL5" s="617">
        <v>15</v>
      </c>
      <c r="AM5" s="618"/>
      <c r="AN5" s="618"/>
      <c r="AO5" s="619"/>
      <c r="AP5" s="609" t="s">
        <v>217</v>
      </c>
      <c r="AQ5" s="610"/>
      <c r="AR5" s="610"/>
      <c r="AS5" s="610"/>
      <c r="AT5" s="610"/>
      <c r="AU5" s="610"/>
      <c r="AV5" s="610"/>
      <c r="AW5" s="610"/>
      <c r="AX5" s="610"/>
      <c r="AY5" s="610"/>
      <c r="AZ5" s="610"/>
      <c r="BA5" s="610"/>
      <c r="BB5" s="610"/>
      <c r="BC5" s="610"/>
      <c r="BD5" s="610"/>
      <c r="BE5" s="610"/>
      <c r="BF5" s="611"/>
      <c r="BG5" s="623">
        <v>702284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104608</v>
      </c>
      <c r="S6" s="624"/>
      <c r="T6" s="624"/>
      <c r="U6" s="624"/>
      <c r="V6" s="624"/>
      <c r="W6" s="624"/>
      <c r="X6" s="624"/>
      <c r="Y6" s="625"/>
      <c r="Z6" s="626">
        <v>1.5</v>
      </c>
      <c r="AA6" s="626"/>
      <c r="AB6" s="626"/>
      <c r="AC6" s="626"/>
      <c r="AD6" s="627">
        <v>104608</v>
      </c>
      <c r="AE6" s="627"/>
      <c r="AF6" s="627"/>
      <c r="AG6" s="627"/>
      <c r="AH6" s="627"/>
      <c r="AI6" s="627"/>
      <c r="AJ6" s="627"/>
      <c r="AK6" s="627"/>
      <c r="AL6" s="628">
        <v>2.2000000000000002</v>
      </c>
      <c r="AM6" s="629"/>
      <c r="AN6" s="629"/>
      <c r="AO6" s="630"/>
      <c r="AP6" s="620" t="s">
        <v>222</v>
      </c>
      <c r="AQ6" s="621"/>
      <c r="AR6" s="621"/>
      <c r="AS6" s="621"/>
      <c r="AT6" s="621"/>
      <c r="AU6" s="621"/>
      <c r="AV6" s="621"/>
      <c r="AW6" s="621"/>
      <c r="AX6" s="621"/>
      <c r="AY6" s="621"/>
      <c r="AZ6" s="621"/>
      <c r="BA6" s="621"/>
      <c r="BB6" s="621"/>
      <c r="BC6" s="621"/>
      <c r="BD6" s="621"/>
      <c r="BE6" s="621"/>
      <c r="BF6" s="622"/>
      <c r="BG6" s="623">
        <v>702284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62805</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62805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274</v>
      </c>
      <c r="S7" s="624"/>
      <c r="T7" s="624"/>
      <c r="U7" s="624"/>
      <c r="V7" s="624"/>
      <c r="W7" s="624"/>
      <c r="X7" s="624"/>
      <c r="Y7" s="625"/>
      <c r="Z7" s="626">
        <v>0</v>
      </c>
      <c r="AA7" s="626"/>
      <c r="AB7" s="626"/>
      <c r="AC7" s="626"/>
      <c r="AD7" s="627">
        <v>274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295852</v>
      </c>
      <c r="BH7" s="624"/>
      <c r="BI7" s="624"/>
      <c r="BJ7" s="624"/>
      <c r="BK7" s="624"/>
      <c r="BL7" s="624"/>
      <c r="BM7" s="624"/>
      <c r="BN7" s="625"/>
      <c r="BO7" s="626">
        <v>42.1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1283507</v>
      </c>
      <c r="CS7" s="624"/>
      <c r="CT7" s="624"/>
      <c r="CU7" s="624"/>
      <c r="CV7" s="624"/>
      <c r="CW7" s="624"/>
      <c r="CX7" s="624"/>
      <c r="CY7" s="625"/>
      <c r="CZ7" s="626">
        <v>18.8</v>
      </c>
      <c r="DA7" s="626"/>
      <c r="DB7" s="626"/>
      <c r="DC7" s="626"/>
      <c r="DD7" s="632">
        <v>108806</v>
      </c>
      <c r="DE7" s="624"/>
      <c r="DF7" s="624"/>
      <c r="DG7" s="624"/>
      <c r="DH7" s="624"/>
      <c r="DI7" s="624"/>
      <c r="DJ7" s="624"/>
      <c r="DK7" s="624"/>
      <c r="DL7" s="624"/>
      <c r="DM7" s="624"/>
      <c r="DN7" s="624"/>
      <c r="DO7" s="624"/>
      <c r="DP7" s="625"/>
      <c r="DQ7" s="632">
        <v>879199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5508</v>
      </c>
      <c r="S8" s="624"/>
      <c r="T8" s="624"/>
      <c r="U8" s="624"/>
      <c r="V8" s="624"/>
      <c r="W8" s="624"/>
      <c r="X8" s="624"/>
      <c r="Y8" s="625"/>
      <c r="Z8" s="626">
        <v>0.1</v>
      </c>
      <c r="AA8" s="626"/>
      <c r="AB8" s="626"/>
      <c r="AC8" s="626"/>
      <c r="AD8" s="627">
        <v>5508</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12092</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1778325</v>
      </c>
      <c r="CS8" s="624"/>
      <c r="CT8" s="624"/>
      <c r="CU8" s="624"/>
      <c r="CV8" s="624"/>
      <c r="CW8" s="624"/>
      <c r="CX8" s="624"/>
      <c r="CY8" s="625"/>
      <c r="CZ8" s="626">
        <v>26.1</v>
      </c>
      <c r="DA8" s="626"/>
      <c r="DB8" s="626"/>
      <c r="DC8" s="626"/>
      <c r="DD8" s="632">
        <v>5387</v>
      </c>
      <c r="DE8" s="624"/>
      <c r="DF8" s="624"/>
      <c r="DG8" s="624"/>
      <c r="DH8" s="624"/>
      <c r="DI8" s="624"/>
      <c r="DJ8" s="624"/>
      <c r="DK8" s="624"/>
      <c r="DL8" s="624"/>
      <c r="DM8" s="624"/>
      <c r="DN8" s="624"/>
      <c r="DO8" s="624"/>
      <c r="DP8" s="625"/>
      <c r="DQ8" s="632">
        <v>1289095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6024</v>
      </c>
      <c r="S9" s="624"/>
      <c r="T9" s="624"/>
      <c r="U9" s="624"/>
      <c r="V9" s="624"/>
      <c r="W9" s="624"/>
      <c r="X9" s="624"/>
      <c r="Y9" s="625"/>
      <c r="Z9" s="626">
        <v>0.1</v>
      </c>
      <c r="AA9" s="626"/>
      <c r="AB9" s="626"/>
      <c r="AC9" s="626"/>
      <c r="AD9" s="627">
        <v>6024</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253517</v>
      </c>
      <c r="BH9" s="624"/>
      <c r="BI9" s="624"/>
      <c r="BJ9" s="624"/>
      <c r="BK9" s="624"/>
      <c r="BL9" s="624"/>
      <c r="BM9" s="624"/>
      <c r="BN9" s="625"/>
      <c r="BO9" s="626">
        <v>36.1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689508</v>
      </c>
      <c r="CS9" s="624"/>
      <c r="CT9" s="624"/>
      <c r="CU9" s="624"/>
      <c r="CV9" s="624"/>
      <c r="CW9" s="624"/>
      <c r="CX9" s="624"/>
      <c r="CY9" s="625"/>
      <c r="CZ9" s="626">
        <v>10.1</v>
      </c>
      <c r="DA9" s="626"/>
      <c r="DB9" s="626"/>
      <c r="DC9" s="626"/>
      <c r="DD9" s="632">
        <v>8189</v>
      </c>
      <c r="DE9" s="624"/>
      <c r="DF9" s="624"/>
      <c r="DG9" s="624"/>
      <c r="DH9" s="624"/>
      <c r="DI9" s="624"/>
      <c r="DJ9" s="624"/>
      <c r="DK9" s="624"/>
      <c r="DL9" s="624"/>
      <c r="DM9" s="624"/>
      <c r="DN9" s="624"/>
      <c r="DO9" s="624"/>
      <c r="DP9" s="625"/>
      <c r="DQ9" s="632">
        <v>657954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15860</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189768</v>
      </c>
      <c r="S11" s="624"/>
      <c r="T11" s="624"/>
      <c r="U11" s="624"/>
      <c r="V11" s="624"/>
      <c r="W11" s="624"/>
      <c r="X11" s="624"/>
      <c r="Y11" s="625"/>
      <c r="Z11" s="628">
        <v>2.7</v>
      </c>
      <c r="AA11" s="629"/>
      <c r="AB11" s="629"/>
      <c r="AC11" s="635"/>
      <c r="AD11" s="632">
        <v>189768</v>
      </c>
      <c r="AE11" s="624"/>
      <c r="AF11" s="624"/>
      <c r="AG11" s="624"/>
      <c r="AH11" s="624"/>
      <c r="AI11" s="624"/>
      <c r="AJ11" s="624"/>
      <c r="AK11" s="625"/>
      <c r="AL11" s="628">
        <v>4.0999999999999996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14383</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451416</v>
      </c>
      <c r="CS11" s="624"/>
      <c r="CT11" s="624"/>
      <c r="CU11" s="624"/>
      <c r="CV11" s="624"/>
      <c r="CW11" s="624"/>
      <c r="CX11" s="624"/>
      <c r="CY11" s="625"/>
      <c r="CZ11" s="626">
        <v>6.6</v>
      </c>
      <c r="DA11" s="626"/>
      <c r="DB11" s="626"/>
      <c r="DC11" s="626"/>
      <c r="DD11" s="632">
        <v>240383</v>
      </c>
      <c r="DE11" s="624"/>
      <c r="DF11" s="624"/>
      <c r="DG11" s="624"/>
      <c r="DH11" s="624"/>
      <c r="DI11" s="624"/>
      <c r="DJ11" s="624"/>
      <c r="DK11" s="624"/>
      <c r="DL11" s="624"/>
      <c r="DM11" s="624"/>
      <c r="DN11" s="624"/>
      <c r="DO11" s="624"/>
      <c r="DP11" s="625"/>
      <c r="DQ11" s="632">
        <v>211391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331606</v>
      </c>
      <c r="BH12" s="624"/>
      <c r="BI12" s="624"/>
      <c r="BJ12" s="624"/>
      <c r="BK12" s="624"/>
      <c r="BL12" s="624"/>
      <c r="BM12" s="624"/>
      <c r="BN12" s="625"/>
      <c r="BO12" s="626">
        <v>47.2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302196</v>
      </c>
      <c r="CS12" s="624"/>
      <c r="CT12" s="624"/>
      <c r="CU12" s="624"/>
      <c r="CV12" s="624"/>
      <c r="CW12" s="624"/>
      <c r="CX12" s="624"/>
      <c r="CY12" s="625"/>
      <c r="CZ12" s="626">
        <v>4.4000000000000004</v>
      </c>
      <c r="DA12" s="626"/>
      <c r="DB12" s="626"/>
      <c r="DC12" s="626"/>
      <c r="DD12" s="632">
        <v>62740</v>
      </c>
      <c r="DE12" s="624"/>
      <c r="DF12" s="624"/>
      <c r="DG12" s="624"/>
      <c r="DH12" s="624"/>
      <c r="DI12" s="624"/>
      <c r="DJ12" s="624"/>
      <c r="DK12" s="624"/>
      <c r="DL12" s="624"/>
      <c r="DM12" s="624"/>
      <c r="DN12" s="624"/>
      <c r="DO12" s="624"/>
      <c r="DP12" s="625"/>
      <c r="DQ12" s="632">
        <v>205873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331606</v>
      </c>
      <c r="BH13" s="624"/>
      <c r="BI13" s="624"/>
      <c r="BJ13" s="624"/>
      <c r="BK13" s="624"/>
      <c r="BL13" s="624"/>
      <c r="BM13" s="624"/>
      <c r="BN13" s="625"/>
      <c r="BO13" s="626">
        <v>47.2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276615</v>
      </c>
      <c r="CS13" s="624"/>
      <c r="CT13" s="624"/>
      <c r="CU13" s="624"/>
      <c r="CV13" s="624"/>
      <c r="CW13" s="624"/>
      <c r="CX13" s="624"/>
      <c r="CY13" s="625"/>
      <c r="CZ13" s="626">
        <v>4.0999999999999996</v>
      </c>
      <c r="DA13" s="626"/>
      <c r="DB13" s="626"/>
      <c r="DC13" s="626"/>
      <c r="DD13" s="632">
        <v>171215</v>
      </c>
      <c r="DE13" s="624"/>
      <c r="DF13" s="624"/>
      <c r="DG13" s="624"/>
      <c r="DH13" s="624"/>
      <c r="DI13" s="624"/>
      <c r="DJ13" s="624"/>
      <c r="DK13" s="624"/>
      <c r="DL13" s="624"/>
      <c r="DM13" s="624"/>
      <c r="DN13" s="624"/>
      <c r="DO13" s="624"/>
      <c r="DP13" s="625"/>
      <c r="DQ13" s="632">
        <v>175425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472</v>
      </c>
      <c r="S14" s="624"/>
      <c r="T14" s="624"/>
      <c r="U14" s="624"/>
      <c r="V14" s="624"/>
      <c r="W14" s="624"/>
      <c r="X14" s="624"/>
      <c r="Y14" s="625"/>
      <c r="Z14" s="626">
        <v>0</v>
      </c>
      <c r="AA14" s="626"/>
      <c r="AB14" s="626"/>
      <c r="AC14" s="626"/>
      <c r="AD14" s="627">
        <v>472</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32823</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486962</v>
      </c>
      <c r="CS14" s="624"/>
      <c r="CT14" s="624"/>
      <c r="CU14" s="624"/>
      <c r="CV14" s="624"/>
      <c r="CW14" s="624"/>
      <c r="CX14" s="624"/>
      <c r="CY14" s="625"/>
      <c r="CZ14" s="626">
        <v>7.1</v>
      </c>
      <c r="DA14" s="626"/>
      <c r="DB14" s="626"/>
      <c r="DC14" s="626"/>
      <c r="DD14" s="632">
        <v>91926</v>
      </c>
      <c r="DE14" s="624"/>
      <c r="DF14" s="624"/>
      <c r="DG14" s="624"/>
      <c r="DH14" s="624"/>
      <c r="DI14" s="624"/>
      <c r="DJ14" s="624"/>
      <c r="DK14" s="624"/>
      <c r="DL14" s="624"/>
      <c r="DM14" s="624"/>
      <c r="DN14" s="624"/>
      <c r="DO14" s="624"/>
      <c r="DP14" s="625"/>
      <c r="DQ14" s="632">
        <v>399566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41079</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421723</v>
      </c>
      <c r="CS15" s="624"/>
      <c r="CT15" s="624"/>
      <c r="CU15" s="624"/>
      <c r="CV15" s="624"/>
      <c r="CW15" s="624"/>
      <c r="CX15" s="624"/>
      <c r="CY15" s="625"/>
      <c r="CZ15" s="626">
        <v>6.2</v>
      </c>
      <c r="DA15" s="626"/>
      <c r="DB15" s="626"/>
      <c r="DC15" s="626"/>
      <c r="DD15" s="632">
        <v>22620</v>
      </c>
      <c r="DE15" s="624"/>
      <c r="DF15" s="624"/>
      <c r="DG15" s="624"/>
      <c r="DH15" s="624"/>
      <c r="DI15" s="624"/>
      <c r="DJ15" s="624"/>
      <c r="DK15" s="624"/>
      <c r="DL15" s="624"/>
      <c r="DM15" s="624"/>
      <c r="DN15" s="624"/>
      <c r="DO15" s="624"/>
      <c r="DP15" s="625"/>
      <c r="DQ15" s="632">
        <v>378657</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7690</v>
      </c>
      <c r="S16" s="624"/>
      <c r="T16" s="624"/>
      <c r="U16" s="624"/>
      <c r="V16" s="624"/>
      <c r="W16" s="624"/>
      <c r="X16" s="624"/>
      <c r="Y16" s="625"/>
      <c r="Z16" s="626">
        <v>0.1</v>
      </c>
      <c r="AA16" s="626"/>
      <c r="AB16" s="626"/>
      <c r="AC16" s="626"/>
      <c r="AD16" s="627">
        <v>7690</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924</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16807</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3807</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17497</v>
      </c>
      <c r="S17" s="624"/>
      <c r="T17" s="624"/>
      <c r="U17" s="624"/>
      <c r="V17" s="624"/>
      <c r="W17" s="624"/>
      <c r="X17" s="624"/>
      <c r="Y17" s="625"/>
      <c r="Z17" s="626">
        <v>0.2</v>
      </c>
      <c r="AA17" s="626"/>
      <c r="AB17" s="626"/>
      <c r="AC17" s="626"/>
      <c r="AD17" s="627">
        <v>17497</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1041678</v>
      </c>
      <c r="CS17" s="624"/>
      <c r="CT17" s="624"/>
      <c r="CU17" s="624"/>
      <c r="CV17" s="624"/>
      <c r="CW17" s="624"/>
      <c r="CX17" s="624"/>
      <c r="CY17" s="625"/>
      <c r="CZ17" s="626">
        <v>15.3</v>
      </c>
      <c r="DA17" s="626"/>
      <c r="DB17" s="626"/>
      <c r="DC17" s="626"/>
      <c r="DD17" s="632" t="s">
        <v>122</v>
      </c>
      <c r="DE17" s="624"/>
      <c r="DF17" s="624"/>
      <c r="DG17" s="624"/>
      <c r="DH17" s="624"/>
      <c r="DI17" s="624"/>
      <c r="DJ17" s="624"/>
      <c r="DK17" s="624"/>
      <c r="DL17" s="624"/>
      <c r="DM17" s="624"/>
      <c r="DN17" s="624"/>
      <c r="DO17" s="624"/>
      <c r="DP17" s="625"/>
      <c r="DQ17" s="632">
        <v>1036824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2792</v>
      </c>
      <c r="S18" s="624"/>
      <c r="T18" s="624"/>
      <c r="U18" s="624"/>
      <c r="V18" s="624"/>
      <c r="W18" s="624"/>
      <c r="X18" s="624"/>
      <c r="Y18" s="625"/>
      <c r="Z18" s="626">
        <v>0</v>
      </c>
      <c r="AA18" s="626"/>
      <c r="AB18" s="626"/>
      <c r="AC18" s="626"/>
      <c r="AD18" s="627">
        <v>2792</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1902</v>
      </c>
      <c r="S19" s="624"/>
      <c r="T19" s="624"/>
      <c r="U19" s="624"/>
      <c r="V19" s="624"/>
      <c r="W19" s="624"/>
      <c r="X19" s="624"/>
      <c r="Y19" s="625"/>
      <c r="Z19" s="626">
        <v>0</v>
      </c>
      <c r="AA19" s="626"/>
      <c r="AB19" s="626"/>
      <c r="AC19" s="626"/>
      <c r="AD19" s="627">
        <v>1902</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890</v>
      </c>
      <c r="S20" s="624"/>
      <c r="T20" s="624"/>
      <c r="U20" s="624"/>
      <c r="V20" s="624"/>
      <c r="W20" s="624"/>
      <c r="X20" s="624"/>
      <c r="Y20" s="625"/>
      <c r="Z20" s="626">
        <v>0</v>
      </c>
      <c r="AA20" s="626"/>
      <c r="AB20" s="626"/>
      <c r="AC20" s="626"/>
      <c r="AD20" s="627">
        <v>890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6811542</v>
      </c>
      <c r="CS20" s="624"/>
      <c r="CT20" s="624"/>
      <c r="CU20" s="624"/>
      <c r="CV20" s="624"/>
      <c r="CW20" s="624"/>
      <c r="CX20" s="624"/>
      <c r="CY20" s="625"/>
      <c r="CZ20" s="626">
        <v>100</v>
      </c>
      <c r="DA20" s="626"/>
      <c r="DB20" s="626"/>
      <c r="DC20" s="626"/>
      <c r="DD20" s="632">
        <v>711266</v>
      </c>
      <c r="DE20" s="624"/>
      <c r="DF20" s="624"/>
      <c r="DG20" s="624"/>
      <c r="DH20" s="624"/>
      <c r="DI20" s="624"/>
      <c r="DJ20" s="624"/>
      <c r="DK20" s="624"/>
      <c r="DL20" s="624"/>
      <c r="DM20" s="624"/>
      <c r="DN20" s="624"/>
      <c r="DO20" s="624"/>
      <c r="DP20" s="625"/>
      <c r="DQ20" s="632">
        <v>5300596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3942556</v>
      </c>
      <c r="S21" s="624"/>
      <c r="T21" s="624"/>
      <c r="U21" s="624"/>
      <c r="V21" s="624"/>
      <c r="W21" s="624"/>
      <c r="X21" s="624"/>
      <c r="Y21" s="625"/>
      <c r="Z21" s="626">
        <v>55.3</v>
      </c>
      <c r="AA21" s="626"/>
      <c r="AB21" s="626"/>
      <c r="AC21" s="626"/>
      <c r="AD21" s="627">
        <v>3633370</v>
      </c>
      <c r="AE21" s="627"/>
      <c r="AF21" s="627"/>
      <c r="AG21" s="627"/>
      <c r="AH21" s="627"/>
      <c r="AI21" s="627"/>
      <c r="AJ21" s="627"/>
      <c r="AK21" s="627"/>
      <c r="AL21" s="628">
        <v>77.599999999999994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3633370</v>
      </c>
      <c r="S22" s="624"/>
      <c r="T22" s="624"/>
      <c r="U22" s="624"/>
      <c r="V22" s="624"/>
      <c r="W22" s="624"/>
      <c r="X22" s="624"/>
      <c r="Y22" s="625"/>
      <c r="Z22" s="626">
        <v>51</v>
      </c>
      <c r="AA22" s="626"/>
      <c r="AB22" s="626"/>
      <c r="AC22" s="626"/>
      <c r="AD22" s="627">
        <v>3633370</v>
      </c>
      <c r="AE22" s="627"/>
      <c r="AF22" s="627"/>
      <c r="AG22" s="627"/>
      <c r="AH22" s="627"/>
      <c r="AI22" s="627"/>
      <c r="AJ22" s="627"/>
      <c r="AK22" s="627"/>
      <c r="AL22" s="628">
        <v>77.599999999999994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309186</v>
      </c>
      <c r="S23" s="624"/>
      <c r="T23" s="624"/>
      <c r="U23" s="624"/>
      <c r="V23" s="624"/>
      <c r="W23" s="624"/>
      <c r="X23" s="624"/>
      <c r="Y23" s="625"/>
      <c r="Z23" s="626">
        <v>4.3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2707821</v>
      </c>
      <c r="CS24" s="613"/>
      <c r="CT24" s="613"/>
      <c r="CU24" s="613"/>
      <c r="CV24" s="613"/>
      <c r="CW24" s="613"/>
      <c r="CX24" s="613"/>
      <c r="CY24" s="614"/>
      <c r="CZ24" s="617">
        <v>39.799999999999997</v>
      </c>
      <c r="DA24" s="618"/>
      <c r="DB24" s="618"/>
      <c r="DC24" s="634"/>
      <c r="DD24" s="658">
        <v>2361782</v>
      </c>
      <c r="DE24" s="613"/>
      <c r="DF24" s="613"/>
      <c r="DG24" s="613"/>
      <c r="DH24" s="613"/>
      <c r="DI24" s="613"/>
      <c r="DJ24" s="613"/>
      <c r="DK24" s="614"/>
      <c r="DL24" s="658">
        <v>2212855</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4979473</v>
      </c>
      <c r="S25" s="624"/>
      <c r="T25" s="624"/>
      <c r="U25" s="624"/>
      <c r="V25" s="624"/>
      <c r="W25" s="624"/>
      <c r="X25" s="624"/>
      <c r="Y25" s="625"/>
      <c r="Z25" s="626">
        <v>69.900000000000006</v>
      </c>
      <c r="AA25" s="626"/>
      <c r="AB25" s="626"/>
      <c r="AC25" s="626"/>
      <c r="AD25" s="627">
        <v>4670287</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1191846</v>
      </c>
      <c r="CS25" s="655"/>
      <c r="CT25" s="655"/>
      <c r="CU25" s="655"/>
      <c r="CV25" s="655"/>
      <c r="CW25" s="655"/>
      <c r="CX25" s="655"/>
      <c r="CY25" s="656"/>
      <c r="CZ25" s="628">
        <v>17.5</v>
      </c>
      <c r="DA25" s="653"/>
      <c r="DB25" s="653"/>
      <c r="DC25" s="657"/>
      <c r="DD25" s="632">
        <v>1158450</v>
      </c>
      <c r="DE25" s="655"/>
      <c r="DF25" s="655"/>
      <c r="DG25" s="655"/>
      <c r="DH25" s="655"/>
      <c r="DI25" s="655"/>
      <c r="DJ25" s="655"/>
      <c r="DK25" s="656"/>
      <c r="DL25" s="632">
        <v>1009818</v>
      </c>
      <c r="DM25" s="655"/>
      <c r="DN25" s="655"/>
      <c r="DO25" s="655"/>
      <c r="DP25" s="655"/>
      <c r="DQ25" s="655"/>
      <c r="DR25" s="655"/>
      <c r="DS25" s="655"/>
      <c r="DT25" s="655"/>
      <c r="DU25" s="655"/>
      <c r="DV25" s="656"/>
      <c r="DW25" s="628">
        <v>21.5</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700767</v>
      </c>
      <c r="CS26" s="624"/>
      <c r="CT26" s="624"/>
      <c r="CU26" s="624"/>
      <c r="CV26" s="624"/>
      <c r="CW26" s="624"/>
      <c r="CX26" s="624"/>
      <c r="CY26" s="625"/>
      <c r="CZ26" s="628">
        <v>10.3</v>
      </c>
      <c r="DA26" s="653"/>
      <c r="DB26" s="653"/>
      <c r="DC26" s="657"/>
      <c r="DD26" s="632">
        <v>684567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4344</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702284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474297</v>
      </c>
      <c r="CS27" s="655"/>
      <c r="CT27" s="655"/>
      <c r="CU27" s="655"/>
      <c r="CV27" s="655"/>
      <c r="CW27" s="655"/>
      <c r="CX27" s="655"/>
      <c r="CY27" s="656"/>
      <c r="CZ27" s="628">
        <v>7</v>
      </c>
      <c r="DA27" s="653"/>
      <c r="DB27" s="653"/>
      <c r="DC27" s="657"/>
      <c r="DD27" s="632">
        <v>166508</v>
      </c>
      <c r="DE27" s="655"/>
      <c r="DF27" s="655"/>
      <c r="DG27" s="655"/>
      <c r="DH27" s="655"/>
      <c r="DI27" s="655"/>
      <c r="DJ27" s="655"/>
      <c r="DK27" s="656"/>
      <c r="DL27" s="632">
        <v>166213</v>
      </c>
      <c r="DM27" s="655"/>
      <c r="DN27" s="655"/>
      <c r="DO27" s="655"/>
      <c r="DP27" s="655"/>
      <c r="DQ27" s="655"/>
      <c r="DR27" s="655"/>
      <c r="DS27" s="655"/>
      <c r="DT27" s="655"/>
      <c r="DU27" s="655"/>
      <c r="DV27" s="656"/>
      <c r="DW27" s="628">
        <v>3.5</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27832</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1041678</v>
      </c>
      <c r="CS28" s="624"/>
      <c r="CT28" s="624"/>
      <c r="CU28" s="624"/>
      <c r="CV28" s="624"/>
      <c r="CW28" s="624"/>
      <c r="CX28" s="624"/>
      <c r="CY28" s="625"/>
      <c r="CZ28" s="628">
        <v>15.3</v>
      </c>
      <c r="DA28" s="653"/>
      <c r="DB28" s="653"/>
      <c r="DC28" s="657"/>
      <c r="DD28" s="632">
        <v>1036824</v>
      </c>
      <c r="DE28" s="624"/>
      <c r="DF28" s="624"/>
      <c r="DG28" s="624"/>
      <c r="DH28" s="624"/>
      <c r="DI28" s="624"/>
      <c r="DJ28" s="624"/>
      <c r="DK28" s="625"/>
      <c r="DL28" s="632">
        <v>1036824</v>
      </c>
      <c r="DM28" s="624"/>
      <c r="DN28" s="624"/>
      <c r="DO28" s="624"/>
      <c r="DP28" s="624"/>
      <c r="DQ28" s="624"/>
      <c r="DR28" s="624"/>
      <c r="DS28" s="624"/>
      <c r="DT28" s="624"/>
      <c r="DU28" s="624"/>
      <c r="DV28" s="625"/>
      <c r="DW28" s="628">
        <v>22</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4348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1041678</v>
      </c>
      <c r="CS29" s="655"/>
      <c r="CT29" s="655"/>
      <c r="CU29" s="655"/>
      <c r="CV29" s="655"/>
      <c r="CW29" s="655"/>
      <c r="CX29" s="655"/>
      <c r="CY29" s="656"/>
      <c r="CZ29" s="628">
        <v>15.3</v>
      </c>
      <c r="DA29" s="653"/>
      <c r="DB29" s="653"/>
      <c r="DC29" s="657"/>
      <c r="DD29" s="632">
        <v>1036824</v>
      </c>
      <c r="DE29" s="655"/>
      <c r="DF29" s="655"/>
      <c r="DG29" s="655"/>
      <c r="DH29" s="655"/>
      <c r="DI29" s="655"/>
      <c r="DJ29" s="655"/>
      <c r="DK29" s="656"/>
      <c r="DL29" s="632">
        <v>1036824</v>
      </c>
      <c r="DM29" s="655"/>
      <c r="DN29" s="655"/>
      <c r="DO29" s="655"/>
      <c r="DP29" s="655"/>
      <c r="DQ29" s="655"/>
      <c r="DR29" s="655"/>
      <c r="DS29" s="655"/>
      <c r="DT29" s="655"/>
      <c r="DU29" s="655"/>
      <c r="DV29" s="656"/>
      <c r="DW29" s="628">
        <v>22</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538149</v>
      </c>
      <c r="S30" s="624"/>
      <c r="T30" s="624"/>
      <c r="U30" s="624"/>
      <c r="V30" s="624"/>
      <c r="W30" s="624"/>
      <c r="X30" s="624"/>
      <c r="Y30" s="625"/>
      <c r="Z30" s="626">
        <v>7.6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1018717</v>
      </c>
      <c r="CS30" s="624"/>
      <c r="CT30" s="624"/>
      <c r="CU30" s="624"/>
      <c r="CV30" s="624"/>
      <c r="CW30" s="624"/>
      <c r="CX30" s="624"/>
      <c r="CY30" s="625"/>
      <c r="CZ30" s="628">
        <v>15</v>
      </c>
      <c r="DA30" s="653"/>
      <c r="DB30" s="653"/>
      <c r="DC30" s="657"/>
      <c r="DD30" s="632">
        <v>1014540</v>
      </c>
      <c r="DE30" s="624"/>
      <c r="DF30" s="624"/>
      <c r="DG30" s="624"/>
      <c r="DH30" s="624"/>
      <c r="DI30" s="624"/>
      <c r="DJ30" s="624"/>
      <c r="DK30" s="625"/>
      <c r="DL30" s="632">
        <v>1014540</v>
      </c>
      <c r="DM30" s="624"/>
      <c r="DN30" s="624"/>
      <c r="DO30" s="624"/>
      <c r="DP30" s="624"/>
      <c r="DQ30" s="624"/>
      <c r="DR30" s="624"/>
      <c r="DS30" s="624"/>
      <c r="DT30" s="624"/>
      <c r="DU30" s="624"/>
      <c r="DV30" s="625"/>
      <c r="DW30" s="628">
        <v>21.6</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98.6</v>
      </c>
      <c r="BH31" s="667"/>
      <c r="BI31" s="667"/>
      <c r="BJ31" s="667"/>
      <c r="BK31" s="667"/>
      <c r="BL31" s="667"/>
      <c r="BM31" s="618">
        <v>95.7</v>
      </c>
      <c r="BN31" s="667"/>
      <c r="BO31" s="667"/>
      <c r="BP31" s="667"/>
      <c r="BQ31" s="668"/>
      <c r="BR31" s="679">
        <v>99</v>
      </c>
      <c r="BS31" s="667"/>
      <c r="BT31" s="667"/>
      <c r="BU31" s="667"/>
      <c r="BV31" s="667"/>
      <c r="BW31" s="667"/>
      <c r="BX31" s="618">
        <v>96.1</v>
      </c>
      <c r="BY31" s="667"/>
      <c r="BZ31" s="667"/>
      <c r="CA31" s="667"/>
      <c r="CB31" s="668"/>
      <c r="CD31" s="661"/>
      <c r="CE31" s="662"/>
      <c r="CF31" s="620" t="s">
        <v>301</v>
      </c>
      <c r="CG31" s="621"/>
      <c r="CH31" s="621"/>
      <c r="CI31" s="621"/>
      <c r="CJ31" s="621"/>
      <c r="CK31" s="621"/>
      <c r="CL31" s="621"/>
      <c r="CM31" s="621"/>
      <c r="CN31" s="621"/>
      <c r="CO31" s="621"/>
      <c r="CP31" s="621"/>
      <c r="CQ31" s="622"/>
      <c r="CR31" s="623">
        <v>22961</v>
      </c>
      <c r="CS31" s="655"/>
      <c r="CT31" s="655"/>
      <c r="CU31" s="655"/>
      <c r="CV31" s="655"/>
      <c r="CW31" s="655"/>
      <c r="CX31" s="655"/>
      <c r="CY31" s="656"/>
      <c r="CZ31" s="628">
        <v>0.3</v>
      </c>
      <c r="DA31" s="653"/>
      <c r="DB31" s="653"/>
      <c r="DC31" s="657"/>
      <c r="DD31" s="632">
        <v>22284</v>
      </c>
      <c r="DE31" s="655"/>
      <c r="DF31" s="655"/>
      <c r="DG31" s="655"/>
      <c r="DH31" s="655"/>
      <c r="DI31" s="655"/>
      <c r="DJ31" s="655"/>
      <c r="DK31" s="656"/>
      <c r="DL31" s="632">
        <v>22284</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302480</v>
      </c>
      <c r="S32" s="624"/>
      <c r="T32" s="624"/>
      <c r="U32" s="624"/>
      <c r="V32" s="624"/>
      <c r="W32" s="624"/>
      <c r="X32" s="624"/>
      <c r="Y32" s="625"/>
      <c r="Z32" s="626">
        <v>4.2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98.4</v>
      </c>
      <c r="BH32" s="655"/>
      <c r="BI32" s="655"/>
      <c r="BJ32" s="655"/>
      <c r="BK32" s="655"/>
      <c r="BL32" s="655"/>
      <c r="BM32" s="629">
        <v>96.4</v>
      </c>
      <c r="BN32" s="655"/>
      <c r="BO32" s="655"/>
      <c r="BP32" s="655"/>
      <c r="BQ32" s="678"/>
      <c r="BR32" s="680">
        <v>99.4</v>
      </c>
      <c r="BS32" s="655"/>
      <c r="BT32" s="655"/>
      <c r="BU32" s="655"/>
      <c r="BV32" s="655"/>
      <c r="BW32" s="655"/>
      <c r="BX32" s="629">
        <v>97.1</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21438</v>
      </c>
      <c r="S33" s="624"/>
      <c r="T33" s="624"/>
      <c r="U33" s="624"/>
      <c r="V33" s="624"/>
      <c r="W33" s="624"/>
      <c r="X33" s="624"/>
      <c r="Y33" s="625"/>
      <c r="Z33" s="626">
        <v>0.3</v>
      </c>
      <c r="AA33" s="626"/>
      <c r="AB33" s="626"/>
      <c r="AC33" s="626"/>
      <c r="AD33" s="627">
        <v>14094</v>
      </c>
      <c r="AE33" s="627"/>
      <c r="AF33" s="627"/>
      <c r="AG33" s="627"/>
      <c r="AH33" s="627"/>
      <c r="AI33" s="627"/>
      <c r="AJ33" s="627"/>
      <c r="AK33" s="627"/>
      <c r="AL33" s="628">
        <v>0.3</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98.6</v>
      </c>
      <c r="BH33" s="682"/>
      <c r="BI33" s="682"/>
      <c r="BJ33" s="682"/>
      <c r="BK33" s="682"/>
      <c r="BL33" s="682"/>
      <c r="BM33" s="683">
        <v>94.8</v>
      </c>
      <c r="BN33" s="682"/>
      <c r="BO33" s="682"/>
      <c r="BP33" s="682"/>
      <c r="BQ33" s="684"/>
      <c r="BR33" s="681">
        <v>98.7</v>
      </c>
      <c r="BS33" s="682"/>
      <c r="BT33" s="682"/>
      <c r="BU33" s="682"/>
      <c r="BV33" s="682"/>
      <c r="BW33" s="682"/>
      <c r="BX33" s="683">
        <v>95</v>
      </c>
      <c r="BY33" s="682"/>
      <c r="BZ33" s="682"/>
      <c r="CA33" s="682"/>
      <c r="CB33" s="684"/>
      <c r="CD33" s="620" t="s">
        <v>308</v>
      </c>
      <c r="CE33" s="621"/>
      <c r="CF33" s="621"/>
      <c r="CG33" s="621"/>
      <c r="CH33" s="621"/>
      <c r="CI33" s="621"/>
      <c r="CJ33" s="621"/>
      <c r="CK33" s="621"/>
      <c r="CL33" s="621"/>
      <c r="CM33" s="621"/>
      <c r="CN33" s="621"/>
      <c r="CO33" s="621"/>
      <c r="CP33" s="621"/>
      <c r="CQ33" s="622"/>
      <c r="CR33" s="623">
        <v>3375648</v>
      </c>
      <c r="CS33" s="655"/>
      <c r="CT33" s="655"/>
      <c r="CU33" s="655"/>
      <c r="CV33" s="655"/>
      <c r="CW33" s="655"/>
      <c r="CX33" s="655"/>
      <c r="CY33" s="656"/>
      <c r="CZ33" s="628">
        <v>49.6</v>
      </c>
      <c r="DA33" s="653"/>
      <c r="DB33" s="653"/>
      <c r="DC33" s="657"/>
      <c r="DD33" s="632">
        <v>2701405</v>
      </c>
      <c r="DE33" s="655"/>
      <c r="DF33" s="655"/>
      <c r="DG33" s="655"/>
      <c r="DH33" s="655"/>
      <c r="DI33" s="655"/>
      <c r="DJ33" s="655"/>
      <c r="DK33" s="656"/>
      <c r="DL33" s="632">
        <v>1883252</v>
      </c>
      <c r="DM33" s="655"/>
      <c r="DN33" s="655"/>
      <c r="DO33" s="655"/>
      <c r="DP33" s="655"/>
      <c r="DQ33" s="655"/>
      <c r="DR33" s="655"/>
      <c r="DS33" s="655"/>
      <c r="DT33" s="655"/>
      <c r="DU33" s="655"/>
      <c r="DV33" s="656"/>
      <c r="DW33" s="628">
        <v>40</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185365</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737938</v>
      </c>
      <c r="CS34" s="624"/>
      <c r="CT34" s="624"/>
      <c r="CU34" s="624"/>
      <c r="CV34" s="624"/>
      <c r="CW34" s="624"/>
      <c r="CX34" s="624"/>
      <c r="CY34" s="625"/>
      <c r="CZ34" s="628">
        <v>10.8</v>
      </c>
      <c r="DA34" s="653"/>
      <c r="DB34" s="653"/>
      <c r="DC34" s="657"/>
      <c r="DD34" s="632">
        <v>535516</v>
      </c>
      <c r="DE34" s="624"/>
      <c r="DF34" s="624"/>
      <c r="DG34" s="624"/>
      <c r="DH34" s="624"/>
      <c r="DI34" s="624"/>
      <c r="DJ34" s="624"/>
      <c r="DK34" s="625"/>
      <c r="DL34" s="632">
        <v>440835</v>
      </c>
      <c r="DM34" s="624"/>
      <c r="DN34" s="624"/>
      <c r="DO34" s="624"/>
      <c r="DP34" s="624"/>
      <c r="DQ34" s="624"/>
      <c r="DR34" s="624"/>
      <c r="DS34" s="624"/>
      <c r="DT34" s="624"/>
      <c r="DU34" s="624"/>
      <c r="DV34" s="625"/>
      <c r="DW34" s="628">
        <v>9.4</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271006</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129149</v>
      </c>
      <c r="CS35" s="655"/>
      <c r="CT35" s="655"/>
      <c r="CU35" s="655"/>
      <c r="CV35" s="655"/>
      <c r="CW35" s="655"/>
      <c r="CX35" s="655"/>
      <c r="CY35" s="656"/>
      <c r="CZ35" s="628">
        <v>1.9</v>
      </c>
      <c r="DA35" s="653"/>
      <c r="DB35" s="653"/>
      <c r="DC35" s="657"/>
      <c r="DD35" s="632">
        <v>124810</v>
      </c>
      <c r="DE35" s="655"/>
      <c r="DF35" s="655"/>
      <c r="DG35" s="655"/>
      <c r="DH35" s="655"/>
      <c r="DI35" s="655"/>
      <c r="DJ35" s="655"/>
      <c r="DK35" s="656"/>
      <c r="DL35" s="632">
        <v>80090</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305346</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980260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5983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1454350</v>
      </c>
      <c r="CS36" s="624"/>
      <c r="CT36" s="624"/>
      <c r="CU36" s="624"/>
      <c r="CV36" s="624"/>
      <c r="CW36" s="624"/>
      <c r="CX36" s="624"/>
      <c r="CY36" s="625"/>
      <c r="CZ36" s="628">
        <v>21.4</v>
      </c>
      <c r="DA36" s="653"/>
      <c r="DB36" s="653"/>
      <c r="DC36" s="657"/>
      <c r="DD36" s="632">
        <v>1282659</v>
      </c>
      <c r="DE36" s="624"/>
      <c r="DF36" s="624"/>
      <c r="DG36" s="624"/>
      <c r="DH36" s="624"/>
      <c r="DI36" s="624"/>
      <c r="DJ36" s="624"/>
      <c r="DK36" s="625"/>
      <c r="DL36" s="632">
        <v>871466</v>
      </c>
      <c r="DM36" s="624"/>
      <c r="DN36" s="624"/>
      <c r="DO36" s="624"/>
      <c r="DP36" s="624"/>
      <c r="DQ36" s="624"/>
      <c r="DR36" s="624"/>
      <c r="DS36" s="624"/>
      <c r="DT36" s="624"/>
      <c r="DU36" s="624"/>
      <c r="DV36" s="625"/>
      <c r="DW36" s="628">
        <v>18.5</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76907</v>
      </c>
      <c r="S37" s="624"/>
      <c r="T37" s="624"/>
      <c r="U37" s="624"/>
      <c r="V37" s="624"/>
      <c r="W37" s="624"/>
      <c r="X37" s="624"/>
      <c r="Y37" s="625"/>
      <c r="Z37" s="626">
        <v>1.1000000000000001</v>
      </c>
      <c r="AA37" s="626"/>
      <c r="AB37" s="626"/>
      <c r="AC37" s="626"/>
      <c r="AD37" s="627">
        <v>810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281340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-50758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566495</v>
      </c>
      <c r="CS37" s="655"/>
      <c r="CT37" s="655"/>
      <c r="CU37" s="655"/>
      <c r="CV37" s="655"/>
      <c r="CW37" s="655"/>
      <c r="CX37" s="655"/>
      <c r="CY37" s="656"/>
      <c r="CZ37" s="628">
        <v>8.3000000000000007</v>
      </c>
      <c r="DA37" s="653"/>
      <c r="DB37" s="653"/>
      <c r="DC37" s="657"/>
      <c r="DD37" s="632">
        <v>556495</v>
      </c>
      <c r="DE37" s="655"/>
      <c r="DF37" s="655"/>
      <c r="DG37" s="655"/>
      <c r="DH37" s="655"/>
      <c r="DI37" s="655"/>
      <c r="DJ37" s="655"/>
      <c r="DK37" s="656"/>
      <c r="DL37" s="632">
        <v>545420</v>
      </c>
      <c r="DM37" s="655"/>
      <c r="DN37" s="655"/>
      <c r="DO37" s="655"/>
      <c r="DP37" s="655"/>
      <c r="DQ37" s="655"/>
      <c r="DR37" s="655"/>
      <c r="DS37" s="655"/>
      <c r="DT37" s="655"/>
      <c r="DU37" s="655"/>
      <c r="DV37" s="656"/>
      <c r="DW37" s="628">
        <v>11.6</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410200</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t="s">
        <v>122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1254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698920</v>
      </c>
      <c r="CS38" s="624"/>
      <c r="CT38" s="624"/>
      <c r="CU38" s="624"/>
      <c r="CV38" s="624"/>
      <c r="CW38" s="624"/>
      <c r="CX38" s="624"/>
      <c r="CY38" s="625"/>
      <c r="CZ38" s="628">
        <v>10.3</v>
      </c>
      <c r="DA38" s="653"/>
      <c r="DB38" s="653"/>
      <c r="DC38" s="657"/>
      <c r="DD38" s="632">
        <v>589972</v>
      </c>
      <c r="DE38" s="624"/>
      <c r="DF38" s="624"/>
      <c r="DG38" s="624"/>
      <c r="DH38" s="624"/>
      <c r="DI38" s="624"/>
      <c r="DJ38" s="624"/>
      <c r="DK38" s="625"/>
      <c r="DL38" s="632">
        <v>490861</v>
      </c>
      <c r="DM38" s="624"/>
      <c r="DN38" s="624"/>
      <c r="DO38" s="624"/>
      <c r="DP38" s="624"/>
      <c r="DQ38" s="624"/>
      <c r="DR38" s="624"/>
      <c r="DS38" s="624"/>
      <c r="DT38" s="624"/>
      <c r="DU38" s="624"/>
      <c r="DV38" s="625"/>
      <c r="DW38" s="628">
        <v>10.4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1804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355291</v>
      </c>
      <c r="CS39" s="655"/>
      <c r="CT39" s="655"/>
      <c r="CU39" s="655"/>
      <c r="CV39" s="655"/>
      <c r="CW39" s="655"/>
      <c r="CX39" s="655"/>
      <c r="CY39" s="656"/>
      <c r="CZ39" s="628">
        <v>5.2</v>
      </c>
      <c r="DA39" s="653"/>
      <c r="DB39" s="653"/>
      <c r="DC39" s="657"/>
      <c r="DD39" s="632">
        <v>168448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17900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23"/>
      <c r="BM40" s="621" t="s">
        <v>334</v>
      </c>
      <c r="BN40" s="621"/>
      <c r="BO40" s="621"/>
      <c r="BP40" s="621"/>
      <c r="BQ40" s="621"/>
      <c r="BR40" s="621"/>
      <c r="BS40" s="621"/>
      <c r="BT40" s="621"/>
      <c r="BU40" s="622"/>
      <c r="BV40" s="623">
        <v>82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7126888</v>
      </c>
      <c r="S41" s="696"/>
      <c r="T41" s="696"/>
      <c r="U41" s="696"/>
      <c r="V41" s="696"/>
      <c r="W41" s="696"/>
      <c r="X41" s="696"/>
      <c r="Y41" s="700"/>
      <c r="Z41" s="701">
        <v>100</v>
      </c>
      <c r="AA41" s="701"/>
      <c r="AB41" s="701"/>
      <c r="AC41" s="701"/>
      <c r="AD41" s="702">
        <v>4685191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132596</v>
      </c>
      <c r="BA41" s="624"/>
      <c r="BB41" s="624"/>
      <c r="BC41" s="624"/>
      <c r="BD41" s="655"/>
      <c r="BE41" s="655"/>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566324</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455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728073</v>
      </c>
      <c r="CS42" s="655"/>
      <c r="CT42" s="655"/>
      <c r="CU42" s="655"/>
      <c r="CV42" s="655"/>
      <c r="CW42" s="655"/>
      <c r="CX42" s="655"/>
      <c r="CY42" s="656"/>
      <c r="CZ42" s="628">
        <v>10.7</v>
      </c>
      <c r="DA42" s="653"/>
      <c r="DB42" s="653"/>
      <c r="DC42" s="657"/>
      <c r="DD42" s="632">
        <v>237409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30529</v>
      </c>
      <c r="CS43" s="655"/>
      <c r="CT43" s="655"/>
      <c r="CU43" s="655"/>
      <c r="CV43" s="655"/>
      <c r="CW43" s="655"/>
      <c r="CX43" s="655"/>
      <c r="CY43" s="656"/>
      <c r="CZ43" s="628">
        <v>0.4</v>
      </c>
      <c r="DA43" s="653"/>
      <c r="DB43" s="653"/>
      <c r="DC43" s="657"/>
      <c r="DD43" s="632">
        <v>30529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711266</v>
      </c>
      <c r="CS44" s="624"/>
      <c r="CT44" s="624"/>
      <c r="CU44" s="624"/>
      <c r="CV44" s="624"/>
      <c r="CW44" s="624"/>
      <c r="CX44" s="624"/>
      <c r="CY44" s="625"/>
      <c r="CZ44" s="628">
        <v>10.4</v>
      </c>
      <c r="DA44" s="629"/>
      <c r="DB44" s="629"/>
      <c r="DC44" s="635"/>
      <c r="DD44" s="632">
        <v>233602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84775</v>
      </c>
      <c r="CS45" s="655"/>
      <c r="CT45" s="655"/>
      <c r="CU45" s="655"/>
      <c r="CV45" s="655"/>
      <c r="CW45" s="655"/>
      <c r="CX45" s="655"/>
      <c r="CY45" s="656"/>
      <c r="CZ45" s="628">
        <v>1.2</v>
      </c>
      <c r="DA45" s="653"/>
      <c r="DB45" s="653"/>
      <c r="DC45" s="657"/>
      <c r="DD45" s="632">
        <v>22599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620156</v>
      </c>
      <c r="CS46" s="624"/>
      <c r="CT46" s="624"/>
      <c r="CU46" s="624"/>
      <c r="CV46" s="624"/>
      <c r="CW46" s="624"/>
      <c r="CX46" s="624"/>
      <c r="CY46" s="625"/>
      <c r="CZ46" s="628">
        <v>9.1</v>
      </c>
      <c r="DA46" s="629"/>
      <c r="DB46" s="629"/>
      <c r="DC46" s="635"/>
      <c r="DD46" s="632">
        <v>210168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16807</v>
      </c>
      <c r="CS47" s="655"/>
      <c r="CT47" s="655"/>
      <c r="CU47" s="655"/>
      <c r="CV47" s="655"/>
      <c r="CW47" s="655"/>
      <c r="CX47" s="655"/>
      <c r="CY47" s="656"/>
      <c r="CZ47" s="628">
        <v>0.2</v>
      </c>
      <c r="DA47" s="653"/>
      <c r="DB47" s="653"/>
      <c r="DC47" s="657"/>
      <c r="DD47" s="632">
        <v>3807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6811542</v>
      </c>
      <c r="CS49" s="682"/>
      <c r="CT49" s="682"/>
      <c r="CU49" s="682"/>
      <c r="CV49" s="682"/>
      <c r="CW49" s="682"/>
      <c r="CX49" s="682"/>
      <c r="CY49" s="711"/>
      <c r="CZ49" s="703">
        <v>100</v>
      </c>
      <c r="DA49" s="712"/>
      <c r="DB49" s="712"/>
      <c r="DC49" s="713"/>
      <c r="DD49" s="714">
        <v>5300596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k01bQmGirtNCboGxy4iVJZ5rs4J8O2BzDYVUAbqWgrFNoD8csRRIq/phDQWlzKR1cKtv/SpDaZJKz9pO+K2Eg==" saltValue="sL3BDO6dTUt20O/KtYyV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4" zoomScale="70" zoomScaleNormal="25" zoomScaleSheetLayoutView="70" workbookViewId="0">
      <selection activeCell="AK76" sqref="AK76:AO7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7127</v>
      </c>
      <c r="R7" s="753"/>
      <c r="S7" s="753"/>
      <c r="T7" s="753"/>
      <c r="U7" s="753"/>
      <c r="V7" s="753">
        <v>6812</v>
      </c>
      <c r="W7" s="753"/>
      <c r="X7" s="753"/>
      <c r="Y7" s="753"/>
      <c r="Z7" s="753"/>
      <c r="AA7" s="753">
        <v>315</v>
      </c>
      <c r="AB7" s="753"/>
      <c r="AC7" s="753"/>
      <c r="AD7" s="753"/>
      <c r="AE7" s="754"/>
      <c r="AF7" s="755">
        <v>292</v>
      </c>
      <c r="AG7" s="756"/>
      <c r="AH7" s="756"/>
      <c r="AI7" s="756"/>
      <c r="AJ7" s="757"/>
      <c r="AK7" s="758">
        <v>271</v>
      </c>
      <c r="AL7" s="759"/>
      <c r="AM7" s="759"/>
      <c r="AN7" s="759"/>
      <c r="AO7" s="759"/>
      <c r="AP7" s="759">
        <v>8066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551</v>
      </c>
      <c r="BT7" s="747"/>
      <c r="BU7" s="747"/>
      <c r="BV7" s="747"/>
      <c r="BW7" s="747"/>
      <c r="BX7" s="747"/>
      <c r="BY7" s="747"/>
      <c r="BZ7" s="747"/>
      <c r="CA7" s="747"/>
      <c r="CB7" s="747"/>
      <c r="CC7" s="747"/>
      <c r="CD7" s="747"/>
      <c r="CE7" s="747"/>
      <c r="CF7" s="747"/>
      <c r="CG7" s="762"/>
      <c r="CH7" s="743">
        <v>12</v>
      </c>
      <c r="CI7" s="744"/>
      <c r="CJ7" s="744"/>
      <c r="CK7" s="744"/>
      <c r="CL7" s="745"/>
      <c r="CM7" s="743">
        <v>77</v>
      </c>
      <c r="CN7" s="744"/>
      <c r="CO7" s="744"/>
      <c r="CP7" s="744"/>
      <c r="CQ7" s="745"/>
      <c r="CR7" s="743">
        <v>30</v>
      </c>
      <c r="CS7" s="744"/>
      <c r="CT7" s="744"/>
      <c r="CU7" s="744"/>
      <c r="CV7" s="745"/>
      <c r="CW7" s="743" t="s">
        <v>553</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7127</v>
      </c>
      <c r="R23" s="793"/>
      <c r="S23" s="793"/>
      <c r="T23" s="793"/>
      <c r="U23" s="793"/>
      <c r="V23" s="793">
        <v>6812</v>
      </c>
      <c r="W23" s="793"/>
      <c r="X23" s="793"/>
      <c r="Y23" s="793"/>
      <c r="Z23" s="793"/>
      <c r="AA23" s="793">
        <v>315</v>
      </c>
      <c r="AB23" s="793"/>
      <c r="AC23" s="793"/>
      <c r="AD23" s="793"/>
      <c r="AE23" s="794"/>
      <c r="AF23" s="795">
        <v>292</v>
      </c>
      <c r="AG23" s="793"/>
      <c r="AH23" s="793"/>
      <c r="AI23" s="793"/>
      <c r="AJ23" s="796"/>
      <c r="AK23" s="797"/>
      <c r="AL23" s="798"/>
      <c r="AM23" s="798"/>
      <c r="AN23" s="798"/>
      <c r="AO23" s="798"/>
      <c r="AP23" s="793">
        <v>8066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1141</v>
      </c>
      <c r="R28" s="823"/>
      <c r="S28" s="823"/>
      <c r="T28" s="823"/>
      <c r="U28" s="823"/>
      <c r="V28" s="823">
        <v>1135</v>
      </c>
      <c r="W28" s="823"/>
      <c r="X28" s="823"/>
      <c r="Y28" s="823"/>
      <c r="Z28" s="823"/>
      <c r="AA28" s="823">
        <v>6</v>
      </c>
      <c r="AB28" s="823"/>
      <c r="AC28" s="823"/>
      <c r="AD28" s="823"/>
      <c r="AE28" s="824"/>
      <c r="AF28" s="825">
        <v>6</v>
      </c>
      <c r="AG28" s="823"/>
      <c r="AH28" s="823"/>
      <c r="AI28" s="823"/>
      <c r="AJ28" s="826"/>
      <c r="AK28" s="827">
        <v>133</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1748</v>
      </c>
      <c r="R29" s="784"/>
      <c r="S29" s="784"/>
      <c r="T29" s="784"/>
      <c r="U29" s="784"/>
      <c r="V29" s="784">
        <v>1693</v>
      </c>
      <c r="W29" s="784"/>
      <c r="X29" s="784"/>
      <c r="Y29" s="784"/>
      <c r="Z29" s="784"/>
      <c r="AA29" s="784">
        <v>55</v>
      </c>
      <c r="AB29" s="784"/>
      <c r="AC29" s="784"/>
      <c r="AD29" s="784"/>
      <c r="AE29" s="785"/>
      <c r="AF29" s="786">
        <v>55</v>
      </c>
      <c r="AG29" s="787"/>
      <c r="AH29" s="787"/>
      <c r="AI29" s="787"/>
      <c r="AJ29" s="788"/>
      <c r="AK29" s="834">
        <v>302</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373</v>
      </c>
      <c r="R30" s="784"/>
      <c r="S30" s="784"/>
      <c r="T30" s="784"/>
      <c r="U30" s="784"/>
      <c r="V30" s="784">
        <v>372</v>
      </c>
      <c r="W30" s="784"/>
      <c r="X30" s="784"/>
      <c r="Y30" s="784"/>
      <c r="Z30" s="784"/>
      <c r="AA30" s="784">
        <v>1</v>
      </c>
      <c r="AB30" s="784"/>
      <c r="AC30" s="784"/>
      <c r="AD30" s="784"/>
      <c r="AE30" s="785"/>
      <c r="AF30" s="786">
        <v>1</v>
      </c>
      <c r="AG30" s="787"/>
      <c r="AH30" s="787"/>
      <c r="AI30" s="787"/>
      <c r="AJ30" s="788"/>
      <c r="AK30" s="834">
        <v>264</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287</v>
      </c>
      <c r="R31" s="784"/>
      <c r="S31" s="784"/>
      <c r="T31" s="784"/>
      <c r="U31" s="784"/>
      <c r="V31" s="784">
        <v>423</v>
      </c>
      <c r="W31" s="784"/>
      <c r="X31" s="784"/>
      <c r="Y31" s="784"/>
      <c r="Z31" s="784"/>
      <c r="AA31" s="784">
        <v>-136</v>
      </c>
      <c r="AB31" s="784"/>
      <c r="AC31" s="784"/>
      <c r="AD31" s="784"/>
      <c r="AE31" s="785"/>
      <c r="AF31" s="786">
        <v>33</v>
      </c>
      <c r="AG31" s="787"/>
      <c r="AH31" s="787"/>
      <c r="AI31" s="787"/>
      <c r="AJ31" s="788"/>
      <c r="AK31" s="834">
        <v>281</v>
      </c>
      <c r="AL31" s="830"/>
      <c r="AM31" s="830"/>
      <c r="AN31" s="830"/>
      <c r="AO31" s="830"/>
      <c r="AP31" s="830">
        <v>1993</v>
      </c>
      <c r="AQ31" s="830"/>
      <c r="AR31" s="830"/>
      <c r="AS31" s="830"/>
      <c r="AT31" s="830"/>
      <c r="AU31" s="830">
        <v>1602</v>
      </c>
      <c r="AV31" s="830"/>
      <c r="AW31" s="830"/>
      <c r="AX31" s="830"/>
      <c r="AY31" s="830"/>
      <c r="AZ31" s="831"/>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95</v>
      </c>
      <c r="AG63" s="844"/>
      <c r="AH63" s="844"/>
      <c r="AI63" s="844"/>
      <c r="AJ63" s="845"/>
      <c r="AK63" s="846"/>
      <c r="AL63" s="841"/>
      <c r="AM63" s="841"/>
      <c r="AN63" s="841"/>
      <c r="AO63" s="841"/>
      <c r="AP63" s="844">
        <v>1993</v>
      </c>
      <c r="AQ63" s="844"/>
      <c r="AR63" s="844"/>
      <c r="AS63" s="844"/>
      <c r="AT63" s="844"/>
      <c r="AU63" s="844">
        <v>1602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542</v>
      </c>
      <c r="C68" s="870"/>
      <c r="D68" s="870"/>
      <c r="E68" s="870"/>
      <c r="F68" s="870"/>
      <c r="G68" s="870"/>
      <c r="H68" s="870"/>
      <c r="I68" s="870"/>
      <c r="J68" s="870"/>
      <c r="K68" s="870"/>
      <c r="L68" s="870"/>
      <c r="M68" s="870"/>
      <c r="N68" s="870"/>
      <c r="O68" s="870"/>
      <c r="P68" s="871"/>
      <c r="Q68" s="872">
        <v>1337</v>
      </c>
      <c r="R68" s="866"/>
      <c r="S68" s="866"/>
      <c r="T68" s="866"/>
      <c r="U68" s="866"/>
      <c r="V68" s="866">
        <v>1315</v>
      </c>
      <c r="W68" s="866"/>
      <c r="X68" s="866"/>
      <c r="Y68" s="866"/>
      <c r="Z68" s="866"/>
      <c r="AA68" s="866">
        <v>22</v>
      </c>
      <c r="AB68" s="866"/>
      <c r="AC68" s="866"/>
      <c r="AD68" s="866"/>
      <c r="AE68" s="866"/>
      <c r="AF68" s="866">
        <v>22</v>
      </c>
      <c r="AG68" s="866"/>
      <c r="AH68" s="866"/>
      <c r="AI68" s="866"/>
      <c r="AJ68" s="866"/>
      <c r="AK68" s="866">
        <v>66</v>
      </c>
      <c r="AL68" s="866"/>
      <c r="AM68" s="866"/>
      <c r="AN68" s="866"/>
      <c r="AO68" s="866"/>
      <c r="AP68" s="866">
        <v>698</v>
      </c>
      <c r="AQ68" s="866"/>
      <c r="AR68" s="866"/>
      <c r="AS68" s="866"/>
      <c r="AT68" s="866"/>
      <c r="AU68" s="866" t="s">
        <v>553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543</v>
      </c>
      <c r="C69" s="874"/>
      <c r="D69" s="874"/>
      <c r="E69" s="874"/>
      <c r="F69" s="874"/>
      <c r="G69" s="874"/>
      <c r="H69" s="874"/>
      <c r="I69" s="874"/>
      <c r="J69" s="874"/>
      <c r="K69" s="874"/>
      <c r="L69" s="874"/>
      <c r="M69" s="874"/>
      <c r="N69" s="874"/>
      <c r="O69" s="874"/>
      <c r="P69" s="875"/>
      <c r="Q69" s="876">
        <v>170</v>
      </c>
      <c r="R69" s="830"/>
      <c r="S69" s="830"/>
      <c r="T69" s="830"/>
      <c r="U69" s="830"/>
      <c r="V69" s="830">
        <v>137</v>
      </c>
      <c r="W69" s="830"/>
      <c r="X69" s="830"/>
      <c r="Y69" s="830"/>
      <c r="Z69" s="830"/>
      <c r="AA69" s="830">
        <v>34</v>
      </c>
      <c r="AB69" s="830"/>
      <c r="AC69" s="830"/>
      <c r="AD69" s="830"/>
      <c r="AE69" s="830"/>
      <c r="AF69" s="830">
        <v>34</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544</v>
      </c>
      <c r="C70" s="874"/>
      <c r="D70" s="874"/>
      <c r="E70" s="874"/>
      <c r="F70" s="874"/>
      <c r="G70" s="874"/>
      <c r="H70" s="874"/>
      <c r="I70" s="874"/>
      <c r="J70" s="874"/>
      <c r="K70" s="874"/>
      <c r="L70" s="874"/>
      <c r="M70" s="874"/>
      <c r="N70" s="874"/>
      <c r="O70" s="874"/>
      <c r="P70" s="875"/>
      <c r="Q70" s="876">
        <v>6700</v>
      </c>
      <c r="R70" s="830"/>
      <c r="S70" s="830"/>
      <c r="T70" s="830"/>
      <c r="U70" s="830"/>
      <c r="V70" s="830">
        <v>5612</v>
      </c>
      <c r="W70" s="830"/>
      <c r="X70" s="830"/>
      <c r="Y70" s="830"/>
      <c r="Z70" s="830"/>
      <c r="AA70" s="830">
        <v>1088</v>
      </c>
      <c r="AB70" s="830"/>
      <c r="AC70" s="830"/>
      <c r="AD70" s="830"/>
      <c r="AE70" s="830"/>
      <c r="AF70" s="830">
        <v>1088</v>
      </c>
      <c r="AG70" s="830"/>
      <c r="AH70" s="830"/>
      <c r="AI70" s="830"/>
      <c r="AJ70" s="830"/>
      <c r="AK70" s="830">
        <v>101</v>
      </c>
      <c r="AL70" s="830"/>
      <c r="AM70" s="830"/>
      <c r="AN70" s="830"/>
      <c r="AO70" s="830"/>
      <c r="AP70" s="830">
        <v>101</v>
      </c>
      <c r="AQ70" s="830"/>
      <c r="AR70" s="830"/>
      <c r="AS70" s="830"/>
      <c r="AT70" s="830"/>
      <c r="AU70" s="830">
        <v>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545</v>
      </c>
      <c r="C71" s="874"/>
      <c r="D71" s="874"/>
      <c r="E71" s="874"/>
      <c r="F71" s="874"/>
      <c r="G71" s="874"/>
      <c r="H71" s="874"/>
      <c r="I71" s="874"/>
      <c r="J71" s="874"/>
      <c r="K71" s="874"/>
      <c r="L71" s="874"/>
      <c r="M71" s="874"/>
      <c r="N71" s="874"/>
      <c r="O71" s="874"/>
      <c r="P71" s="875"/>
      <c r="Q71" s="876">
        <v>813</v>
      </c>
      <c r="R71" s="830"/>
      <c r="S71" s="830"/>
      <c r="T71" s="830"/>
      <c r="U71" s="830"/>
      <c r="V71" s="830">
        <v>788</v>
      </c>
      <c r="W71" s="830"/>
      <c r="X71" s="830"/>
      <c r="Y71" s="830"/>
      <c r="Z71" s="830"/>
      <c r="AA71" s="830">
        <v>25</v>
      </c>
      <c r="AB71" s="830"/>
      <c r="AC71" s="830"/>
      <c r="AD71" s="830"/>
      <c r="AE71" s="830"/>
      <c r="AF71" s="830">
        <v>25</v>
      </c>
      <c r="AG71" s="830"/>
      <c r="AH71" s="830"/>
      <c r="AI71" s="830"/>
      <c r="AJ71" s="830"/>
      <c r="AK71" s="830">
        <v>6</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546</v>
      </c>
      <c r="C72" s="874"/>
      <c r="D72" s="874"/>
      <c r="E72" s="874"/>
      <c r="F72" s="874"/>
      <c r="G72" s="874"/>
      <c r="H72" s="874"/>
      <c r="I72" s="874"/>
      <c r="J72" s="874"/>
      <c r="K72" s="874"/>
      <c r="L72" s="874"/>
      <c r="M72" s="874"/>
      <c r="N72" s="874"/>
      <c r="O72" s="874"/>
      <c r="P72" s="875"/>
      <c r="Q72" s="876">
        <v>33</v>
      </c>
      <c r="R72" s="830"/>
      <c r="S72" s="830"/>
      <c r="T72" s="830"/>
      <c r="U72" s="830"/>
      <c r="V72" s="830">
        <v>31</v>
      </c>
      <c r="W72" s="830"/>
      <c r="X72" s="830"/>
      <c r="Y72" s="830"/>
      <c r="Z72" s="830"/>
      <c r="AA72" s="830">
        <v>2</v>
      </c>
      <c r="AB72" s="830"/>
      <c r="AC72" s="830"/>
      <c r="AD72" s="830"/>
      <c r="AE72" s="830"/>
      <c r="AF72" s="830">
        <v>2</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547</v>
      </c>
      <c r="C73" s="874"/>
      <c r="D73" s="874"/>
      <c r="E73" s="874"/>
      <c r="F73" s="874"/>
      <c r="G73" s="874"/>
      <c r="H73" s="874"/>
      <c r="I73" s="874"/>
      <c r="J73" s="874"/>
      <c r="K73" s="874"/>
      <c r="L73" s="874"/>
      <c r="M73" s="874"/>
      <c r="N73" s="874"/>
      <c r="O73" s="874"/>
      <c r="P73" s="875"/>
      <c r="Q73" s="876">
        <v>709</v>
      </c>
      <c r="R73" s="830"/>
      <c r="S73" s="830"/>
      <c r="T73" s="830"/>
      <c r="U73" s="830"/>
      <c r="V73" s="830">
        <v>687</v>
      </c>
      <c r="W73" s="830"/>
      <c r="X73" s="830"/>
      <c r="Y73" s="830"/>
      <c r="Z73" s="830"/>
      <c r="AA73" s="830">
        <v>23</v>
      </c>
      <c r="AB73" s="830"/>
      <c r="AC73" s="830"/>
      <c r="AD73" s="830"/>
      <c r="AE73" s="830"/>
      <c r="AF73" s="830">
        <v>13</v>
      </c>
      <c r="AG73" s="830"/>
      <c r="AH73" s="830"/>
      <c r="AI73" s="830"/>
      <c r="AJ73" s="830"/>
      <c r="AK73" s="830">
        <v>14</v>
      </c>
      <c r="AL73" s="830"/>
      <c r="AM73" s="830"/>
      <c r="AN73" s="830"/>
      <c r="AO73" s="830"/>
      <c r="AP73" s="830">
        <v>103</v>
      </c>
      <c r="AQ73" s="830"/>
      <c r="AR73" s="830"/>
      <c r="AS73" s="830"/>
      <c r="AT73" s="830"/>
      <c r="AU73" s="830">
        <v>28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548</v>
      </c>
      <c r="C74" s="874"/>
      <c r="D74" s="874"/>
      <c r="E74" s="874"/>
      <c r="F74" s="874"/>
      <c r="G74" s="874"/>
      <c r="H74" s="874"/>
      <c r="I74" s="874"/>
      <c r="J74" s="874"/>
      <c r="K74" s="874"/>
      <c r="L74" s="874"/>
      <c r="M74" s="874"/>
      <c r="N74" s="874"/>
      <c r="O74" s="874"/>
      <c r="P74" s="875"/>
      <c r="Q74" s="876">
        <v>106</v>
      </c>
      <c r="R74" s="830"/>
      <c r="S74" s="830"/>
      <c r="T74" s="830"/>
      <c r="U74" s="830"/>
      <c r="V74" s="830">
        <v>104</v>
      </c>
      <c r="W74" s="830"/>
      <c r="X74" s="830"/>
      <c r="Y74" s="830"/>
      <c r="Z74" s="830"/>
      <c r="AA74" s="830">
        <v>2</v>
      </c>
      <c r="AB74" s="830"/>
      <c r="AC74" s="830"/>
      <c r="AD74" s="830"/>
      <c r="AE74" s="830"/>
      <c r="AF74" s="830">
        <v>2</v>
      </c>
      <c r="AG74" s="830"/>
      <c r="AH74" s="830"/>
      <c r="AI74" s="830"/>
      <c r="AJ74" s="830"/>
      <c r="AK74" s="830">
        <v>9</v>
      </c>
      <c r="AL74" s="830"/>
      <c r="AM74" s="830"/>
      <c r="AN74" s="830"/>
      <c r="AO74" s="830"/>
      <c r="AP74" s="830" t="s">
        <v>553</v>
      </c>
      <c r="AQ74" s="830"/>
      <c r="AR74" s="830"/>
      <c r="AS74" s="830"/>
      <c r="AT74" s="830"/>
      <c r="AU74" s="830" t="s">
        <v>553</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549</v>
      </c>
      <c r="C75" s="874"/>
      <c r="D75" s="874"/>
      <c r="E75" s="874"/>
      <c r="F75" s="874"/>
      <c r="G75" s="874"/>
      <c r="H75" s="874"/>
      <c r="I75" s="874"/>
      <c r="J75" s="874"/>
      <c r="K75" s="874"/>
      <c r="L75" s="874"/>
      <c r="M75" s="874"/>
      <c r="N75" s="874"/>
      <c r="O75" s="874"/>
      <c r="P75" s="875"/>
      <c r="Q75" s="877">
        <v>287</v>
      </c>
      <c r="R75" s="878"/>
      <c r="S75" s="878"/>
      <c r="T75" s="878"/>
      <c r="U75" s="834"/>
      <c r="V75" s="879">
        <v>176</v>
      </c>
      <c r="W75" s="878"/>
      <c r="X75" s="878"/>
      <c r="Y75" s="878"/>
      <c r="Z75" s="834"/>
      <c r="AA75" s="879">
        <v>111</v>
      </c>
      <c r="AB75" s="878"/>
      <c r="AC75" s="878"/>
      <c r="AD75" s="878"/>
      <c r="AE75" s="834"/>
      <c r="AF75" s="879">
        <v>111</v>
      </c>
      <c r="AG75" s="878"/>
      <c r="AH75" s="878"/>
      <c r="AI75" s="878"/>
      <c r="AJ75" s="834"/>
      <c r="AK75" s="879" t="s">
        <v>553</v>
      </c>
      <c r="AL75" s="878"/>
      <c r="AM75" s="878"/>
      <c r="AN75" s="878"/>
      <c r="AO75" s="834"/>
      <c r="AP75" s="879" t="s">
        <v>553</v>
      </c>
      <c r="AQ75" s="878"/>
      <c r="AR75" s="878"/>
      <c r="AS75" s="878"/>
      <c r="AT75" s="834"/>
      <c r="AU75" s="879" t="s">
        <v>553</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550</v>
      </c>
      <c r="C76" s="874"/>
      <c r="D76" s="874"/>
      <c r="E76" s="874"/>
      <c r="F76" s="874"/>
      <c r="G76" s="874"/>
      <c r="H76" s="874"/>
      <c r="I76" s="874"/>
      <c r="J76" s="874"/>
      <c r="K76" s="874"/>
      <c r="L76" s="874"/>
      <c r="M76" s="874"/>
      <c r="N76" s="874"/>
      <c r="O76" s="874"/>
      <c r="P76" s="875"/>
      <c r="Q76" s="877">
        <v>254603</v>
      </c>
      <c r="R76" s="878"/>
      <c r="S76" s="878"/>
      <c r="T76" s="878"/>
      <c r="U76" s="834"/>
      <c r="V76" s="879">
        <v>246672</v>
      </c>
      <c r="W76" s="878"/>
      <c r="X76" s="878"/>
      <c r="Y76" s="878"/>
      <c r="Z76" s="834"/>
      <c r="AA76" s="879">
        <v>7933</v>
      </c>
      <c r="AB76" s="878"/>
      <c r="AC76" s="878"/>
      <c r="AD76" s="878"/>
      <c r="AE76" s="834"/>
      <c r="AF76" s="879">
        <v>7529</v>
      </c>
      <c r="AG76" s="878"/>
      <c r="AH76" s="878"/>
      <c r="AI76" s="878"/>
      <c r="AJ76" s="834"/>
      <c r="AK76" s="879">
        <v>12</v>
      </c>
      <c r="AL76" s="878"/>
      <c r="AM76" s="878"/>
      <c r="AN76" s="878"/>
      <c r="AO76" s="834"/>
      <c r="AP76" s="879" t="s">
        <v>553</v>
      </c>
      <c r="AQ76" s="878"/>
      <c r="AR76" s="878"/>
      <c r="AS76" s="878"/>
      <c r="AT76" s="834"/>
      <c r="AU76" s="879" t="s">
        <v>553</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8826</v>
      </c>
      <c r="AG88" s="844"/>
      <c r="AH88" s="844"/>
      <c r="AI88" s="844"/>
      <c r="AJ88" s="844"/>
      <c r="AK88" s="841"/>
      <c r="AL88" s="841"/>
      <c r="AM88" s="841"/>
      <c r="AN88" s="841"/>
      <c r="AO88" s="841"/>
      <c r="AP88" s="844">
        <v>902</v>
      </c>
      <c r="AQ88" s="844"/>
      <c r="AR88" s="844"/>
      <c r="AS88" s="844"/>
      <c r="AT88" s="844"/>
      <c r="AU88" s="844">
        <v>33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1221550</v>
      </c>
      <c r="AB110" s="900"/>
      <c r="AC110" s="900"/>
      <c r="AD110" s="900"/>
      <c r="AE110" s="901"/>
      <c r="AF110" s="902">
        <v>1188625</v>
      </c>
      <c r="AG110" s="900"/>
      <c r="AH110" s="900"/>
      <c r="AI110" s="900"/>
      <c r="AJ110" s="901"/>
      <c r="AK110" s="902">
        <v>1041678</v>
      </c>
      <c r="AL110" s="900"/>
      <c r="AM110" s="900"/>
      <c r="AN110" s="900"/>
      <c r="AO110" s="901"/>
      <c r="AP110" s="903">
        <v>27.9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10600496</v>
      </c>
      <c r="BR110" s="931"/>
      <c r="BS110" s="931"/>
      <c r="BT110" s="931"/>
      <c r="BU110" s="931"/>
      <c r="BV110" s="931">
        <v>8674950</v>
      </c>
      <c r="BW110" s="931"/>
      <c r="BX110" s="931"/>
      <c r="BY110" s="931"/>
      <c r="BZ110" s="931"/>
      <c r="CA110" s="931">
        <v>8066433</v>
      </c>
      <c r="CB110" s="931"/>
      <c r="CC110" s="931"/>
      <c r="CD110" s="931"/>
      <c r="CE110" s="931"/>
      <c r="CF110" s="944">
        <v>216</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1920287</v>
      </c>
      <c r="BR112" s="926"/>
      <c r="BS112" s="926"/>
      <c r="BT112" s="926"/>
      <c r="BU112" s="926"/>
      <c r="BV112" s="926">
        <v>1758664</v>
      </c>
      <c r="BW112" s="926"/>
      <c r="BX112" s="926"/>
      <c r="BY112" s="926"/>
      <c r="BZ112" s="926"/>
      <c r="CA112" s="926">
        <v>1602330</v>
      </c>
      <c r="CB112" s="926"/>
      <c r="CC112" s="926"/>
      <c r="CD112" s="926"/>
      <c r="CE112" s="926"/>
      <c r="CF112" s="920">
        <v>42.9</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244519</v>
      </c>
      <c r="AB113" s="938"/>
      <c r="AC113" s="938"/>
      <c r="AD113" s="938"/>
      <c r="AE113" s="939"/>
      <c r="AF113" s="940">
        <v>245395</v>
      </c>
      <c r="AG113" s="938"/>
      <c r="AH113" s="938"/>
      <c r="AI113" s="938"/>
      <c r="AJ113" s="939"/>
      <c r="AK113" s="940">
        <v>246825</v>
      </c>
      <c r="AL113" s="938"/>
      <c r="AM113" s="938"/>
      <c r="AN113" s="938"/>
      <c r="AO113" s="939"/>
      <c r="AP113" s="941">
        <v>6.6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57620</v>
      </c>
      <c r="BR113" s="926"/>
      <c r="BS113" s="926"/>
      <c r="BT113" s="926"/>
      <c r="BU113" s="926"/>
      <c r="BV113" s="926">
        <v>48596</v>
      </c>
      <c r="BW113" s="926"/>
      <c r="BX113" s="926"/>
      <c r="BY113" s="926"/>
      <c r="BZ113" s="926"/>
      <c r="CA113" s="926">
        <v>33349</v>
      </c>
      <c r="CB113" s="926"/>
      <c r="CC113" s="926"/>
      <c r="CD113" s="926"/>
      <c r="CE113" s="926"/>
      <c r="CF113" s="920">
        <v>0.9</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6874</v>
      </c>
      <c r="AB114" s="959"/>
      <c r="AC114" s="959"/>
      <c r="AD114" s="959"/>
      <c r="AE114" s="960"/>
      <c r="AF114" s="961">
        <v>11976</v>
      </c>
      <c r="AG114" s="959"/>
      <c r="AH114" s="959"/>
      <c r="AI114" s="959"/>
      <c r="AJ114" s="960"/>
      <c r="AK114" s="961">
        <v>11977</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1176959</v>
      </c>
      <c r="BR114" s="926"/>
      <c r="BS114" s="926"/>
      <c r="BT114" s="926"/>
      <c r="BU114" s="926"/>
      <c r="BV114" s="926">
        <v>1144462</v>
      </c>
      <c r="BW114" s="926"/>
      <c r="BX114" s="926"/>
      <c r="BY114" s="926"/>
      <c r="BZ114" s="926"/>
      <c r="CA114" s="926">
        <v>1139017</v>
      </c>
      <c r="CB114" s="926"/>
      <c r="CC114" s="926"/>
      <c r="CD114" s="926"/>
      <c r="CE114" s="926"/>
      <c r="CF114" s="920">
        <v>30.5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1472943</v>
      </c>
      <c r="AB117" s="979"/>
      <c r="AC117" s="979"/>
      <c r="AD117" s="979"/>
      <c r="AE117" s="980"/>
      <c r="AF117" s="981">
        <v>1445996</v>
      </c>
      <c r="AG117" s="979"/>
      <c r="AH117" s="979"/>
      <c r="AI117" s="979"/>
      <c r="AJ117" s="980"/>
      <c r="AK117" s="981">
        <v>1300480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440</v>
      </c>
      <c r="BP119" s="1005"/>
      <c r="BQ119" s="999">
        <v>13755362</v>
      </c>
      <c r="BR119" s="1000"/>
      <c r="BS119" s="1000"/>
      <c r="BT119" s="1000"/>
      <c r="BU119" s="1000"/>
      <c r="BV119" s="1000">
        <v>11626672</v>
      </c>
      <c r="BW119" s="1000"/>
      <c r="BX119" s="1000"/>
      <c r="BY119" s="1000"/>
      <c r="BZ119" s="1000"/>
      <c r="CA119" s="1000">
        <v>10841129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4527544</v>
      </c>
      <c r="BR120" s="931"/>
      <c r="BS120" s="931"/>
      <c r="BT120" s="931"/>
      <c r="BU120" s="931"/>
      <c r="BV120" s="931">
        <v>3730766</v>
      </c>
      <c r="BW120" s="931"/>
      <c r="BX120" s="931"/>
      <c r="BY120" s="931"/>
      <c r="BZ120" s="931"/>
      <c r="CA120" s="931">
        <v>3990705</v>
      </c>
      <c r="CB120" s="931"/>
      <c r="CC120" s="931"/>
      <c r="CD120" s="931"/>
      <c r="CE120" s="931"/>
      <c r="CF120" s="944">
        <v>106.8</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1920287</v>
      </c>
      <c r="DH120" s="931"/>
      <c r="DI120" s="931"/>
      <c r="DJ120" s="931"/>
      <c r="DK120" s="931"/>
      <c r="DL120" s="931">
        <v>1758664</v>
      </c>
      <c r="DM120" s="931"/>
      <c r="DN120" s="931"/>
      <c r="DO120" s="931"/>
      <c r="DP120" s="931"/>
      <c r="DQ120" s="931">
        <v>1602330</v>
      </c>
      <c r="DR120" s="931"/>
      <c r="DS120" s="931"/>
      <c r="DT120" s="931"/>
      <c r="DU120" s="931"/>
      <c r="DV120" s="932">
        <v>42.9</v>
      </c>
      <c r="DW120" s="932"/>
      <c r="DX120" s="932"/>
      <c r="DY120" s="932"/>
      <c r="DZ120" s="933"/>
    </row>
    <row r="121" spans="1:130" s="230"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30767</v>
      </c>
      <c r="BR121" s="926"/>
      <c r="BS121" s="926"/>
      <c r="BT121" s="926"/>
      <c r="BU121" s="926"/>
      <c r="BV121" s="926">
        <v>29567</v>
      </c>
      <c r="BW121" s="926"/>
      <c r="BX121" s="926"/>
      <c r="BY121" s="926"/>
      <c r="BZ121" s="926"/>
      <c r="CA121" s="926">
        <v>30445</v>
      </c>
      <c r="CB121" s="926"/>
      <c r="CC121" s="926"/>
      <c r="CD121" s="926"/>
      <c r="CE121" s="926"/>
      <c r="CF121" s="920">
        <v>0.8</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8855820</v>
      </c>
      <c r="BR122" s="1000"/>
      <c r="BS122" s="1000"/>
      <c r="BT122" s="1000"/>
      <c r="BU122" s="1000"/>
      <c r="BV122" s="1000">
        <v>7398920</v>
      </c>
      <c r="BW122" s="1000"/>
      <c r="BX122" s="1000"/>
      <c r="BY122" s="1000"/>
      <c r="BZ122" s="1000"/>
      <c r="CA122" s="1000">
        <v>6882356</v>
      </c>
      <c r="CB122" s="1000"/>
      <c r="CC122" s="1000"/>
      <c r="CD122" s="1000"/>
      <c r="CE122" s="1000"/>
      <c r="CF122" s="1017">
        <v>184.3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448</v>
      </c>
      <c r="BP123" s="1005"/>
      <c r="BQ123" s="1063">
        <v>13414131</v>
      </c>
      <c r="BR123" s="1064"/>
      <c r="BS123" s="1064"/>
      <c r="BT123" s="1064"/>
      <c r="BU123" s="1064"/>
      <c r="BV123" s="1064">
        <v>11159253</v>
      </c>
      <c r="BW123" s="1064"/>
      <c r="BX123" s="1064"/>
      <c r="BY123" s="1064"/>
      <c r="BZ123" s="1064"/>
      <c r="CA123" s="1064">
        <v>10903506</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8.8000000000000007</v>
      </c>
      <c r="BR124" s="1027"/>
      <c r="BS124" s="1027"/>
      <c r="BT124" s="1027"/>
      <c r="BU124" s="1027"/>
      <c r="BV124" s="1027">
        <v>12.5</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6234</v>
      </c>
      <c r="AB128" s="1046"/>
      <c r="AC128" s="1046"/>
      <c r="AD128" s="1046"/>
      <c r="AE128" s="1047"/>
      <c r="AF128" s="1048">
        <v>5339</v>
      </c>
      <c r="AG128" s="1046"/>
      <c r="AH128" s="1046"/>
      <c r="AI128" s="1046"/>
      <c r="AJ128" s="1047"/>
      <c r="AK128" s="1048">
        <v>4854</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4894803</v>
      </c>
      <c r="AB129" s="959"/>
      <c r="AC129" s="959"/>
      <c r="AD129" s="959"/>
      <c r="AE129" s="960"/>
      <c r="AF129" s="961">
        <v>4691939</v>
      </c>
      <c r="AG129" s="959"/>
      <c r="AH129" s="959"/>
      <c r="AI129" s="959"/>
      <c r="AJ129" s="960"/>
      <c r="AK129" s="961">
        <v>4687331</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1028049</v>
      </c>
      <c r="AB130" s="959"/>
      <c r="AC130" s="959"/>
      <c r="AD130" s="959"/>
      <c r="AE130" s="960"/>
      <c r="AF130" s="961">
        <v>976696</v>
      </c>
      <c r="AG130" s="959"/>
      <c r="AH130" s="959"/>
      <c r="AI130" s="959"/>
      <c r="AJ130" s="960"/>
      <c r="AK130" s="961">
        <v>952355</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3866754</v>
      </c>
      <c r="AB131" s="986"/>
      <c r="AC131" s="986"/>
      <c r="AD131" s="986"/>
      <c r="AE131" s="987"/>
      <c r="AF131" s="985">
        <v>3715243</v>
      </c>
      <c r="AG131" s="986"/>
      <c r="AH131" s="986"/>
      <c r="AI131" s="986"/>
      <c r="AJ131" s="987"/>
      <c r="AK131" s="985">
        <v>3734976</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11.34439895</v>
      </c>
      <c r="AB132" s="1097"/>
      <c r="AC132" s="1097"/>
      <c r="AD132" s="1097"/>
      <c r="AE132" s="1098"/>
      <c r="AF132" s="1099">
        <v>12.48803914</v>
      </c>
      <c r="AG132" s="1097"/>
      <c r="AH132" s="1097"/>
      <c r="AI132" s="1097"/>
      <c r="AJ132" s="1098"/>
      <c r="AK132" s="1099">
        <v>9.1907150140000002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12</v>
      </c>
      <c r="AB133" s="1080"/>
      <c r="AC133" s="1080"/>
      <c r="AD133" s="1080"/>
      <c r="AE133" s="1081"/>
      <c r="AF133" s="1079">
        <v>12</v>
      </c>
      <c r="AG133" s="1080"/>
      <c r="AH133" s="1080"/>
      <c r="AI133" s="1080"/>
      <c r="AJ133" s="1081"/>
      <c r="AK133" s="1079">
        <v>11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LpQE9vJVPBHbtzDn0nMe5+3owoWja+Su6r3MNPptjwhBTWoL5t7ahiaqckYuORGMrzTYMx7VgNVKxsnhThflw==" saltValue="Ch40Cmv7esUMU5RrDExg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CW28" sqref="CW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41NAyDwcLCSUfQ10I457XXbWsR++zTbSoGSqX4Otrsp8SVW8VPCPORg3zmXcCTyrImk0JzNrkGzpJJK7UfV0Q==" saltValue="MatiybdDVBT/DOV/606k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ABBZuFC2DqxQV6kJg60oZKVoCOlfQExrfMWXsujkIa8+3GOd2vJLA4PjqqhPN9LyWACmvEsX7zygdQ2zN5k9Q==" saltValue="1ZFiR5hsPdRbU3C1ikav9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workbookViewId="0">
      <selection activeCell="AP22" sqref="AP22"/>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1191846</v>
      </c>
      <c r="AP9" s="281">
        <v>161169</v>
      </c>
      <c r="AQ9" s="282">
        <v>143407</v>
      </c>
      <c r="AR9" s="283">
        <v>12.4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277667</v>
      </c>
      <c r="AP10" s="284">
        <v>37548</v>
      </c>
      <c r="AQ10" s="285">
        <v>20271</v>
      </c>
      <c r="AR10" s="286">
        <v>85.2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22536</v>
      </c>
      <c r="AP11" s="284">
        <v>3047</v>
      </c>
      <c r="AQ11" s="285">
        <v>1412</v>
      </c>
      <c r="AR11" s="286">
        <v>115.8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81116</v>
      </c>
      <c r="AP13" s="284">
        <v>10969</v>
      </c>
      <c r="AQ13" s="285">
        <v>5234</v>
      </c>
      <c r="AR13" s="286">
        <v>109.6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30529</v>
      </c>
      <c r="AP14" s="284">
        <v>4128</v>
      </c>
      <c r="AQ14" s="285">
        <v>3337</v>
      </c>
      <c r="AR14" s="286">
        <v>23.7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-96516</v>
      </c>
      <c r="AP15" s="284">
        <v>-13052</v>
      </c>
      <c r="AQ15" s="285">
        <v>-9830</v>
      </c>
      <c r="AR15" s="286">
        <v>32.799999999999997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1507178</v>
      </c>
      <c r="AP16" s="284">
        <v>203810</v>
      </c>
      <c r="AQ16" s="285">
        <v>163831</v>
      </c>
      <c r="AR16" s="286">
        <v>24.4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15.96</v>
      </c>
      <c r="AP21" s="298">
        <v>14.18</v>
      </c>
      <c r="AQ21" s="299">
        <v>1.78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93.5</v>
      </c>
      <c r="AP22" s="303">
        <v>95.4</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1041678</v>
      </c>
      <c r="AP32" s="312">
        <v>140862</v>
      </c>
      <c r="AQ32" s="313">
        <v>86321</v>
      </c>
      <c r="AR32" s="314">
        <v>63.2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246825</v>
      </c>
      <c r="AP35" s="312">
        <v>33377</v>
      </c>
      <c r="AQ35" s="313">
        <v>18581</v>
      </c>
      <c r="AR35" s="314">
        <v>79.599999999999994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11977</v>
      </c>
      <c r="AP36" s="312">
        <v>1620</v>
      </c>
      <c r="AQ36" s="313">
        <v>4521</v>
      </c>
      <c r="AR36" s="314">
        <v>-64.2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983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486</v>
      </c>
      <c r="AP38" s="315" t="s">
        <v>486</v>
      </c>
      <c r="AQ38" s="316">
        <v>20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-4854</v>
      </c>
      <c r="AP39" s="312">
        <v>-656</v>
      </c>
      <c r="AQ39" s="313">
        <v>-4212</v>
      </c>
      <c r="AR39" s="314">
        <v>-84.4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-952355</v>
      </c>
      <c r="AP40" s="312">
        <v>-128784</v>
      </c>
      <c r="AQ40" s="313">
        <v>-70783</v>
      </c>
      <c r="AR40" s="314">
        <v>81.900000000000006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343271</v>
      </c>
      <c r="AP41" s="312">
        <v>46419</v>
      </c>
      <c r="AQ41" s="313">
        <v>35432</v>
      </c>
      <c r="AR41" s="314">
        <v>31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1489275</v>
      </c>
      <c r="AN51" s="334">
        <v>178485</v>
      </c>
      <c r="AO51" s="335">
        <v>41.7</v>
      </c>
      <c r="AP51" s="336">
        <v>126262</v>
      </c>
      <c r="AQ51" s="337">
        <v>10</v>
      </c>
      <c r="AR51" s="338">
        <v>31.7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1222334</v>
      </c>
      <c r="AN52" s="342">
        <v>146493</v>
      </c>
      <c r="AO52" s="343">
        <v>42.2</v>
      </c>
      <c r="AP52" s="344">
        <v>56769</v>
      </c>
      <c r="AQ52" s="345">
        <v>2.1</v>
      </c>
      <c r="AR52" s="346">
        <v>40.1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1720418</v>
      </c>
      <c r="AN53" s="334">
        <v>211848</v>
      </c>
      <c r="AO53" s="335">
        <v>18.7</v>
      </c>
      <c r="AP53" s="336">
        <v>126525</v>
      </c>
      <c r="AQ53" s="337">
        <v>0.2</v>
      </c>
      <c r="AR53" s="338">
        <v>18.5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1357733</v>
      </c>
      <c r="AN54" s="342">
        <v>167188</v>
      </c>
      <c r="AO54" s="343">
        <v>14.1</v>
      </c>
      <c r="AP54" s="344">
        <v>67052</v>
      </c>
      <c r="AQ54" s="345">
        <v>18.100000000000001</v>
      </c>
      <c r="AR54" s="346">
        <v>-4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1625272</v>
      </c>
      <c r="AN55" s="334">
        <v>206384</v>
      </c>
      <c r="AO55" s="335">
        <v>-2.6</v>
      </c>
      <c r="AP55" s="336">
        <v>138402</v>
      </c>
      <c r="AQ55" s="337">
        <v>9.4</v>
      </c>
      <c r="AR55" s="338">
        <v>-12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1446463</v>
      </c>
      <c r="AN56" s="342">
        <v>183678</v>
      </c>
      <c r="AO56" s="343">
        <v>9.9</v>
      </c>
      <c r="AP56" s="344">
        <v>70652</v>
      </c>
      <c r="AQ56" s="345">
        <v>5.4</v>
      </c>
      <c r="AR56" s="346">
        <v>4.5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538143</v>
      </c>
      <c r="AN57" s="334">
        <v>70502</v>
      </c>
      <c r="AO57" s="335">
        <v>-65.8</v>
      </c>
      <c r="AP57" s="336">
        <v>146367</v>
      </c>
      <c r="AQ57" s="337">
        <v>5.8</v>
      </c>
      <c r="AR57" s="338">
        <v>-71.599999999999994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409889</v>
      </c>
      <c r="AN58" s="342">
        <v>53700</v>
      </c>
      <c r="AO58" s="343">
        <v>-70.8</v>
      </c>
      <c r="AP58" s="344">
        <v>79441</v>
      </c>
      <c r="AQ58" s="345">
        <v>12.4</v>
      </c>
      <c r="AR58" s="346">
        <v>-83.2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711266</v>
      </c>
      <c r="AN59" s="334">
        <v>96182</v>
      </c>
      <c r="AO59" s="335">
        <v>36.4</v>
      </c>
      <c r="AP59" s="336">
        <v>165181</v>
      </c>
      <c r="AQ59" s="337">
        <v>12.9</v>
      </c>
      <c r="AR59" s="338">
        <v>23.5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620156</v>
      </c>
      <c r="AN60" s="342">
        <v>83862</v>
      </c>
      <c r="AO60" s="343">
        <v>56.2</v>
      </c>
      <c r="AP60" s="344">
        <v>82246</v>
      </c>
      <c r="AQ60" s="345">
        <v>3.5</v>
      </c>
      <c r="AR60" s="346">
        <v>52.7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1216875</v>
      </c>
      <c r="AN61" s="349">
        <v>152680</v>
      </c>
      <c r="AO61" s="350">
        <v>5.7</v>
      </c>
      <c r="AP61" s="351">
        <v>140547</v>
      </c>
      <c r="AQ61" s="352">
        <v>7.7</v>
      </c>
      <c r="AR61" s="338">
        <v>-2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1011315</v>
      </c>
      <c r="AN62" s="342">
        <v>126984</v>
      </c>
      <c r="AO62" s="343">
        <v>10.3</v>
      </c>
      <c r="AP62" s="344">
        <v>71232</v>
      </c>
      <c r="AQ62" s="345">
        <v>8.3000000000000007</v>
      </c>
      <c r="AR62" s="346">
        <v>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KFxAmM925q/Lom03k7ldjJf6x+cIoh5SZt5dqCw3Xuxs+/Qng+x9lnYLVEz0Fl7UlzGQQHp2La5QyzT9raPYA==" saltValue="Zdo6lIX6Djbij3BY6sWv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G73"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PXDrFUG2dZXxxyzScncyLUmUw+Xc/j6wFasGB6gvxBKOSEsHeoCYHrQShhGaFC2Bj0Z0Xx6TduQOO0sigvSRAg==" saltValue="m1sl4S1jQlAKEUV4Gux/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9"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XCglvkL44EB81pQJUtPKAZbJBLmXUUpdu4yH9ccSm56oLdRVz1jHAVvrYenNyWh0c4843kYyt2BhHDDPIv1H4A==" saltValue="Yyyk4UC6k1qmE+cOL4izL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41</v>
      </c>
      <c r="G47" s="12">
        <v>39.18</v>
      </c>
      <c r="H47" s="12">
        <v>45.68</v>
      </c>
      <c r="I47" s="12">
        <v>25.42</v>
      </c>
      <c r="J47" s="13">
        <v>26.51</v>
      </c>
    </row>
    <row r="48" spans="2:10" ht="57.75" customHeight="1" x14ac:dyDescent="0.15">
      <c r="B48" s="14"/>
      <c r="C48" s="1141" t="s">
        <v>4</v>
      </c>
      <c r="D48" s="1141"/>
      <c r="E48" s="1142"/>
      <c r="F48" s="15">
        <v>7.38</v>
      </c>
      <c r="G48" s="16">
        <v>7.38</v>
      </c>
      <c r="H48" s="16">
        <v>7.47</v>
      </c>
      <c r="I48" s="16">
        <v>6.31</v>
      </c>
      <c r="J48" s="17">
        <v>6.23</v>
      </c>
    </row>
    <row r="49" spans="2:10" ht="57.75" customHeight="1" thickBot="1" x14ac:dyDescent="0.2">
      <c r="B49" s="18"/>
      <c r="C49" s="1143" t="s">
        <v>5</v>
      </c>
      <c r="D49" s="1143"/>
      <c r="E49" s="1144"/>
      <c r="F49" s="19">
        <v>1.87</v>
      </c>
      <c r="G49" s="20" t="s">
        <v>529</v>
      </c>
      <c r="H49" s="20">
        <v>8.6</v>
      </c>
      <c r="I49" s="20">
        <v>0.19</v>
      </c>
      <c r="J49" s="21">
        <v>0.97</v>
      </c>
    </row>
    <row r="50" spans="2:10" x14ac:dyDescent="0.15"/>
  </sheetData>
  <sheetProtection algorithmName="SHA-512" hashValue="Crr6i7fxtCHxQrdBfNvEpY9bt+qQFSZz1D68P4JNj853d6A6Tr0FcWunP2WWe9TAd/FrV70ZN6H2yW9+XJsG7w==" saltValue="8hPWMbKGBysCoFmwckB7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