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07DA1DB5-E5BC-43F8-85F7-51771B0A8A30}"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AM36" i="10" s="1"/>
  <c r="AM37" i="10" s="1"/>
  <c r="BW34" i="10" l="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<sst xmlns="http://schemas.openxmlformats.org/spreadsheetml/2006/main" count="1111" uniqueCount="576">
  <si>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</si>
  <si>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</si>
  <si>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</si>
  <si>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</si>
  <si>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</si>
  <si>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</si>
  <si>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</si>
  <si>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</si>
  <si>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</si>
  <si>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</si>
  <si>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</si>
  <si>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</si>
  <si>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</si>
  <si>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</si>
  <si>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</si>
  <si>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</si>
  <si>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</si>
  <si>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</si>
  <si>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</si>
  <si>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</si>
  <si>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</si>
  <si>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</si>
  <si>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</si>
  <si>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</si>
  <si>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</si>
  <si>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</si>
  <si>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</si>
  <si>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</si>
  <si>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</si>
  <si>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</si>
  <si>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</si>
  <si>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</si>
  <si>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</si>
  <si>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</si>
  <si>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</si>
  <si>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</si>
  <si>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</si>
  <si>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</si>
  <si>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</si>
  <si>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</si>
  <si>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</si>
  <si>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</si>
  <si>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</si>
  <si>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</si>
  <si>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</si>
  <si>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</si>
  <si>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</si>
  <si>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</si>
  <si>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</si>
  <si>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</si>
  <si>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</si>
  <si>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</si>
  <si>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</si>
  <si>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</si>
  <si>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</si>
  <si>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</si>
  <si>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</si>
  <si>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</si>
  <si>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</si>
  <si>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</si>
  <si>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</si>
  <si>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</si>
  <si>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</si>
  <si>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</si>
  <si>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</si>
  <si>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</si>
  <si>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</si>
  <si>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</si>
  <si>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</si>
  <si>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</si>
  <si>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</si>
  <si>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</si>
  <si>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</si>
  <si>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</si>
  <si>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</si>
  <si>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</si>
  <si>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</si>
  <si>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</si>
  <si>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</si>
  <si>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</si>
  <si>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</si>
  <si>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</si>
  <si>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</si>
  <si>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</si>
  <si>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</si>
  <si>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</si>
  <si>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</si>
  <si>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</si>
  <si>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</si>
  <si>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</si>
  <si>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</si>
  <si>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</si>
  <si>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</si>
  <si>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</si>
  <si>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玉城町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</si>
  <si>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</si>
  <si>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</si>
  <si>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</si>
  <si>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</si>
  <si>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</si>
  <si>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</si>
  <si>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</si>
  <si>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</si>
  <si>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</si>
  <si>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</si>
  <si>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</si>
  <si>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</si>
  <si>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</si>
  <si>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</si>
  <si>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</si>
  <si>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</si>
  <si>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</si>
  <si>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</si>
  <si>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</si>
  <si>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</si>
  <si>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</si>
  <si>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</si>
  <si>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</si>
  <si>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</si>
  <si>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</si>
  <si>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</si>
  <si>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</si>
  <si>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</si>
  <si>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</si>
  <si>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</si>
  <si>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</si>
  <si>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</si>
  <si>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</si>
  <si>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</si>
  <si>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</si>
  <si>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</si>
  <si>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</si>
  <si>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</si>
  <si>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</si>
  <si>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</si>
  <si>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</si>
  <si>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</si>
  <si>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</si>
  <si>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</si>
  <si>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</si>
  <si>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</si>
  <si>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</si>
  <si>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</si>
  <si>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</si>
  <si>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</si>
  <si>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</si>
  <si>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</si>
  <si>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</si>
  <si>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</si>
  <si>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</si>
  <si>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</si>
  <si>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</si>
  <si>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</si>
  <si>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</si>
  <si>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</si>
  <si>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</si>
  <si>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</si>
  <si>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</si>
  <si>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</si>
  <si>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</si>
  <si>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</si>
  <si>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</si>
  <si>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</si>
  <si>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</si>
  <si>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</si>
  <si>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</si>
  <si>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</si>
  <si>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</si>
  <si>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</si>
  <si>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</si>
  <si>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</si>
  <si>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</si>
  <si>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</si>
  <si>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</si>
  <si>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</si>
  <si>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</si>
  <si>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</si>
  <si>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</si>
  <si>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</si>
  <si>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</si>
  <si>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</si>
  <si>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</si>
  <si>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</si>
  <si>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</si>
  <si>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</si>
  <si>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</si>
  <si>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</si>
  <si>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</si>
  <si>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</si>
  <si>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</si>
  <si>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</si>
  <si>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</si>
  <si>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</si>
  <si>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</si>
  <si>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</si>
  <si>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</si>
  <si>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</si>
  <si>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</si>
  <si>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</si>
  <si>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</si>
  <si>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</si>
  <si>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</si>
  <si>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</si>
  <si>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三重県玉城町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</si>
  <si>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</si>
  <si>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</si>
  <si>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</si>
  <si>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</si>
  <si>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</si>
  <si>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</si>
  <si>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</si>
  <si>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</si>
  <si>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</si>
  <si>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</si>
  <si>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</si>
  <si>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</si>
  <si>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</si>
  <si>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</si>
  <si>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</si>
  <si>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</si>
  <si>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</si>
  <si>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</si>
  <si>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</si>
  <si>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</si>
  <si>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</si>
  <si>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</si>
  <si>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</si>
  <si>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</si>
  <si>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</si>
  <si>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</si>
  <si>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</si>
  <si>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</si>
  <si>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</si>
  <si>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</si>
  <si>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</si>
  <si>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</si>
  <si>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</si>
  <si>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</si>
  <si>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</si>
  <si>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</si>
  <si>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</si>
  <si>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</si>
  <si>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</si>
  <si>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</si>
  <si>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</si>
  <si>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</si>
  <si>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</si>
  <si>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</si>
  <si>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</si>
  <si>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</si>
  <si>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</si>
  <si>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</si>
  <si>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</si>
  <si>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</si>
  <si>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</si>
  <si>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</si>
  <si>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</si>
  <si>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</si>
  <si>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</si>
  <si>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</si>
  <si>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</si>
  <si>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</si>
  <si>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</si>
  <si>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</si>
  <si>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</si>
  <si>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</si>
  <si>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</si>
  <si>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</si>
  <si>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</si>
  <si>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</si>
  <si>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</si>
  <si>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</si>
  <si>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</si>
  <si>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</si>
  <si>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</si>
  <si>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</si>
  <si>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</si>
  <si>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</si>
  <si>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</si>
  <si>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</si>
  <si>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</si>
  <si>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</si>
  <si>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</si>
  <si>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</si>
  <si>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</si>
  <si>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</si>
  <si>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</si>
  <si>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</si>
  <si>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</si>
  <si>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</si>
  <si>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</si>
  <si>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</si>
  <si>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</si>
  <si>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</si>
  <si>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</si>
  <si>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</si>
  <si>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</si>
  <si>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</si>
  <si>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</si>
  <si>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</si>
  <si>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</si>
  <si>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</si>
  <si>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</si>
  <si>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</si>
  <si>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</si>
  <si>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</si>
  <si>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</si>
  <si>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</si>
  <si>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</si>
  <si>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</si>
  <si>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</si>
  <si>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</si>
  <si>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</si>
  <si>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</si>
  <si>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</si>
  <si>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</si>
  <si>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</si>
  <si>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</si>
  <si>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</si>
  <si>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</si>
  <si>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</si>
  <si>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</si>
  <si>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</si>
  <si>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</si>
  <si>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</si>
  <si>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</si>
  <si>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</si>
  <si>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</si>
  <si>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</si>
  <si>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</si>
  <si>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</si>
  <si>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</si>
  <si>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</si>
  <si>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</si>
  <si>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</si>
  <si>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</si>
  <si>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</si>
  <si>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</si>
  <si>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</si>
  <si>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</si>
  <si>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</si>
  <si>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</si>
  <si>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</si>
  <si>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</si>
  <si>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</si>
  <si>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</si>
  <si>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</si>
  <si>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</si>
  <si>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</si>
  <si>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</si>
  <si>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</si>
  <si>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</si>
  <si>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</si>
  <si>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</si>
  <si>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三重県玉城町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</si>
  <si>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</si>
  <si>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</si>
  <si>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</si>
  <si>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</si>
  <si>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</si>
  <si>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</si>
  <si>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</si>
  <si>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</si>
  <si>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</si>
  <si>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</si>
  <si>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</si>
  <si>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</si>
  <si>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</si>
  <si>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</si>
  <si>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</si>
  <si>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</si>
  <si>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</si>
  <si>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</si>
  <si>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</si>
  <si>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</si>
  <si>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山村振興事業特別会計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</si>
  <si>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</si>
  <si>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</si>
  <si>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</si>
  <si>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</si>
  <si>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</si>
  <si>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</si>
  <si>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</si>
  <si>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</si>
  <si>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</si>
  <si>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</si>
  <si>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</si>
  <si>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</si>
  <si>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</si>
  <si>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</si>
  <si>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</si>
  <si>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</si>
  <si>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</si>
  <si>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</si>
  <si>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</si>
  <si>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</si>
  <si>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介護老人保健施設事業会計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</si>
  <si>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</si>
  <si>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</si>
  <si>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</si>
  <si>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</si>
  <si>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</si>
  <si>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</si>
  <si>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</si>
  <si>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</si>
  <si>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</si>
  <si>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</si>
  <si>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</si>
  <si>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</si>
  <si>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</si>
  <si>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</si>
  <si>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</si>
  <si>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</si>
  <si>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</si>
  <si>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</si>
  <si>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</si>
  <si>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</si>
  <si>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</si>
  <si>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</si>
  <si>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</si>
  <si>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</si>
  <si>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</si>
  <si>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</si>
  <si>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</si>
  <si>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</si>
  <si>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</si>
  <si>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</si>
  <si>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</si>
  <si>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</si>
  <si>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</si>
  <si>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</si>
  <si>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</si>
  <si>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</si>
  <si>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</si>
  <si>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</si>
  <si>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</si>
  <si>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</si>
  <si>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</si>
  <si>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</si>
  <si>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</si>
  <si>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</si>
  <si>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</si>
  <si>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</si>
  <si>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</si>
  <si>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</si>
  <si>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</si>
  <si>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</si>
  <si>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</si>
  <si>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</si>
  <si>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</si>
  <si>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</si>
  <si>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</si>
  <si>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</si>
  <si>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</si>
  <si>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</si>
  <si>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</si>
  <si>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</si>
  <si>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</si>
  <si>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</si>
  <si>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</si>
  <si>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</si>
  <si>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</si>
  <si>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</si>
  <si>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</si>
  <si>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</si>
  <si>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</si>
  <si>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</si>
  <si>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</si>
  <si>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</si>
  <si>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</si>
  <si>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</si>
  <si>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</si>
  <si>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</si>
  <si>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</si>
  <si>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</si>
  <si>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</si>
  <si>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</si>
  <si>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</si>
  <si>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</si>
  <si>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</si>
  <si>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</si>
  <si>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</si>
  <si>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</si>
  <si>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</si>
  <si>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</si>
  <si>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</si>
  <si>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</si>
  <si>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</si>
  <si>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</si>
  <si>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</si>
  <si>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</si>
  <si>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</si>
  <si>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</si>
  <si>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</si>
  <si>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</si>
  <si>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</si>
  <si>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</si>
  <si>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</si>
  <si>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</si>
  <si>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</si>
  <si>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</si>
  <si>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</si>
  <si>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</si>
  <si>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</si>
  <si>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</si>
  <si>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</si>
  <si>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</si>
  <si>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</si>
  <si>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</si>
  <si>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</si>
  <si>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</si>
  <si>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</si>
  <si>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</si>
  <si>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</si>
  <si>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</si>
  <si>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</si>
  <si>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</si>
  <si>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</si>
  <si>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</si>
  <si>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</si>
  <si>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</si>
  <si>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</si>
  <si>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</si>
  <si>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</si>
  <si>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</si>
  <si>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</si>
  <si>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</si>
  <si>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</si>
  <si>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</si>
  <si>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</si>
  <si>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</si>
  <si>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</si>
  <si>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4.86</t>
  </si>
  <si>
    <t>▲ 2.25</t>
  </si>
  <si>
    <t>▲ 4.77</t>
  </si>
  <si>
    <t>水道事業会計</t>
  </si>
  <si>
    <t>病院事業会計</t>
  </si>
  <si>
    <t>下水道事業会計</t>
  </si>
  <si>
    <t>一般会計</t>
  </si>
  <si>
    <t>国民健康保険特別会計</t>
  </si>
  <si>
    <t>介護老人保健施設事業会計</t>
  </si>
  <si>
    <t>介護保険特別会計</t>
  </si>
  <si>
    <t>後期高齢者医療特別会計</t>
  </si>
  <si>
    <t>その他会計（赤字）</t>
  </si>
  <si>
    <t>▲ 0.65</t>
  </si>
  <si>
    <t>▲ 0.60</t>
  </si>
  <si>
    <t>その他会計（黒字）</t>
  </si>
  <si>
    <t>R01</t>
    <phoneticPr fontId="5"/>
  </si>
  <si>
    <t>R02</t>
    <phoneticPr fontId="5"/>
  </si>
  <si>
    <t>R03</t>
    <phoneticPr fontId="5"/>
  </si>
  <si>
    <t>R04</t>
    <phoneticPr fontId="5"/>
  </si>
  <si>
    <t>R05</t>
    <phoneticPr fontId="5"/>
  </si>
  <si>
    <t>-</t>
    <phoneticPr fontId="2"/>
  </si>
  <si>
    <t>度会土地開発公社</t>
    <rPh sb="0" eb="8">
      <t>ワタライトチカイハツコウシャ</t>
    </rPh>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</si>
  <si>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31"/>
  </si>
  <si>
    <t>〃（特別養護老人ホーム高砂寮特別会計）</t>
    <rPh sb="2" eb="4">
      <t>トクベツ</t>
    </rPh>
    <rPh sb="4" eb="6">
      <t>ヨウゴ</t>
    </rPh>
    <rPh sb="6" eb="8">
      <t>ロウジン</t>
    </rPh>
    <rPh sb="11" eb="13">
      <t>タカサゴ</t>
    </rPh>
    <rPh sb="13" eb="14">
      <t>リョウ</t>
    </rPh>
    <rPh sb="14" eb="16">
      <t>トクベツ</t>
    </rPh>
    <rPh sb="16" eb="18">
      <t>カイケイ</t>
    </rPh>
    <phoneticPr fontId="31"/>
  </si>
  <si>
    <t>〃（特別養護老人ホーム真砂寮特別会計）</t>
    <rPh sb="2" eb="4">
      <t>トクベツ</t>
    </rPh>
    <rPh sb="4" eb="6">
      <t>ヨウゴ</t>
    </rPh>
    <rPh sb="6" eb="8">
      <t>ロウジン</t>
    </rPh>
    <rPh sb="11" eb="13">
      <t>マサゴ</t>
    </rPh>
    <rPh sb="13" eb="14">
      <t>リョウ</t>
    </rPh>
    <rPh sb="14" eb="16">
      <t>トクベツ</t>
    </rPh>
    <rPh sb="16" eb="18">
      <t>カイケイ</t>
    </rPh>
    <phoneticPr fontId="31"/>
  </si>
  <si>
    <t>〃（特別養護老人ホームわたらい緑清苑特別会計）</t>
    <rPh sb="2" eb="4">
      <t>トクベツ</t>
    </rPh>
    <rPh sb="4" eb="6">
      <t>ヨウゴ</t>
    </rPh>
    <rPh sb="6" eb="8">
      <t>ロウジン</t>
    </rPh>
    <rPh sb="15" eb="16">
      <t>ミドリ</t>
    </rPh>
    <rPh sb="16" eb="17">
      <t>キヨ</t>
    </rPh>
    <rPh sb="17" eb="18">
      <t>エン</t>
    </rPh>
    <rPh sb="18" eb="20">
      <t>トクベツ</t>
    </rPh>
    <rPh sb="20" eb="22">
      <t>カイケイ</t>
    </rPh>
    <phoneticPr fontId="31"/>
  </si>
  <si>
    <t>三重県市町総合事務組合（一般会計）</t>
  </si>
  <si>
    <t>〃（共同研修特別会計）</t>
  </si>
  <si>
    <t>〃（デジタル地図特別会計）</t>
  </si>
  <si>
    <t>〃（物品特別会計）</t>
  </si>
  <si>
    <t>〃（退職手当特別会計）</t>
  </si>
  <si>
    <t>〃（消防救急無線特別会計）</t>
  </si>
  <si>
    <t>〃（公平委員会特別会計）</t>
  </si>
  <si>
    <t>伊勢広域環境組合（一般会計）</t>
    <rPh sb="9" eb="11">
      <t>イッパン</t>
    </rPh>
    <rPh sb="11" eb="13">
      <t>カイケイ</t>
    </rPh>
    <phoneticPr fontId="2"/>
  </si>
  <si>
    <t>三重地方税管理回収機構（一般会計）</t>
  </si>
  <si>
    <t>〃（滞納整理拡充事業特別会計）</t>
  </si>
  <si>
    <t>三重県後期高齢者医療広域連合（一般会計）</t>
  </si>
  <si>
    <t>〃（後期高齢者医療特別会計）</t>
  </si>
  <si>
    <t>〃（指定通所介護事業所高砂寮特別会計）</t>
    <rPh sb="6" eb="8">
      <t>カイゴ</t>
    </rPh>
    <phoneticPr fontId="2"/>
  </si>
  <si>
    <t>(地域福祉基金(R05年度末現在))</t>
    <rPh sb="1" eb="3">
      <t>チイキ</t>
    </rPh>
    <rPh sb="3" eb="5">
      <t>フクシ</t>
    </rPh>
    <rPh sb="5" eb="7">
      <t>キキン</t>
    </rPh>
    <phoneticPr fontId="5"/>
  </si>
  <si>
    <t>(公共施設整備基金(R05年度末現在))</t>
    <rPh sb="1" eb="3">
      <t>コウキョウ</t>
    </rPh>
    <rPh sb="3" eb="5">
      <t>シセツ</t>
    </rPh>
    <rPh sb="5" eb="7">
      <t>セイビ</t>
    </rPh>
    <rPh sb="7" eb="9">
      <t>キキン</t>
    </rPh>
    <phoneticPr fontId="2"/>
  </si>
  <si>
    <t>(ふるさと応援基金(R05年度末現在))</t>
    <rPh sb="5" eb="7">
      <t>オウエン</t>
    </rPh>
    <rPh sb="7" eb="9">
      <t>キキン</t>
    </rPh>
    <phoneticPr fontId="2"/>
  </si>
  <si>
    <t>(災害救助基金(R05年度末現在))</t>
    <rPh sb="1" eb="5">
      <t>サイガイキュウジョ</t>
    </rPh>
    <rPh sb="5" eb="7">
      <t>キキン</t>
    </rPh>
    <phoneticPr fontId="2"/>
  </si>
  <si>
    <t>(活性化対策事業基金(R05年度末現在))</t>
    <rPh sb="1" eb="4">
      <t>カッセイカ</t>
    </rPh>
    <rPh sb="4" eb="6">
      <t>タイサク</t>
    </rPh>
    <rPh sb="6" eb="8">
      <t>ジギョウ</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</si>
</sst>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C714-49C2-8B5B-9C5538EF87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28764</c:v>
                </c:pt>
                <c:pt idx="1">
                  <c:v>41782</c:v>
                </c:pt>
                <c:pt idx="2">
                  <c:v>55887</c:v>
                </c:pt>
                <c:pt idx="3">
                  <c:v>51879</c:v>
                </c:pt>
                <c:pt idx="4">
                  <c:v>56869</c:v>
                </c:pt>
              </c:numCache>
            </c:numRef>
          </c:val>
          <c:smooth val="0"/>
          <c:extLst>
            <c:ext xmlns:c16="http://schemas.microsoft.com/office/drawing/2014/chart" uri="{C3380CC4-5D6E-409C-BE32-E72D297353CC}">
              <c16:uniqueId val="{00000001-C714-49C2-8B5B-9C5538EF87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4.1900000000000004</c:v>
                </c:pt>
                <c:pt idx="1">
                  <c:v>4.4800000000000004</c:v>
                </c:pt>
                <c:pt idx="2">
                  <c:v>5.85</c:v>
                </c:pt>
                <c:pt idx="3">
                  <c:v>5.15</c:v>
                </c:pt>
                <c:pt idx="4">
                  <c:v>4.42</c:v>
                </c:pt>
              </c:numCache>
            </c:numRef>
          </c:val>
          <c:extLst>
            <c:ext xmlns:c16="http://schemas.microsoft.com/office/drawing/2014/chart" uri="{C3380CC4-5D6E-409C-BE32-E72D297353CC}">
              <c16:uniqueId val="{00000000-A0DC-42E0-94FC-A61C8B3BF6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39.53</c:v>
                </c:pt>
                <c:pt idx="1">
                  <c:v>39.049999999999997</c:v>
                </c:pt>
                <c:pt idx="2">
                  <c:v>40.28</c:v>
                </c:pt>
                <c:pt idx="3">
                  <c:v>43.66</c:v>
                </c:pt>
                <c:pt idx="4">
                  <c:v>41.85</c:v>
                </c:pt>
              </c:numCache>
            </c:numRef>
          </c:val>
          <c:extLst>
            <c:ext xmlns:c16="http://schemas.microsoft.com/office/drawing/2014/chart" uri="{C3380CC4-5D6E-409C-BE32-E72D297353CC}">
              <c16:uniqueId val="{00000001-A0DC-42E0-94FC-A61C8B3BF6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-4.8600000000000003</c:v>
                </c:pt>
                <c:pt idx="1">
                  <c:v>0.62</c:v>
                </c:pt>
                <c:pt idx="2">
                  <c:v>2.34</c:v>
                </c:pt>
                <c:pt idx="3">
                  <c:v>-2.25</c:v>
                </c:pt>
                <c:pt idx="4">
                  <c:v>-4.7699999999999996</c:v>
                </c:pt>
              </c:numCache>
            </c:numRef>
          </c:val>
          <c:smooth val="0"/>
          <c:extLst>
            <c:ext xmlns:c16="http://schemas.microsoft.com/office/drawing/2014/chart" uri="{C3380CC4-5D6E-409C-BE32-E72D297353CC}">
              <c16:uniqueId val="{00000002-A0DC-42E0-94FC-A61C8B3BF6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0.02</c:v>
                </c:pt>
                <c:pt idx="4">
                  <c:v>#N/A</c:v>
                </c:pt>
                <c:pt idx="5">
                  <c:v>0.05</c:v>
                </c:pt>
                <c:pt idx="6">
                  <c:v>#N/A</c:v>
                </c:pt>
                <c:pt idx="7">
                  <c:v>2.2599999999999998</c:v>
                </c:pt>
                <c:pt idx="8">
                  <c:v>#N/A</c:v>
                </c:pt>
                <c:pt idx="9">
                  <c:v>0.02</c:v>
                </c:pt>
              </c:numCache>
            </c:numRef>
          </c:val>
          <c:extLst>
            <c:ext xmlns:c16="http://schemas.microsoft.com/office/drawing/2014/chart" uri="{C3380CC4-5D6E-409C-BE32-E72D297353CC}">
              <c16:uniqueId val="{00000000-18E8-44F6-B75E-C93EC4BA25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0.65</c:v>
                </c:pt>
                <c:pt idx="1">
                  <c:v>#N/A</c:v>
                </c:pt>
                <c:pt idx="2">
                  <c:v>0.6</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18E8-44F6-B75E-C93EC4BA25B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0.05</c:v>
                </c:pt>
                <c:pt idx="4">
                  <c:v>#N/A</c:v>
                </c:pt>
                <c:pt idx="5">
                  <c:v>0.06</c:v>
                </c:pt>
                <c:pt idx="6">
                  <c:v>0</c:v>
                </c:pt>
                <c:pt idx="7">
                  <c:v>0</c:v>
                </c:pt>
                <c:pt idx="8">
                  <c:v>#N/A</c:v>
                </c:pt>
                <c:pt idx="9">
                  <c:v>0.05</c:v>
                </c:pt>
              </c:numCache>
            </c:numRef>
          </c:val>
          <c:extLst>
            <c:ext xmlns:c16="http://schemas.microsoft.com/office/drawing/2014/chart" uri="{C3380CC4-5D6E-409C-BE32-E72D297353CC}">
              <c16:uniqueId val="{00000002-18E8-44F6-B75E-C93EC4BA25BC}"/>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0.87</c:v>
                </c:pt>
                <c:pt idx="2">
                  <c:v>#N/A</c:v>
                </c:pt>
                <c:pt idx="3">
                  <c:v>0.53</c:v>
                </c:pt>
                <c:pt idx="4">
                  <c:v>#N/A</c:v>
                </c:pt>
                <c:pt idx="5">
                  <c:v>0.89</c:v>
                </c:pt>
                <c:pt idx="6">
                  <c:v>0</c:v>
                </c:pt>
                <c:pt idx="7">
                  <c:v>0</c:v>
                </c:pt>
                <c:pt idx="8">
                  <c:v>#N/A</c:v>
                </c:pt>
                <c:pt idx="9">
                  <c:v>0.61</c:v>
                </c:pt>
              </c:numCache>
            </c:numRef>
          </c:val>
          <c:extLst>
            <c:ext xmlns:c16="http://schemas.microsoft.com/office/drawing/2014/chart" uri="{C3380CC4-5D6E-409C-BE32-E72D297353CC}">
              <c16:uniqueId val="{00000003-18E8-44F6-B75E-C93EC4BA25BC}"/>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1.33</c:v>
                </c:pt>
                <c:pt idx="2">
                  <c:v>#N/A</c:v>
                </c:pt>
                <c:pt idx="3">
                  <c:v>1.1200000000000001</c:v>
                </c:pt>
                <c:pt idx="4">
                  <c:v>#N/A</c:v>
                </c:pt>
                <c:pt idx="5">
                  <c:v>1.03</c:v>
                </c:pt>
                <c:pt idx="6">
                  <c:v>#N/A</c:v>
                </c:pt>
                <c:pt idx="7">
                  <c:v>1.04</c:v>
                </c:pt>
                <c:pt idx="8">
                  <c:v>#N/A</c:v>
                </c:pt>
                <c:pt idx="9">
                  <c:v>0.63</c:v>
                </c:pt>
              </c:numCache>
            </c:numRef>
          </c:val>
          <c:extLst>
            <c:ext xmlns:c16="http://schemas.microsoft.com/office/drawing/2014/chart" uri="{C3380CC4-5D6E-409C-BE32-E72D297353CC}">
              <c16:uniqueId val="{00000004-18E8-44F6-B75E-C93EC4BA25B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c:v>
                </c:pt>
                <c:pt idx="2">
                  <c:v>#N/A</c:v>
                </c:pt>
                <c:pt idx="3">
                  <c:v>0.57999999999999996</c:v>
                </c:pt>
                <c:pt idx="4">
                  <c:v>#N/A</c:v>
                </c:pt>
                <c:pt idx="5">
                  <c:v>0.68</c:v>
                </c:pt>
                <c:pt idx="6">
                  <c:v>0</c:v>
                </c:pt>
                <c:pt idx="7">
                  <c:v>0</c:v>
                </c:pt>
                <c:pt idx="8">
                  <c:v>#N/A</c:v>
                </c:pt>
                <c:pt idx="9">
                  <c:v>0.79</c:v>
                </c:pt>
              </c:numCache>
            </c:numRef>
          </c:val>
          <c:extLst>
            <c:ext xmlns:c16="http://schemas.microsoft.com/office/drawing/2014/chart" uri="{C3380CC4-5D6E-409C-BE32-E72D297353CC}">
              <c16:uniqueId val="{00000005-18E8-44F6-B75E-C93EC4BA25B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4.8099999999999996</c:v>
                </c:pt>
                <c:pt idx="2">
                  <c:v>#N/A</c:v>
                </c:pt>
                <c:pt idx="3">
                  <c:v>5.08</c:v>
                </c:pt>
                <c:pt idx="4">
                  <c:v>#N/A</c:v>
                </c:pt>
                <c:pt idx="5">
                  <c:v>5.82</c:v>
                </c:pt>
                <c:pt idx="6">
                  <c:v>#N/A</c:v>
                </c:pt>
                <c:pt idx="7">
                  <c:v>5.0999999999999996</c:v>
                </c:pt>
                <c:pt idx="8">
                  <c:v>#N/A</c:v>
                </c:pt>
                <c:pt idx="9">
                  <c:v>4.3899999999999997</c:v>
                </c:pt>
              </c:numCache>
            </c:numRef>
          </c:val>
          <c:extLst>
            <c:ext xmlns:c16="http://schemas.microsoft.com/office/drawing/2014/chart" uri="{C3380CC4-5D6E-409C-BE32-E72D297353CC}">
              <c16:uniqueId val="{00000006-18E8-44F6-B75E-C93EC4BA25B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8.94</c:v>
                </c:pt>
                <c:pt idx="2">
                  <c:v>#N/A</c:v>
                </c:pt>
                <c:pt idx="3">
                  <c:v>8.67</c:v>
                </c:pt>
                <c:pt idx="4">
                  <c:v>#N/A</c:v>
                </c:pt>
                <c:pt idx="5">
                  <c:v>8.4</c:v>
                </c:pt>
                <c:pt idx="6">
                  <c:v>#N/A</c:v>
                </c:pt>
                <c:pt idx="7">
                  <c:v>9.0500000000000007</c:v>
                </c:pt>
                <c:pt idx="8">
                  <c:v>#N/A</c:v>
                </c:pt>
                <c:pt idx="9">
                  <c:v>9.08</c:v>
                </c:pt>
              </c:numCache>
            </c:numRef>
          </c:val>
          <c:extLst>
            <c:ext xmlns:c16="http://schemas.microsoft.com/office/drawing/2014/chart" uri="{C3380CC4-5D6E-409C-BE32-E72D297353CC}">
              <c16:uniqueId val="{00000007-18E8-44F6-B75E-C93EC4BA25B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11.11</c:v>
                </c:pt>
                <c:pt idx="2">
                  <c:v>#N/A</c:v>
                </c:pt>
                <c:pt idx="3">
                  <c:v>11.11</c:v>
                </c:pt>
                <c:pt idx="4">
                  <c:v>#N/A</c:v>
                </c:pt>
                <c:pt idx="5">
                  <c:v>14.17</c:v>
                </c:pt>
                <c:pt idx="6">
                  <c:v>#N/A</c:v>
                </c:pt>
                <c:pt idx="7">
                  <c:v>17.489999999999998</c:v>
                </c:pt>
                <c:pt idx="8">
                  <c:v>#N/A</c:v>
                </c:pt>
                <c:pt idx="9">
                  <c:v>18.13</c:v>
                </c:pt>
              </c:numCache>
            </c:numRef>
          </c:val>
          <c:extLst>
            <c:ext xmlns:c16="http://schemas.microsoft.com/office/drawing/2014/chart" uri="{C3380CC4-5D6E-409C-BE32-E72D297353CC}">
              <c16:uniqueId val="{00000008-18E8-44F6-B75E-C93EC4BA25B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20.3</c:v>
                </c:pt>
                <c:pt idx="2">
                  <c:v>#N/A</c:v>
                </c:pt>
                <c:pt idx="3">
                  <c:v>19.940000000000001</c:v>
                </c:pt>
                <c:pt idx="4">
                  <c:v>#N/A</c:v>
                </c:pt>
                <c:pt idx="5">
                  <c:v>20.28</c:v>
                </c:pt>
                <c:pt idx="6">
                  <c:v>#N/A</c:v>
                </c:pt>
                <c:pt idx="7">
                  <c:v>21.74</c:v>
                </c:pt>
                <c:pt idx="8">
                  <c:v>#N/A</c:v>
                </c:pt>
                <c:pt idx="9">
                  <c:v>23.38</c:v>
                </c:pt>
              </c:numCache>
            </c:numRef>
          </c:val>
          <c:extLst>
            <c:ext xmlns:c16="http://schemas.microsoft.com/office/drawing/2014/chart" uri="{C3380CC4-5D6E-409C-BE32-E72D297353CC}">
              <c16:uniqueId val="{00000009-18E8-44F6-B75E-C93EC4BA25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562</c:v>
                </c:pt>
                <c:pt idx="5">
                  <c:v>567</c:v>
                </c:pt>
                <c:pt idx="8">
                  <c:v>589</c:v>
                </c:pt>
                <c:pt idx="11">
                  <c:v>590</c:v>
                </c:pt>
                <c:pt idx="14">
                  <c:v>566</c:v>
                </c:pt>
              </c:numCache>
            </c:numRef>
          </c:val>
          <c:extLst>
            <c:ext xmlns:c16="http://schemas.microsoft.com/office/drawing/2014/chart" uri="{C3380CC4-5D6E-409C-BE32-E72D297353CC}">
              <c16:uniqueId val="{00000000-8DB8-437C-BCD7-6C25234148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B8-437C-BCD7-6C25234148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B8-437C-BCD7-6C25234148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c:v>
                </c:pt>
                <c:pt idx="3">
                  <c:v>19</c:v>
                </c:pt>
                <c:pt idx="6">
                  <c:v>19</c:v>
                </c:pt>
                <c:pt idx="9">
                  <c:v>19</c:v>
                </c:pt>
                <c:pt idx="12">
                  <c:v>21</c:v>
                </c:pt>
              </c:numCache>
            </c:numRef>
          </c:val>
          <c:extLst>
            <c:ext xmlns:c16="http://schemas.microsoft.com/office/drawing/2014/chart" uri="{C3380CC4-5D6E-409C-BE32-E72D297353CC}">
              <c16:uniqueId val="{00000003-8DB8-437C-BCD7-6C25234148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373</c:v>
                </c:pt>
                <c:pt idx="3">
                  <c:v>371</c:v>
                </c:pt>
                <c:pt idx="6">
                  <c:v>334</c:v>
                </c:pt>
                <c:pt idx="9">
                  <c:v>339</c:v>
                </c:pt>
                <c:pt idx="12">
                  <c:v>356</c:v>
                </c:pt>
              </c:numCache>
            </c:numRef>
          </c:val>
          <c:extLst>
            <c:ext xmlns:c16="http://schemas.microsoft.com/office/drawing/2014/chart" uri="{C3380CC4-5D6E-409C-BE32-E72D297353CC}">
              <c16:uniqueId val="{00000004-8DB8-437C-BCD7-6C25234148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B8-437C-BCD7-6C25234148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B8-437C-BCD7-6C25234148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408</c:v>
                </c:pt>
                <c:pt idx="3">
                  <c:v>409</c:v>
                </c:pt>
                <c:pt idx="6">
                  <c:v>449</c:v>
                </c:pt>
                <c:pt idx="9">
                  <c:v>482</c:v>
                </c:pt>
                <c:pt idx="12">
                  <c:v>489</c:v>
                </c:pt>
              </c:numCache>
            </c:numRef>
          </c:val>
          <c:extLst>
            <c:ext xmlns:c16="http://schemas.microsoft.com/office/drawing/2014/chart" uri="{C3380CC4-5D6E-409C-BE32-E72D297353CC}">
              <c16:uniqueId val="{00000007-8DB8-437C-BCD7-6C25234148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259</c:v>
                </c:pt>
                <c:pt idx="2">
                  <c:v>#N/A</c:v>
                </c:pt>
                <c:pt idx="3">
                  <c:v>#N/A</c:v>
                </c:pt>
                <c:pt idx="4">
                  <c:v>232</c:v>
                </c:pt>
                <c:pt idx="5">
                  <c:v>#N/A</c:v>
                </c:pt>
                <c:pt idx="6">
                  <c:v>#N/A</c:v>
                </c:pt>
                <c:pt idx="7">
                  <c:v>213</c:v>
                </c:pt>
                <c:pt idx="8">
                  <c:v>#N/A</c:v>
                </c:pt>
                <c:pt idx="9">
                  <c:v>#N/A</c:v>
                </c:pt>
                <c:pt idx="10">
                  <c:v>250</c:v>
                </c:pt>
                <c:pt idx="11">
                  <c:v>#N/A</c:v>
                </c:pt>
                <c:pt idx="12">
                  <c:v>#N/A</c:v>
                </c:pt>
                <c:pt idx="13">
                  <c:v>300</c:v>
                </c:pt>
                <c:pt idx="14">
                  <c:v>#N/A</c:v>
                </c:pt>
              </c:numCache>
            </c:numRef>
          </c:val>
          <c:smooth val="0"/>
          <c:extLst>
            <c:ext xmlns:c16="http://schemas.microsoft.com/office/drawing/2014/chart" uri="{C3380CC4-5D6E-409C-BE32-E72D297353CC}">
              <c16:uniqueId val="{00000008-8DB8-437C-BCD7-6C25234148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6797</c:v>
                </c:pt>
                <c:pt idx="5">
                  <c:v>6821</c:v>
                </c:pt>
                <c:pt idx="8">
                  <c:v>6794</c:v>
                </c:pt>
                <c:pt idx="11">
                  <c:v>6618</c:v>
                </c:pt>
                <c:pt idx="14">
                  <c:v>6557</c:v>
                </c:pt>
              </c:numCache>
            </c:numRef>
          </c:val>
          <c:extLst>
            <c:ext xmlns:c16="http://schemas.microsoft.com/office/drawing/2014/chart" uri="{C3380CC4-5D6E-409C-BE32-E72D297353CC}">
              <c16:uniqueId val="{00000000-BB08-4285-947D-DEA067FD62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c:v>
                </c:pt>
                <c:pt idx="5">
                  <c:v>17</c:v>
                </c:pt>
                <c:pt idx="8">
                  <c:v>10</c:v>
                </c:pt>
                <c:pt idx="11">
                  <c:v>5</c:v>
                </c:pt>
                <c:pt idx="14">
                  <c:v>0</c:v>
                </c:pt>
              </c:numCache>
            </c:numRef>
          </c:val>
          <c:extLst>
            <c:ext xmlns:c16="http://schemas.microsoft.com/office/drawing/2014/chart" uri="{C3380CC4-5D6E-409C-BE32-E72D297353CC}">
              <c16:uniqueId val="{00000001-BB08-4285-947D-DEA067FD62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2356</c:v>
                </c:pt>
                <c:pt idx="5">
                  <c:v>2440</c:v>
                </c:pt>
                <c:pt idx="8">
                  <c:v>2706</c:v>
                </c:pt>
                <c:pt idx="11">
                  <c:v>2857</c:v>
                </c:pt>
                <c:pt idx="14">
                  <c:v>2738</c:v>
                </c:pt>
              </c:numCache>
            </c:numRef>
          </c:val>
          <c:extLst>
            <c:ext xmlns:c16="http://schemas.microsoft.com/office/drawing/2014/chart" uri="{C3380CC4-5D6E-409C-BE32-E72D297353CC}">
              <c16:uniqueId val="{00000002-BB08-4285-947D-DEA067FD62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08-4285-947D-DEA067FD62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08-4285-947D-DEA067FD62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11</c:v>
                </c:pt>
                <c:pt idx="9">
                  <c:v>0</c:v>
                </c:pt>
                <c:pt idx="12">
                  <c:v>0</c:v>
                </c:pt>
              </c:numCache>
            </c:numRef>
          </c:val>
          <c:extLst>
            <c:ext xmlns:c16="http://schemas.microsoft.com/office/drawing/2014/chart" uri="{C3380CC4-5D6E-409C-BE32-E72D297353CC}">
              <c16:uniqueId val="{00000005-BB08-4285-947D-DEA067FD62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177</c:v>
                </c:pt>
                <c:pt idx="3">
                  <c:v>172</c:v>
                </c:pt>
                <c:pt idx="6">
                  <c:v>114</c:v>
                </c:pt>
                <c:pt idx="9">
                  <c:v>2</c:v>
                </c:pt>
                <c:pt idx="12">
                  <c:v>0</c:v>
                </c:pt>
              </c:numCache>
            </c:numRef>
          </c:val>
          <c:extLst>
            <c:ext xmlns:c16="http://schemas.microsoft.com/office/drawing/2014/chart" uri="{C3380CC4-5D6E-409C-BE32-E72D297353CC}">
              <c16:uniqueId val="{00000006-BB08-4285-947D-DEA067FD62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121</c:v>
                </c:pt>
                <c:pt idx="3">
                  <c:v>106</c:v>
                </c:pt>
                <c:pt idx="6">
                  <c:v>90</c:v>
                </c:pt>
                <c:pt idx="9">
                  <c:v>73</c:v>
                </c:pt>
                <c:pt idx="12">
                  <c:v>57</c:v>
                </c:pt>
              </c:numCache>
            </c:numRef>
          </c:val>
          <c:extLst>
            <c:ext xmlns:c16="http://schemas.microsoft.com/office/drawing/2014/chart" uri="{C3380CC4-5D6E-409C-BE32-E72D297353CC}">
              <c16:uniqueId val="{00000007-BB08-4285-947D-DEA067FD62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5681</c:v>
                </c:pt>
                <c:pt idx="3">
                  <c:v>5370</c:v>
                </c:pt>
                <c:pt idx="6">
                  <c:v>4948</c:v>
                </c:pt>
                <c:pt idx="9">
                  <c:v>4887</c:v>
                </c:pt>
                <c:pt idx="12">
                  <c:v>4624</c:v>
                </c:pt>
              </c:numCache>
            </c:numRef>
          </c:val>
          <c:extLst>
            <c:ext xmlns:c16="http://schemas.microsoft.com/office/drawing/2014/chart" uri="{C3380CC4-5D6E-409C-BE32-E72D297353CC}">
              <c16:uniqueId val="{00000008-BB08-4285-947D-DEA067FD62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8</c:v>
                </c:pt>
                <c:pt idx="6">
                  <c:v>6</c:v>
                </c:pt>
                <c:pt idx="9">
                  <c:v>21</c:v>
                </c:pt>
                <c:pt idx="12">
                  <c:v>23</c:v>
                </c:pt>
              </c:numCache>
            </c:numRef>
          </c:val>
          <c:extLst>
            <c:ext xmlns:c16="http://schemas.microsoft.com/office/drawing/2014/chart" uri="{C3380CC4-5D6E-409C-BE32-E72D297353CC}">
              <c16:uniqueId val="{00000009-BB08-4285-947D-DEA067FD62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5145</c:v>
                </c:pt>
                <c:pt idx="3">
                  <c:v>5335</c:v>
                </c:pt>
                <c:pt idx="6">
                  <c:v>5500</c:v>
                </c:pt>
                <c:pt idx="9">
                  <c:v>5603</c:v>
                </c:pt>
                <c:pt idx="12">
                  <c:v>5575</c:v>
                </c:pt>
              </c:numCache>
            </c:numRef>
          </c:val>
          <c:extLst>
            <c:ext xmlns:c16="http://schemas.microsoft.com/office/drawing/2014/chart" uri="{C3380CC4-5D6E-409C-BE32-E72D297353CC}">
              <c16:uniqueId val="{0000000A-BB08-4285-947D-DEA067FD62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1949</c:v>
                </c:pt>
                <c:pt idx="2">
                  <c:v>#N/A</c:v>
                </c:pt>
                <c:pt idx="3">
                  <c:v>#N/A</c:v>
                </c:pt>
                <c:pt idx="4">
                  <c:v>1713</c:v>
                </c:pt>
                <c:pt idx="5">
                  <c:v>#N/A</c:v>
                </c:pt>
                <c:pt idx="6">
                  <c:v>#N/A</c:v>
                </c:pt>
                <c:pt idx="7">
                  <c:v>1159</c:v>
                </c:pt>
                <c:pt idx="8">
                  <c:v>#N/A</c:v>
                </c:pt>
                <c:pt idx="9">
                  <c:v>#N/A</c:v>
                </c:pt>
                <c:pt idx="10">
                  <c:v>1105</c:v>
                </c:pt>
                <c:pt idx="11">
                  <c:v>#N/A</c:v>
                </c:pt>
                <c:pt idx="12">
                  <c:v>#N/A</c:v>
                </c:pt>
                <c:pt idx="13">
                  <c:v>984</c:v>
                </c:pt>
                <c:pt idx="14">
                  <c:v>#N/A</c:v>
                </c:pt>
              </c:numCache>
            </c:numRef>
          </c:val>
          <c:smooth val="0"/>
          <c:extLst>
            <c:ext xmlns:c16="http://schemas.microsoft.com/office/drawing/2014/chart" uri="{C3380CC4-5D6E-409C-BE32-E72D297353CC}">
              <c16:uniqueId val="{0000000B-BB08-4285-947D-DEA067FD62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1868</c:v>
                </c:pt>
                <c:pt idx="1">
                  <c:v>1949</c:v>
                </c:pt>
                <c:pt idx="2">
                  <c:v>1885</c:v>
                </c:pt>
              </c:numCache>
            </c:numRef>
          </c:val>
          <c:extLst>
            <c:ext xmlns:c16="http://schemas.microsoft.com/office/drawing/2014/chart" uri="{C3380CC4-5D6E-409C-BE32-E72D297353CC}">
              <c16:uniqueId val="{00000000-71F8-4A5D-9E5B-09A347F8D9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260</c:v>
                </c:pt>
                <c:pt idx="1">
                  <c:v>260</c:v>
                </c:pt>
                <c:pt idx="2">
                  <c:v>262</c:v>
                </c:pt>
              </c:numCache>
            </c:numRef>
          </c:val>
          <c:extLst>
            <c:ext xmlns:c16="http://schemas.microsoft.com/office/drawing/2014/chart" uri="{C3380CC4-5D6E-409C-BE32-E72D297353CC}">
              <c16:uniqueId val="{00000001-71F8-4A5D-9E5B-09A347F8D9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582</c:v>
                </c:pt>
                <c:pt idx="1">
                  <c:v>682</c:v>
                </c:pt>
                <c:pt idx="2">
                  <c:v>630</c:v>
                </c:pt>
              </c:numCache>
            </c:numRef>
          </c:val>
          <c:extLst>
            <c:ext xmlns:c16="http://schemas.microsoft.com/office/drawing/2014/chart" uri="{C3380CC4-5D6E-409C-BE32-E72D297353CC}">
              <c16:uniqueId val="{00000002-71F8-4A5D-9E5B-09A347F8D9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実質公債費比率（分子）は、過去からの新規起債発行の抑制により、近年はほぼ横ばい状態であったが、元利償還金等の増加により上昇した。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今後も新規地方債発行の抑制を基調とし、適切な事業実施と繰上償還を実施することにより、実質公債費比率の健全化に努める。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前年度同様、公営企業等繰入・組合等負担等の減少により将来負担額は減少している。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一方で、地方債の現在高が横ばい状態のため、引き続き新規地方債発効を抑制しつつ、充当可能財源の確保に努め、将来負担比率の更なる健全化を目指す。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三重県玉城町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百万円、災害救助基金に５百万円等の積み立てた一方、財政調整基金では余剰金積立てを差し引き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百万円を取崩したこと、企業版ふるさと納税地方創生基金を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百万円取崩したこと等により、基金全体としては、１億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それぞれの基金条例に定める額及び目的に応じて積立て、取崩しを行う。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活性化対策事業基金：活性化対策事業に要する経費の財源に充てる。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活性化対策事業基金：活性化対策事業に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企業版ふるさと納税地方創生基金：企業版ふるさと納税活用支援事業に充当したため、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公共施設整備基金：公共施設長寿命化対策の財源として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百万円充当した一方、今後も複数の公共施設長寿命化対策が計画されていることから積立てを行ったため増加。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各種基金の目的により積み立てる。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基金全体の増減理由のとおり、財政調整基金を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号）第４の３第１項及び第２項並びに第７条第１項及び第２項に定める額を積み立てる。また、災害復旧、地方債の繰上償還その他財源の不足が生じたときの財源を積み立てる。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臨時財政特例債分として積立てをしたが、町債の償還に充てるため取崩しを行い、差し引き２百万円の増加。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町債の償還及び町債の適正な管理に必要な財源を確保していく。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15,107
14,953
40.91
7,575,728
7,265,627
198,909
4,504,558
5,574,783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同水準の０．５４となり、全国平均、類似団体内平均のいずれも上回ったが、県平均は下回っている。今後も引き続き活力あるまちづくりを展開し、町税の収納率向上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84562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8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経常収支比率は、扶助費及び扶助費の増加により前年度比１．８ポイント上昇の８０．５％となった。全国平均、三重県平均、類似団体内平均をいずれも下回り、類似団体内順位も昨年同様２位であった。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今後も事務事業の見直し、内部経費の縮減及び自主財源の確保に努め、市町村に求められている７５．０以下を目指す。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32512</xdr:rowOff>
    </xdr:from>
    <xdr:to>
      <xdr:col>23</xdr:col>
      <xdr:colOff>133350</xdr:colOff>
      <xdr:row>61</xdr:row>
      <xdr:rowOff>119380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9096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30226</xdr:rowOff>
    </xdr:from>
    <xdr:to>
      <xdr:col>19</xdr:col>
      <xdr:colOff>133350</xdr:colOff>
      <xdr:row>61</xdr:row>
      <xdr:rowOff>32512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1722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153416</xdr:rowOff>
    </xdr:from>
    <xdr:to>
      <xdr:col>15</xdr:col>
      <xdr:colOff>82550</xdr:colOff>
      <xdr:row>60</xdr:row>
      <xdr:rowOff>30226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896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153416</xdr:rowOff>
    </xdr:from>
    <xdr:to>
      <xdr:col>11</xdr:col>
      <xdr:colOff>31750</xdr:colOff>
      <xdr:row>59</xdr:row>
      <xdr:rowOff>167894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689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153162</xdr:rowOff>
    </xdr:from>
    <xdr:to>
      <xdr:col>19</xdr:col>
      <xdr:colOff>184150</xdr:colOff>
      <xdr:row>61</xdr:row>
      <xdr:rowOff>83312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93489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0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150876</xdr:rowOff>
    </xdr:from>
    <xdr:to>
      <xdr:col>15</xdr:col>
      <xdr:colOff>133350</xdr:colOff>
      <xdr:row>60</xdr:row>
      <xdr:rowOff>81026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91203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102616</xdr:rowOff>
    </xdr:from>
    <xdr:to>
      <xdr:col>11</xdr:col>
      <xdr:colOff>82550</xdr:colOff>
      <xdr:row>60</xdr:row>
      <xdr:rowOff>32766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42943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117094</xdr:rowOff>
    </xdr:from>
    <xdr:to>
      <xdr:col>7</xdr:col>
      <xdr:colOff>31750</xdr:colOff>
      <xdr:row>60</xdr:row>
      <xdr:rowOff>47244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57421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類似団体内平均は下回ったものの、全国平均、三重県平均を上回った。今年度は減少に転じたが、さらなる事務事業の見直し、指定管理者制度の導入に向けた検討を進め、コストの低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75017</xdr:rowOff>
    </xdr:from>
    <xdr:to>
      <xdr:col>23</xdr:col>
      <xdr:colOff>133350</xdr:colOff>
      <xdr:row>89</xdr:row>
      <xdr:rowOff>87224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1017"/>
          <a:ext cx="0" cy="1555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59301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87224</xdr:rowOff>
    </xdr:from>
    <xdr:to>
      <xdr:col>24</xdr:col>
      <xdr:colOff>12700</xdr:colOff>
      <xdr:row>89</xdr:row>
      <xdr:rowOff>87224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161394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75017</xdr:rowOff>
    </xdr:from>
    <xdr:to>
      <xdr:col>24</xdr:col>
      <xdr:colOff>12700</xdr:colOff>
      <xdr:row>80</xdr:row>
      <xdr:rowOff>75017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74630</xdr:rowOff>
    </xdr:from>
    <xdr:to>
      <xdr:col>23</xdr:col>
      <xdr:colOff>133350</xdr:colOff>
      <xdr:row>82</xdr:row>
      <xdr:rowOff>8262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62080"/>
          <a:ext cx="838200" cy="10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104181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3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132104</xdr:rowOff>
    </xdr:from>
    <xdr:to>
      <xdr:col>23</xdr:col>
      <xdr:colOff>184150</xdr:colOff>
      <xdr:row>84</xdr:row>
      <xdr:rowOff>62254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134858</xdr:rowOff>
    </xdr:from>
    <xdr:to>
      <xdr:col>19</xdr:col>
      <xdr:colOff>133350</xdr:colOff>
      <xdr:row>82</xdr:row>
      <xdr:rowOff>8262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22308"/>
          <a:ext cx="889000" cy="4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91391</xdr:rowOff>
    </xdr:from>
    <xdr:to>
      <xdr:col>19</xdr:col>
      <xdr:colOff>184150</xdr:colOff>
      <xdr:row>84</xdr:row>
      <xdr:rowOff>21541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6318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08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134858</xdr:rowOff>
    </xdr:from>
    <xdr:to>
      <xdr:col>15</xdr:col>
      <xdr:colOff>82550</xdr:colOff>
      <xdr:row>82</xdr:row>
      <xdr:rowOff>6496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22308"/>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27108</xdr:rowOff>
    </xdr:from>
    <xdr:to>
      <xdr:col>15</xdr:col>
      <xdr:colOff>133350</xdr:colOff>
      <xdr:row>83</xdr:row>
      <xdr:rowOff>128708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113485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54315</xdr:rowOff>
    </xdr:from>
    <xdr:to>
      <xdr:col>11</xdr:col>
      <xdr:colOff>31750</xdr:colOff>
      <xdr:row>82</xdr:row>
      <xdr:rowOff>6496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0315"/>
          <a:ext cx="889000" cy="29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131121</xdr:rowOff>
    </xdr:from>
    <xdr:to>
      <xdr:col>11</xdr:col>
      <xdr:colOff>82550</xdr:colOff>
      <xdr:row>83</xdr:row>
      <xdr:rowOff>61271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46048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139770</xdr:rowOff>
    </xdr:from>
    <xdr:to>
      <xdr:col>7</xdr:col>
      <xdr:colOff>31750</xdr:colOff>
      <xdr:row>82</xdr:row>
      <xdr:rowOff>69920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54697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1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23830</xdr:rowOff>
    </xdr:from>
    <xdr:to>
      <xdr:col>23</xdr:col>
      <xdr:colOff>184150</xdr:colOff>
      <xdr:row>81</xdr:row>
      <xdr:rowOff>125430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1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40357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5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128912</xdr:rowOff>
    </xdr:from>
    <xdr:to>
      <xdr:col>19</xdr:col>
      <xdr:colOff>184150</xdr:colOff>
      <xdr:row>82</xdr:row>
      <xdr:rowOff>59062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1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69239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8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84058</xdr:rowOff>
    </xdr:from>
    <xdr:to>
      <xdr:col>15</xdr:col>
      <xdr:colOff>133350</xdr:colOff>
      <xdr:row>82</xdr:row>
      <xdr:rowOff>14208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24385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127146</xdr:rowOff>
    </xdr:from>
    <xdr:to>
      <xdr:col>11</xdr:col>
      <xdr:colOff>82550</xdr:colOff>
      <xdr:row>82</xdr:row>
      <xdr:rowOff>57296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67473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8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3515</xdr:rowOff>
    </xdr:from>
    <xdr:to>
      <xdr:col>7</xdr:col>
      <xdr:colOff>31750</xdr:colOff>
      <xdr:row>80</xdr:row>
      <xdr:rowOff>105115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115292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8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０．３ポイント上昇し、９５．５となったが、全国平均、類似団体内平均よりも下回っている。今後も適正な給与構造の見直し、職務・職責に応じた構造への転換を図ると共に、人事評価制度の活用も推進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116114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947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140806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1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64407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602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430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12700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258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における職員数は、７．０８人と全国平均、県平均、類似団体内平均のいずれも下回っている。引き続き、事務効率化の促進、民間活力の活用等により、住民サービスを低下させることなく、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3810</xdr:rowOff>
    </xdr:from>
    <xdr:to>
      <xdr:col>81</xdr:col>
      <xdr:colOff>44450</xdr:colOff>
      <xdr:row>59</xdr:row>
      <xdr:rowOff>45176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19360"/>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151130</xdr:rowOff>
    </xdr:from>
    <xdr:to>
      <xdr:col>77</xdr:col>
      <xdr:colOff>44450</xdr:colOff>
      <xdr:row>59</xdr:row>
      <xdr:rowOff>45176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095230"/>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142512</xdr:rowOff>
    </xdr:from>
    <xdr:to>
      <xdr:col>72</xdr:col>
      <xdr:colOff>203200</xdr:colOff>
      <xdr:row>58</xdr:row>
      <xdr:rowOff>151130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8661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142512</xdr:rowOff>
    </xdr:from>
    <xdr:to>
      <xdr:col>68</xdr:col>
      <xdr:colOff>152400</xdr:colOff>
      <xdr:row>59</xdr:row>
      <xdr:rowOff>33110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08661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108421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124460</xdr:rowOff>
    </xdr:from>
    <xdr:to>
      <xdr:col>81</xdr:col>
      <xdr:colOff>95250</xdr:colOff>
      <xdr:row>59</xdr:row>
      <xdr:rowOff>54610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45737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8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165826</xdr:rowOff>
    </xdr:from>
    <xdr:to>
      <xdr:col>77</xdr:col>
      <xdr:colOff>95250</xdr:colOff>
      <xdr:row>59</xdr:row>
      <xdr:rowOff>95976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106153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7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100330</xdr:rowOff>
    </xdr:from>
    <xdr:to>
      <xdr:col>73</xdr:col>
      <xdr:colOff>44450</xdr:colOff>
      <xdr:row>59</xdr:row>
      <xdr:rowOff>30480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40657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91712</xdr:rowOff>
    </xdr:from>
    <xdr:to>
      <xdr:col>68</xdr:col>
      <xdr:colOff>203200</xdr:colOff>
      <xdr:row>59</xdr:row>
      <xdr:rowOff>21862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32039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0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153760</xdr:rowOff>
    </xdr:from>
    <xdr:to>
      <xdr:col>64</xdr:col>
      <xdr:colOff>152400</xdr:colOff>
      <xdr:row>59</xdr:row>
      <xdr:rowOff>83910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94087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実質公債費比率は、元利償還金の増加等により、前年度比０．５ポイント上昇の６．４％で、類似団体内平均より下回っているが、全国平均、県平均を上回る結果となっている。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今後については適正な事業実施により、起債に大きく頼ることのない財政運営に努め、更なる抑制を図っていく。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68156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5739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44027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05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108373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734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156633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1378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将来負担比率は、前年度比３．５ポイント減少の２４．９％となり、今年度についても、全国平均、県平均のいずれも上回った。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今後も緊急度・住民ニーズを的確に把握した適切な事業実施により将来に負担を残さないよう財政の健全化に努めていく。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128164</xdr:rowOff>
    </xdr:from>
    <xdr:to>
      <xdr:col>81</xdr:col>
      <xdr:colOff>44450</xdr:colOff>
      <xdr:row>17</xdr:row>
      <xdr:rowOff>27093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71364"/>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27093</xdr:rowOff>
    </xdr:from>
    <xdr:to>
      <xdr:col>77</xdr:col>
      <xdr:colOff>44450</xdr:colOff>
      <xdr:row>17</xdr:row>
      <xdr:rowOff>29104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4174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29104</xdr:rowOff>
    </xdr:from>
    <xdr:to>
      <xdr:col>72</xdr:col>
      <xdr:colOff>203200</xdr:colOff>
      <xdr:row>19</xdr:row>
      <xdr:rowOff>11959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43754"/>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11959</xdr:rowOff>
    </xdr:from>
    <xdr:to>
      <xdr:col>68</xdr:col>
      <xdr:colOff>152400</xdr:colOff>
      <xdr:row>20</xdr:row>
      <xdr:rowOff>53658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69509"/>
          <a:ext cx="889000" cy="2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17568</xdr:rowOff>
    </xdr:from>
    <xdr:to>
      <xdr:col>68</xdr:col>
      <xdr:colOff>203200</xdr:colOff>
      <xdr:row>15</xdr:row>
      <xdr:rowOff>119168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117052</xdr:rowOff>
    </xdr:from>
    <xdr:to>
      <xdr:col>64</xdr:col>
      <xdr:colOff>152400</xdr:colOff>
      <xdr:row>18</xdr:row>
      <xdr:rowOff>47202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57379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77364</xdr:rowOff>
    </xdr:from>
    <xdr:to>
      <xdr:col>81</xdr:col>
      <xdr:colOff>95250</xdr:colOff>
      <xdr:row>17</xdr:row>
      <xdr:rowOff>7514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49441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9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147743</xdr:rowOff>
    </xdr:from>
    <xdr:to>
      <xdr:col>77</xdr:col>
      <xdr:colOff>95250</xdr:colOff>
      <xdr:row>17</xdr:row>
      <xdr:rowOff>77893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62670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77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149754</xdr:rowOff>
    </xdr:from>
    <xdr:to>
      <xdr:col>73</xdr:col>
      <xdr:colOff>44450</xdr:colOff>
      <xdr:row>17</xdr:row>
      <xdr:rowOff>79904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64681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7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132609</xdr:rowOff>
    </xdr:from>
    <xdr:to>
      <xdr:col>68</xdr:col>
      <xdr:colOff>203200</xdr:colOff>
      <xdr:row>19</xdr:row>
      <xdr:rowOff>62759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1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47536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0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2858</xdr:rowOff>
    </xdr:from>
    <xdr:to>
      <xdr:col>64</xdr:col>
      <xdr:colOff>152400</xdr:colOff>
      <xdr:row>20</xdr:row>
      <xdr:rowOff>104458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89235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1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15,107
14,953
40.91
7,575,728
7,265,627
198,909
4,504,558
5,574,783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比０．６ポイント減少の２０．９％となり、全国平均、県平均、類似団体内平均のいずれも下回っている。類似団体と比較し、職員数が減少したことが一因と考えられる。引き続き、定員管理・給与の適正化等の取組みを通じて、人件費の適正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60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3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133858</xdr:rowOff>
    </xdr:from>
    <xdr:to>
      <xdr:col>11</xdr:col>
      <xdr:colOff>9525</xdr:colOff>
      <xdr:row>36</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346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48768</xdr:rowOff>
    </xdr:from>
    <xdr:to>
      <xdr:col>15</xdr:col>
      <xdr:colOff>149225</xdr:colOff>
      <xdr:row>36</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160545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83058</xdr:rowOff>
    </xdr:from>
    <xdr:to>
      <xdr:col>6</xdr:col>
      <xdr:colOff>171450</xdr:colOff>
      <xdr:row>36</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23385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物件費は、１６．６％でいずれの平均も上回っている。前年度比０．６ポイント減少ではあるものの、物価高騰による影響が大きいと考える。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107950</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51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79375</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5112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79375</xdr:rowOff>
    </xdr:from>
    <xdr:to>
      <xdr:col>73</xdr:col>
      <xdr:colOff>180975</xdr:colOff>
      <xdr:row>15</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51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17</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98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28575</xdr:rowOff>
    </xdr:from>
    <xdr:to>
      <xdr:col>74</xdr:col>
      <xdr:colOff>31750</xdr:colOff>
      <xdr:row>15</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114952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扶助費は、前年度比１．０ポイント上昇の６．５％で、福祉関係諸費が前年と比較し増加したことが主な要因と考えられる。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全国平均、県平均を下回っていることから、今後も現状維持に努める。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975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135165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56</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322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１１．２％で、いずれの平均も下回り、良好な状態である。これは、水道事業、病院事業、介護老人保健施設事業、下水道事業を公営企業（法適用）としており、操出金が補助費等へ計上され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良好な状態とはいえ、増加傾向にあるため、今後も引き続き抑制に努める。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48078</xdr:rowOff>
    </xdr:from>
    <xdr:to>
      <xdr:col>82</xdr:col>
      <xdr:colOff>107950</xdr:colOff>
      <xdr:row>54</xdr:row>
      <xdr:rowOff>7257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1349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78015</xdr:rowOff>
    </xdr:from>
    <xdr:to>
      <xdr:col>78</xdr:col>
      <xdr:colOff>69850</xdr:colOff>
      <xdr:row>53</xdr:row>
      <xdr:rowOff>48078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89934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132642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78015</xdr:rowOff>
    </xdr:from>
    <xdr:to>
      <xdr:col>73</xdr:col>
      <xdr:colOff>180975</xdr:colOff>
      <xdr:row>53</xdr:row>
      <xdr:rowOff>4535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8993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154412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78015</xdr:rowOff>
    </xdr:from>
    <xdr:to>
      <xdr:col>69</xdr:col>
      <xdr:colOff>92075</xdr:colOff>
      <xdr:row>53</xdr:row>
      <xdr:rowOff>4535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8993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4734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70049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127907</xdr:rowOff>
    </xdr:from>
    <xdr:to>
      <xdr:col>82</xdr:col>
      <xdr:colOff>158750</xdr:colOff>
      <xdr:row>54</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144434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168728</xdr:rowOff>
    </xdr:from>
    <xdr:to>
      <xdr:col>78</xdr:col>
      <xdr:colOff>120650</xdr:colOff>
      <xdr:row>53</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109055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85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27215</xdr:rowOff>
    </xdr:from>
    <xdr:to>
      <xdr:col>74</xdr:col>
      <xdr:colOff>31750</xdr:colOff>
      <xdr:row>52</xdr:row>
      <xdr:rowOff>128815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138992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125185</xdr:rowOff>
    </xdr:from>
    <xdr:to>
      <xdr:col>69</xdr:col>
      <xdr:colOff>142875</xdr:colOff>
      <xdr:row>53</xdr:row>
      <xdr:rowOff>55335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65512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27215</xdr:rowOff>
    </xdr:from>
    <xdr:to>
      <xdr:col>65</xdr:col>
      <xdr:colOff>53975</xdr:colOff>
      <xdr:row>52</xdr:row>
      <xdr:rowOff>128815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138992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補助費等は、１４．５％で全国平均、県平均を上回っているのの、類似団体内平均は下回っている。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要因は、町立の病院、介護老人保健施設を有しており、他団体より操出金が多くなっていること、また、下水道事業の町内整備にかかる操出金が増加していることが原因と思慮される。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今後は、下水道事業の経費節減を図ると共に、独立採算の原則に立ち返って料金の見直し等を行い、健全化を図っていく。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723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372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65278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3174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36</xdr:row>
      <xdr:rowOff>145288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12717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公債費は前年度比０．４ポイント上昇の１０．８％であるものの、全国平均、県平均、類似団体内平均のいずれも下回り、良好な状態である。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今後、大きな整備事業が控えているが、引き続き、地方債の借入限度額を償還元金以下に抑制するよう努めるなど計画的な取組みを進める。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94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58420</xdr:rowOff>
    </xdr:from>
    <xdr:to>
      <xdr:col>19</xdr:col>
      <xdr:colOff>187325</xdr:colOff>
      <xdr:row>77</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60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372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35561</xdr:rowOff>
    </xdr:from>
    <xdr:to>
      <xdr:col>11</xdr:col>
      <xdr:colOff>9525</xdr:colOff>
      <xdr:row>77</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372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81297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xdr:rowOff>
    </xdr:from>
    <xdr:to>
      <xdr:col>15</xdr:col>
      <xdr:colOff>149225</xdr:colOff>
      <xdr:row>77</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119397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156211</xdr:rowOff>
    </xdr:from>
    <xdr:to>
      <xdr:col>11</xdr:col>
      <xdr:colOff>60325</xdr:colOff>
      <xdr:row>77</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96538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普通建設事業費の人口一人当たりの決算額はいずれの平均より下回っているものの、今後も税収等の大幅な増加はない見込みであり、引き続き抑制に努める。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419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55897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42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54610</xdr:rowOff>
    </xdr:from>
    <xdr:to>
      <xdr:col>78</xdr:col>
      <xdr:colOff>69850</xdr:colOff>
      <xdr:row>76</xdr:row>
      <xdr:rowOff>111761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13360"/>
          <a:ext cx="8890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xdr:rowOff>
    </xdr:from>
    <xdr:to>
      <xdr:col>73</xdr:col>
      <xdr:colOff>180975</xdr:colOff>
      <xdr:row>75</xdr:row>
      <xdr:rowOff>54610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67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157480</xdr:rowOff>
    </xdr:from>
    <xdr:to>
      <xdr:col>69</xdr:col>
      <xdr:colOff>92075</xdr:colOff>
      <xdr:row>75</xdr:row>
      <xdr:rowOff>8890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60961</xdr:rowOff>
    </xdr:from>
    <xdr:to>
      <xdr:col>78</xdr:col>
      <xdr:colOff>120650</xdr:colOff>
      <xdr:row>76</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132616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122439</xdr:rowOff>
    </xdr:from>
    <xdr:to>
      <xdr:col>29</xdr:col>
      <xdr:colOff>127000</xdr:colOff>
      <xdr:row>19</xdr:row>
      <xdr:rowOff>136775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27614"/>
          <a:ext cx="647700" cy="1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05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136775</xdr:rowOff>
    </xdr:from>
    <xdr:to>
      <xdr:col>26</xdr:col>
      <xdr:colOff>50800</xdr:colOff>
      <xdr:row>19</xdr:row>
      <xdr:rowOff>157284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41950"/>
          <a:ext cx="698500" cy="20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157284</xdr:rowOff>
    </xdr:from>
    <xdr:to>
      <xdr:col>22</xdr:col>
      <xdr:colOff>114300</xdr:colOff>
      <xdr:row>20</xdr:row>
      <xdr:rowOff>20222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62459"/>
          <a:ext cx="698500" cy="34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111548</xdr:rowOff>
    </xdr:from>
    <xdr:to>
      <xdr:col>18</xdr:col>
      <xdr:colOff>177800</xdr:colOff>
      <xdr:row>20</xdr:row>
      <xdr:rowOff>20222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16723"/>
          <a:ext cx="698500" cy="80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169635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66234</xdr:rowOff>
    </xdr:from>
    <xdr:to>
      <xdr:col>15</xdr:col>
      <xdr:colOff>101600</xdr:colOff>
      <xdr:row>16</xdr:row>
      <xdr:rowOff>167834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6561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71639</xdr:rowOff>
    </xdr:from>
    <xdr:to>
      <xdr:col>29</xdr:col>
      <xdr:colOff>177800</xdr:colOff>
      <xdr:row>20</xdr:row>
      <xdr:rowOff>1789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76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151666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85975</xdr:rowOff>
    </xdr:from>
    <xdr:to>
      <xdr:col>26</xdr:col>
      <xdr:colOff>101600</xdr:colOff>
      <xdr:row>20</xdr:row>
      <xdr:rowOff>16125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91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77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106484</xdr:rowOff>
    </xdr:from>
    <xdr:to>
      <xdr:col>22</xdr:col>
      <xdr:colOff>165100</xdr:colOff>
      <xdr:row>20</xdr:row>
      <xdr:rowOff>36634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11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21411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9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140872</xdr:rowOff>
    </xdr:from>
    <xdr:to>
      <xdr:col>19</xdr:col>
      <xdr:colOff>38100</xdr:colOff>
      <xdr:row>20</xdr:row>
      <xdr:rowOff>71022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4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55799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3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60748</xdr:rowOff>
    </xdr:from>
    <xdr:to>
      <xdr:col>15</xdr:col>
      <xdr:colOff>101600</xdr:colOff>
      <xdr:row>19</xdr:row>
      <xdr:rowOff>162348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65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147125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52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185560</xdr:rowOff>
    </xdr:from>
    <xdr:to>
      <xdr:col>29</xdr:col>
      <xdr:colOff>127000</xdr:colOff>
      <xdr:row>35</xdr:row>
      <xdr:rowOff>251149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95910"/>
          <a:ext cx="647700" cy="65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233583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01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251149</xdr:rowOff>
    </xdr:from>
    <xdr:to>
      <xdr:col>26</xdr:col>
      <xdr:colOff>50800</xdr:colOff>
      <xdr:row>35</xdr:row>
      <xdr:rowOff>299974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61499"/>
          <a:ext cx="698500" cy="48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133037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278638</xdr:rowOff>
    </xdr:from>
    <xdr:to>
      <xdr:col>22</xdr:col>
      <xdr:colOff>114300</xdr:colOff>
      <xdr:row>35</xdr:row>
      <xdr:rowOff>299974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88988"/>
          <a:ext cx="698500" cy="21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248272</xdr:rowOff>
    </xdr:from>
    <xdr:to>
      <xdr:col>18</xdr:col>
      <xdr:colOff>177800</xdr:colOff>
      <xdr:row>35</xdr:row>
      <xdr:rowOff>278638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58622"/>
          <a:ext cx="698500" cy="30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78867</xdr:rowOff>
    </xdr:from>
    <xdr:to>
      <xdr:col>15</xdr:col>
      <xdr:colOff>101600</xdr:colOff>
      <xdr:row>35</xdr:row>
      <xdr:rowOff>180467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190644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5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134760</xdr:rowOff>
    </xdr:from>
    <xdr:to>
      <xdr:col>29</xdr:col>
      <xdr:colOff>177800</xdr:colOff>
      <xdr:row>35</xdr:row>
      <xdr:rowOff>236360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4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106837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200349</xdr:rowOff>
    </xdr:from>
    <xdr:to>
      <xdr:col>26</xdr:col>
      <xdr:colOff>101600</xdr:colOff>
      <xdr:row>35</xdr:row>
      <xdr:rowOff>301949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0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286726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9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249174</xdr:rowOff>
    </xdr:from>
    <xdr:to>
      <xdr:col>22</xdr:col>
      <xdr:colOff>165100</xdr:colOff>
      <xdr:row>36</xdr:row>
      <xdr:rowOff>7874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5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335551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4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227838</xdr:rowOff>
    </xdr:from>
    <xdr:to>
      <xdr:col>19</xdr:col>
      <xdr:colOff>38100</xdr:colOff>
      <xdr:row>35</xdr:row>
      <xdr:rowOff>329438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314215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197472</xdr:rowOff>
    </xdr:from>
    <xdr:to>
      <xdr:col>15</xdr:col>
      <xdr:colOff>101600</xdr:colOff>
      <xdr:row>35</xdr:row>
      <xdr:rowOff>299072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07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283849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15,107
14,953
40.91
7,575,728
7,265,627
198,909
4,504,558
5,574,783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44641</xdr:rowOff>
    </xdr:from>
    <xdr:to>
      <xdr:col>24</xdr:col>
      <xdr:colOff>63500</xdr:colOff>
      <xdr:row>38</xdr:row>
      <xdr:rowOff>50191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59741"/>
          <a:ext cx="8382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166666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5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50191</xdr:rowOff>
    </xdr:from>
    <xdr:to>
      <xdr:col>19</xdr:col>
      <xdr:colOff>177800</xdr:colOff>
      <xdr:row>38</xdr:row>
      <xdr:rowOff>82169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65291"/>
          <a:ext cx="889000" cy="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130598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82169</xdr:rowOff>
    </xdr:from>
    <xdr:to>
      <xdr:col>15</xdr:col>
      <xdr:colOff>50800</xdr:colOff>
      <xdr:row>38</xdr:row>
      <xdr:rowOff>106235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97269"/>
          <a:ext cx="889000" cy="2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155719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106235</xdr:rowOff>
    </xdr:from>
    <xdr:to>
      <xdr:col>10</xdr:col>
      <xdr:colOff>114300</xdr:colOff>
      <xdr:row>39</xdr:row>
      <xdr:rowOff>88126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21335"/>
          <a:ext cx="889000" cy="1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44607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44793</xdr:rowOff>
    </xdr:from>
    <xdr:to>
      <xdr:col>6</xdr:col>
      <xdr:colOff>38100</xdr:colOff>
      <xdr:row>37</xdr:row>
      <xdr:rowOff>146393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162920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165291</xdr:rowOff>
    </xdr:from>
    <xdr:to>
      <xdr:col>24</xdr:col>
      <xdr:colOff>114300</xdr:colOff>
      <xdr:row>38</xdr:row>
      <xdr:rowOff>95441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80218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170841</xdr:rowOff>
    </xdr:from>
    <xdr:to>
      <xdr:col>20</xdr:col>
      <xdr:colOff>38100</xdr:colOff>
      <xdr:row>38</xdr:row>
      <xdr:rowOff>100991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92118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31369</xdr:rowOff>
    </xdr:from>
    <xdr:to>
      <xdr:col>15</xdr:col>
      <xdr:colOff>101600</xdr:colOff>
      <xdr:row>38</xdr:row>
      <xdr:rowOff>132969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124096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55435</xdr:rowOff>
    </xdr:from>
    <xdr:to>
      <xdr:col>10</xdr:col>
      <xdr:colOff>165100</xdr:colOff>
      <xdr:row>38</xdr:row>
      <xdr:rowOff>157035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148162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6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37326</xdr:rowOff>
    </xdr:from>
    <xdr:to>
      <xdr:col>6</xdr:col>
      <xdr:colOff>38100</xdr:colOff>
      <xdr:row>39</xdr:row>
      <xdr:rowOff>138926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130053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1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125168</xdr:rowOff>
    </xdr:from>
    <xdr:to>
      <xdr:col>24</xdr:col>
      <xdr:colOff>63500</xdr:colOff>
      <xdr:row>57</xdr:row>
      <xdr:rowOff>68769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26368"/>
          <a:ext cx="838200" cy="1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125444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81097</xdr:rowOff>
    </xdr:from>
    <xdr:to>
      <xdr:col>19</xdr:col>
      <xdr:colOff>177800</xdr:colOff>
      <xdr:row>56</xdr:row>
      <xdr:rowOff>125168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82297"/>
          <a:ext cx="889000" cy="4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81097</xdr:rowOff>
    </xdr:from>
    <xdr:to>
      <xdr:col>15</xdr:col>
      <xdr:colOff>50800</xdr:colOff>
      <xdr:row>56</xdr:row>
      <xdr:rowOff>105280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82297"/>
          <a:ext cx="8890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125310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105280</xdr:rowOff>
    </xdr:from>
    <xdr:to>
      <xdr:col>10</xdr:col>
      <xdr:colOff>114300</xdr:colOff>
      <xdr:row>57</xdr:row>
      <xdr:rowOff>59184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06480"/>
          <a:ext cx="889000" cy="12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124578</xdr:rowOff>
    </xdr:from>
    <xdr:to>
      <xdr:col>6</xdr:col>
      <xdr:colOff>38100</xdr:colOff>
      <xdr:row>57</xdr:row>
      <xdr:rowOff>54728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71255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0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17969</xdr:rowOff>
    </xdr:from>
    <xdr:to>
      <xdr:col>24</xdr:col>
      <xdr:colOff>114300</xdr:colOff>
      <xdr:row>57</xdr:row>
      <xdr:rowOff>119569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9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167846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74368</xdr:rowOff>
    </xdr:from>
    <xdr:to>
      <xdr:col>20</xdr:col>
      <xdr:colOff>38100</xdr:colOff>
      <xdr:row>57</xdr:row>
      <xdr:rowOff>4518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167095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30297</xdr:rowOff>
    </xdr:from>
    <xdr:to>
      <xdr:col>15</xdr:col>
      <xdr:colOff>101600</xdr:colOff>
      <xdr:row>56</xdr:row>
      <xdr:rowOff>131897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3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148424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54480</xdr:rowOff>
    </xdr:from>
    <xdr:to>
      <xdr:col>10</xdr:col>
      <xdr:colOff>165100</xdr:colOff>
      <xdr:row>56</xdr:row>
      <xdr:rowOff>156080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5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3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8384</xdr:rowOff>
    </xdr:from>
    <xdr:to>
      <xdr:col>6</xdr:col>
      <xdr:colOff>38100</xdr:colOff>
      <xdr:row>57</xdr:row>
      <xdr:rowOff>109984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101111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1488</xdr:rowOff>
    </xdr:from>
    <xdr:to>
      <xdr:col>24</xdr:col>
      <xdr:colOff>63500</xdr:colOff>
      <xdr:row>77</xdr:row>
      <xdr:rowOff>53198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31688"/>
          <a:ext cx="838200" cy="22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1488</xdr:rowOff>
    </xdr:from>
    <xdr:to>
      <xdr:col>19</xdr:col>
      <xdr:colOff>177800</xdr:colOff>
      <xdr:row>77</xdr:row>
      <xdr:rowOff>94848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31688"/>
          <a:ext cx="889000" cy="26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115378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47665</xdr:rowOff>
    </xdr:from>
    <xdr:to>
      <xdr:col>15</xdr:col>
      <xdr:colOff>50800</xdr:colOff>
      <xdr:row>77</xdr:row>
      <xdr:rowOff>94848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06415"/>
          <a:ext cx="889000" cy="39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47665</xdr:rowOff>
    </xdr:from>
    <xdr:to>
      <xdr:col>10</xdr:col>
      <xdr:colOff>114300</xdr:colOff>
      <xdr:row>78</xdr:row>
      <xdr:rowOff>26772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06415"/>
          <a:ext cx="889000" cy="49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92198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144724</xdr:rowOff>
    </xdr:from>
    <xdr:to>
      <xdr:col>6</xdr:col>
      <xdr:colOff>38100</xdr:colOff>
      <xdr:row>77</xdr:row>
      <xdr:rowOff>74874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91401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5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2398</xdr:rowOff>
    </xdr:from>
    <xdr:to>
      <xdr:col>24</xdr:col>
      <xdr:colOff>114300</xdr:colOff>
      <xdr:row>77</xdr:row>
      <xdr:rowOff>103998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152275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122138</xdr:rowOff>
    </xdr:from>
    <xdr:to>
      <xdr:col>20</xdr:col>
      <xdr:colOff>38100</xdr:colOff>
      <xdr:row>76</xdr:row>
      <xdr:rowOff>52288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8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68815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5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44048</xdr:rowOff>
    </xdr:from>
    <xdr:to>
      <xdr:col>15</xdr:col>
      <xdr:colOff>101600</xdr:colOff>
      <xdr:row>77</xdr:row>
      <xdr:rowOff>145648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136775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3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168315</xdr:rowOff>
    </xdr:from>
    <xdr:to>
      <xdr:col>10</xdr:col>
      <xdr:colOff>165100</xdr:colOff>
      <xdr:row>75</xdr:row>
      <xdr:rowOff>98465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114992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3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147422</xdr:rowOff>
    </xdr:from>
    <xdr:to>
      <xdr:col>6</xdr:col>
      <xdr:colOff>38100</xdr:colOff>
      <xdr:row>78</xdr:row>
      <xdr:rowOff>77572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68699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77586</xdr:rowOff>
    </xdr:from>
    <xdr:to>
      <xdr:col>24</xdr:col>
      <xdr:colOff>63500</xdr:colOff>
      <xdr:row>97</xdr:row>
      <xdr:rowOff>96510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36786"/>
          <a:ext cx="838200" cy="19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123861</xdr:rowOff>
    </xdr:from>
    <xdr:to>
      <xdr:col>19</xdr:col>
      <xdr:colOff>177800</xdr:colOff>
      <xdr:row>97</xdr:row>
      <xdr:rowOff>96510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11611"/>
          <a:ext cx="889000" cy="31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123861</xdr:rowOff>
    </xdr:from>
    <xdr:to>
      <xdr:col>15</xdr:col>
      <xdr:colOff>50800</xdr:colOff>
      <xdr:row>97</xdr:row>
      <xdr:rowOff>150118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11611"/>
          <a:ext cx="889000" cy="3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150118</xdr:rowOff>
    </xdr:from>
    <xdr:to>
      <xdr:col>10</xdr:col>
      <xdr:colOff>114300</xdr:colOff>
      <xdr:row>98</xdr:row>
      <xdr:rowOff>14607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80768"/>
          <a:ext cx="889000" cy="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147428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39294</xdr:rowOff>
    </xdr:from>
    <xdr:to>
      <xdr:col>6</xdr:col>
      <xdr:colOff>38100</xdr:colOff>
      <xdr:row>97</xdr:row>
      <xdr:rowOff>140894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157421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26786</xdr:rowOff>
    </xdr:from>
    <xdr:to>
      <xdr:col>24</xdr:col>
      <xdr:colOff>114300</xdr:colOff>
      <xdr:row>96</xdr:row>
      <xdr:rowOff>128386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5213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45710</xdr:rowOff>
    </xdr:from>
    <xdr:to>
      <xdr:col>20</xdr:col>
      <xdr:colOff>38100</xdr:colOff>
      <xdr:row>97</xdr:row>
      <xdr:rowOff>147310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138437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6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73061</xdr:rowOff>
    </xdr:from>
    <xdr:to>
      <xdr:col>15</xdr:col>
      <xdr:colOff>101600</xdr:colOff>
      <xdr:row>96</xdr:row>
      <xdr:rowOff>3211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165788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45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99318</xdr:rowOff>
    </xdr:from>
    <xdr:to>
      <xdr:col>10</xdr:col>
      <xdr:colOff>165100</xdr:colOff>
      <xdr:row>98</xdr:row>
      <xdr:rowOff>29468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2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20595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2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135257</xdr:rowOff>
    </xdr:from>
    <xdr:to>
      <xdr:col>6</xdr:col>
      <xdr:colOff>38100</xdr:colOff>
      <xdr:row>98</xdr:row>
      <xdr:rowOff>65407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56534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5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62557</xdr:rowOff>
    </xdr:from>
    <xdr:to>
      <xdr:col>54</xdr:col>
      <xdr:colOff>189865</xdr:colOff>
      <xdr:row>38</xdr:row>
      <xdr:rowOff>123155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548957"/>
          <a:ext cx="1270" cy="1089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126982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123155</xdr:rowOff>
    </xdr:from>
    <xdr:to>
      <xdr:col>55</xdr:col>
      <xdr:colOff>88900</xdr:colOff>
      <xdr:row>38</xdr:row>
      <xdr:rowOff>123155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3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9234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32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62557</xdr:rowOff>
    </xdr:from>
    <xdr:to>
      <xdr:col>55</xdr:col>
      <xdr:colOff>88900</xdr:colOff>
      <xdr:row>32</xdr:row>
      <xdr:rowOff>62557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54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154549</xdr:rowOff>
    </xdr:from>
    <xdr:to>
      <xdr:col>55</xdr:col>
      <xdr:colOff>0</xdr:colOff>
      <xdr:row>36</xdr:row>
      <xdr:rowOff>8750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155299"/>
          <a:ext cx="838200" cy="2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89720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090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111293</xdr:rowOff>
    </xdr:from>
    <xdr:to>
      <xdr:col>55</xdr:col>
      <xdr:colOff>50800</xdr:colOff>
      <xdr:row>36</xdr:row>
      <xdr:rowOff>41443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11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8750</xdr:rowOff>
    </xdr:from>
    <xdr:to>
      <xdr:col>50</xdr:col>
      <xdr:colOff>114300</xdr:colOff>
      <xdr:row>36</xdr:row>
      <xdr:rowOff>154587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180950"/>
          <a:ext cx="889000" cy="14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125647</xdr:rowOff>
    </xdr:from>
    <xdr:to>
      <xdr:col>50</xdr:col>
      <xdr:colOff>165100</xdr:colOff>
      <xdr:row>36</xdr:row>
      <xdr:rowOff>55797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12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72324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59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35820</xdr:rowOff>
    </xdr:from>
    <xdr:to>
      <xdr:col>45</xdr:col>
      <xdr:colOff>177800</xdr:colOff>
      <xdr:row>36</xdr:row>
      <xdr:rowOff>154587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50770"/>
          <a:ext cx="889000" cy="97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17025</xdr:rowOff>
    </xdr:from>
    <xdr:to>
      <xdr:col>46</xdr:col>
      <xdr:colOff>38100</xdr:colOff>
      <xdr:row>36</xdr:row>
      <xdr:rowOff>118625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1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135152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59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35820</xdr:rowOff>
    </xdr:from>
    <xdr:to>
      <xdr:col>41</xdr:col>
      <xdr:colOff>50800</xdr:colOff>
      <xdr:row>37</xdr:row>
      <xdr:rowOff>47079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50770"/>
          <a:ext cx="889000" cy="10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44895</xdr:rowOff>
    </xdr:from>
    <xdr:to>
      <xdr:col>41</xdr:col>
      <xdr:colOff>101600</xdr:colOff>
      <xdr:row>30</xdr:row>
      <xdr:rowOff>146495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163022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6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39522</xdr:rowOff>
    </xdr:from>
    <xdr:to>
      <xdr:col>36</xdr:col>
      <xdr:colOff>165100</xdr:colOff>
      <xdr:row>36</xdr:row>
      <xdr:rowOff>141122</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21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157649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98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103749</xdr:rowOff>
    </xdr:from>
    <xdr:to>
      <xdr:col>55</xdr:col>
      <xdr:colOff>50800</xdr:colOff>
      <xdr:row>36</xdr:row>
      <xdr:rowOff>33899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1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126626</xdr:rowOff>
    </xdr:from>
    <xdr:ext cx="599010"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95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129400</xdr:rowOff>
    </xdr:from>
    <xdr:to>
      <xdr:col>50</xdr:col>
      <xdr:colOff>165100</xdr:colOff>
      <xdr:row>36</xdr:row>
      <xdr:rowOff>59550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1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50677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22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103787</xdr:rowOff>
    </xdr:from>
    <xdr:to>
      <xdr:col>46</xdr:col>
      <xdr:colOff>38100</xdr:colOff>
      <xdr:row>37</xdr:row>
      <xdr:rowOff>33937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25064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36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156470</xdr:rowOff>
    </xdr:from>
    <xdr:to>
      <xdr:col>41</xdr:col>
      <xdr:colOff>101600</xdr:colOff>
      <xdr:row>31</xdr:row>
      <xdr:rowOff>86620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77747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39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167729</xdr:rowOff>
    </xdr:from>
    <xdr:to>
      <xdr:col>36</xdr:col>
      <xdr:colOff>165100</xdr:colOff>
      <xdr:row>37</xdr:row>
      <xdr:rowOff>97879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33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89006</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43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51145</xdr:rowOff>
    </xdr:from>
    <xdr:to>
      <xdr:col>55</xdr:col>
      <xdr:colOff>0</xdr:colOff>
      <xdr:row>57</xdr:row>
      <xdr:rowOff>73959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23795"/>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55635</xdr:rowOff>
    </xdr:from>
    <xdr:to>
      <xdr:col>50</xdr:col>
      <xdr:colOff>114300</xdr:colOff>
      <xdr:row>57</xdr:row>
      <xdr:rowOff>73959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828285"/>
          <a:ext cx="889000" cy="1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55635</xdr:rowOff>
    </xdr:from>
    <xdr:to>
      <xdr:col>45</xdr:col>
      <xdr:colOff>177800</xdr:colOff>
      <xdr:row>57</xdr:row>
      <xdr:rowOff>120123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28285"/>
          <a:ext cx="889000" cy="6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37552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120123</xdr:rowOff>
    </xdr:from>
    <xdr:to>
      <xdr:col>41</xdr:col>
      <xdr:colOff>50800</xdr:colOff>
      <xdr:row>58</xdr:row>
      <xdr:rowOff>8191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92773"/>
          <a:ext cx="889000" cy="5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163781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51853</xdr:rowOff>
    </xdr:from>
    <xdr:to>
      <xdr:col>36</xdr:col>
      <xdr:colOff>165100</xdr:colOff>
      <xdr:row>56</xdr:row>
      <xdr:rowOff>153453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169980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345</xdr:rowOff>
    </xdr:from>
    <xdr:to>
      <xdr:col>55</xdr:col>
      <xdr:colOff>50800</xdr:colOff>
      <xdr:row>57</xdr:row>
      <xdr:rowOff>101945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150222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23159</xdr:rowOff>
    </xdr:from>
    <xdr:to>
      <xdr:col>50</xdr:col>
      <xdr:colOff>165100</xdr:colOff>
      <xdr:row>57</xdr:row>
      <xdr:rowOff>124759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9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115886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8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4835</xdr:rowOff>
    </xdr:from>
    <xdr:to>
      <xdr:col>46</xdr:col>
      <xdr:colOff>38100</xdr:colOff>
      <xdr:row>57</xdr:row>
      <xdr:rowOff>106435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97562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7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69323</xdr:rowOff>
    </xdr:from>
    <xdr:to>
      <xdr:col>41</xdr:col>
      <xdr:colOff>101600</xdr:colOff>
      <xdr:row>57</xdr:row>
      <xdr:rowOff>170923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162050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128841</xdr:rowOff>
    </xdr:from>
    <xdr:to>
      <xdr:col>36</xdr:col>
      <xdr:colOff>165100</xdr:colOff>
      <xdr:row>58</xdr:row>
      <xdr:rowOff>58991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50118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9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23095</xdr:rowOff>
    </xdr:from>
    <xdr:to>
      <xdr:col>55</xdr:col>
      <xdr:colOff>0</xdr:colOff>
      <xdr:row>77</xdr:row>
      <xdr:rowOff>151664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224745"/>
          <a:ext cx="838200" cy="12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23722</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57956</xdr:rowOff>
    </xdr:from>
    <xdr:to>
      <xdr:col>50</xdr:col>
      <xdr:colOff>114300</xdr:colOff>
      <xdr:row>77</xdr:row>
      <xdr:rowOff>151664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59606"/>
          <a:ext cx="889000" cy="9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57956</xdr:rowOff>
    </xdr:from>
    <xdr:to>
      <xdr:col>45</xdr:col>
      <xdr:colOff>177800</xdr:colOff>
      <xdr:row>77</xdr:row>
      <xdr:rowOff>111220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59606"/>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151509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111220</xdr:rowOff>
    </xdr:from>
    <xdr:to>
      <xdr:col>41</xdr:col>
      <xdr:colOff>50800</xdr:colOff>
      <xdr:row>77</xdr:row>
      <xdr:rowOff>156711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12870"/>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159187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3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14203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143745</xdr:rowOff>
    </xdr:from>
    <xdr:to>
      <xdr:col>55</xdr:col>
      <xdr:colOff>50800</xdr:colOff>
      <xdr:row>77</xdr:row>
      <xdr:rowOff>73895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166622</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100864</xdr:rowOff>
    </xdr:from>
    <xdr:to>
      <xdr:col>50</xdr:col>
      <xdr:colOff>165100</xdr:colOff>
      <xdr:row>78</xdr:row>
      <xdr:rowOff>31014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22141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3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7156</xdr:rowOff>
    </xdr:from>
    <xdr:to>
      <xdr:col>46</xdr:col>
      <xdr:colOff>38100</xdr:colOff>
      <xdr:row>77</xdr:row>
      <xdr:rowOff>108756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125283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8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60420</xdr:rowOff>
    </xdr:from>
    <xdr:to>
      <xdr:col>41</xdr:col>
      <xdr:colOff>101600</xdr:colOff>
      <xdr:row>77</xdr:row>
      <xdr:rowOff>162020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7097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03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105911</xdr:rowOff>
    </xdr:from>
    <xdr:to>
      <xdr:col>36</xdr:col>
      <xdr:colOff>165100</xdr:colOff>
      <xdr:row>78</xdr:row>
      <xdr:rowOff>36061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27188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4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158345</xdr:rowOff>
    </xdr:from>
    <xdr:to>
      <xdr:col>55</xdr:col>
      <xdr:colOff>0</xdr:colOff>
      <xdr:row>97</xdr:row>
      <xdr:rowOff>168179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88995"/>
          <a:ext cx="838200" cy="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34424</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157361</xdr:rowOff>
    </xdr:from>
    <xdr:to>
      <xdr:col>50</xdr:col>
      <xdr:colOff>114300</xdr:colOff>
      <xdr:row>97</xdr:row>
      <xdr:rowOff>168179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788011"/>
          <a:ext cx="889000" cy="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159049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157361</xdr:rowOff>
    </xdr:from>
    <xdr:to>
      <xdr:col>45</xdr:col>
      <xdr:colOff>177800</xdr:colOff>
      <xdr:row>98</xdr:row>
      <xdr:rowOff>46065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88011"/>
          <a:ext cx="8890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46065</xdr:rowOff>
    </xdr:from>
    <xdr:to>
      <xdr:col>41</xdr:col>
      <xdr:colOff>50800</xdr:colOff>
      <xdr:row>98</xdr:row>
      <xdr:rowOff>81283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48165"/>
          <a:ext cx="889000" cy="3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111417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77932</xdr:rowOff>
    </xdr:from>
    <xdr:to>
      <xdr:col>36</xdr:col>
      <xdr:colOff>165100</xdr:colOff>
      <xdr:row>98</xdr:row>
      <xdr:rowOff>8082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24609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107545</xdr:rowOff>
    </xdr:from>
    <xdr:to>
      <xdr:col>55</xdr:col>
      <xdr:colOff>50800</xdr:colOff>
      <xdr:row>98</xdr:row>
      <xdr:rowOff>37695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22472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117379</xdr:rowOff>
    </xdr:from>
    <xdr:to>
      <xdr:col>50</xdr:col>
      <xdr:colOff>165100</xdr:colOff>
      <xdr:row>98</xdr:row>
      <xdr:rowOff>47529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4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38656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4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106561</xdr:rowOff>
    </xdr:from>
    <xdr:to>
      <xdr:col>46</xdr:col>
      <xdr:colOff>38100</xdr:colOff>
      <xdr:row>98</xdr:row>
      <xdr:rowOff>36711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27838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166715</xdr:rowOff>
    </xdr:from>
    <xdr:to>
      <xdr:col>41</xdr:col>
      <xdr:colOff>101600</xdr:colOff>
      <xdr:row>98</xdr:row>
      <xdr:rowOff>96865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9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87992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9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30483</xdr:rowOff>
    </xdr:from>
    <xdr:to>
      <xdr:col>36</xdr:col>
      <xdr:colOff>165100</xdr:colOff>
      <xdr:row>98</xdr:row>
      <xdr:rowOff>132083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3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123210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34976</xdr:rowOff>
    </xdr:from>
    <xdr:to>
      <xdr:col>85</xdr:col>
      <xdr:colOff>127000</xdr:colOff>
      <xdr:row>39</xdr:row>
      <xdr:rowOff>36817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21526"/>
          <a:ext cx="8382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33528</xdr:rowOff>
    </xdr:from>
    <xdr:to>
      <xdr:col>81</xdr:col>
      <xdr:colOff>50800</xdr:colOff>
      <xdr:row>39</xdr:row>
      <xdr:rowOff>34976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2007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33528</xdr:rowOff>
    </xdr:from>
    <xdr:to>
      <xdr:col>76</xdr:col>
      <xdr:colOff>114300</xdr:colOff>
      <xdr:row>39</xdr:row>
      <xdr:rowOff>35675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0078"/>
          <a:ext cx="8890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154394</xdr:rowOff>
    </xdr:from>
    <xdr:to>
      <xdr:col>71</xdr:col>
      <xdr:colOff>177800</xdr:colOff>
      <xdr:row>39</xdr:row>
      <xdr:rowOff>35675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69494"/>
          <a:ext cx="889000" cy="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51232</xdr:rowOff>
    </xdr:from>
    <xdr:to>
      <xdr:col>67</xdr:col>
      <xdr:colOff>101600</xdr:colOff>
      <xdr:row>38</xdr:row>
      <xdr:rowOff>152832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6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169359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4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157467</xdr:rowOff>
    </xdr:from>
    <xdr:to>
      <xdr:col>85</xdr:col>
      <xdr:colOff>177800</xdr:colOff>
      <xdr:row>39</xdr:row>
      <xdr:rowOff>87617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72394</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8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155626</xdr:rowOff>
    </xdr:from>
    <xdr:to>
      <xdr:col>81</xdr:col>
      <xdr:colOff>101600</xdr:colOff>
      <xdr:row>39</xdr:row>
      <xdr:rowOff>85776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76903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6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154178</xdr:rowOff>
    </xdr:from>
    <xdr:to>
      <xdr:col>76</xdr:col>
      <xdr:colOff>165100</xdr:colOff>
      <xdr:row>39</xdr:row>
      <xdr:rowOff>84328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75455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156325</xdr:rowOff>
    </xdr:from>
    <xdr:to>
      <xdr:col>72</xdr:col>
      <xdr:colOff>38100</xdr:colOff>
      <xdr:row>39</xdr:row>
      <xdr:rowOff>86475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77602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103594</xdr:rowOff>
    </xdr:from>
    <xdr:to>
      <xdr:col>67</xdr:col>
      <xdr:colOff>101600</xdr:colOff>
      <xdr:row>39</xdr:row>
      <xdr:rowOff>33744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24871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147332</xdr:rowOff>
    </xdr:from>
    <xdr:to>
      <xdr:col>85</xdr:col>
      <xdr:colOff>127000</xdr:colOff>
      <xdr:row>76</xdr:row>
      <xdr:rowOff>154812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77532"/>
          <a:ext cx="8382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134459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5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154812</xdr:rowOff>
    </xdr:from>
    <xdr:to>
      <xdr:col>81</xdr:col>
      <xdr:colOff>50800</xdr:colOff>
      <xdr:row>77</xdr:row>
      <xdr:rowOff>14072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85012"/>
          <a:ext cx="8890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14072</xdr:rowOff>
    </xdr:from>
    <xdr:to>
      <xdr:col>76</xdr:col>
      <xdr:colOff>114300</xdr:colOff>
      <xdr:row>77</xdr:row>
      <xdr:rowOff>49848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15722"/>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49848</xdr:rowOff>
    </xdr:from>
    <xdr:to>
      <xdr:col>71</xdr:col>
      <xdr:colOff>177800</xdr:colOff>
      <xdr:row>77</xdr:row>
      <xdr:rowOff>52299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51498"/>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86351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148069</xdr:rowOff>
    </xdr:from>
    <xdr:to>
      <xdr:col>67</xdr:col>
      <xdr:colOff>101600</xdr:colOff>
      <xdr:row>75</xdr:row>
      <xdr:rowOff>78219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94746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96532</xdr:rowOff>
    </xdr:from>
    <xdr:to>
      <xdr:col>85</xdr:col>
      <xdr:colOff>177800</xdr:colOff>
      <xdr:row>77</xdr:row>
      <xdr:rowOff>26682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74959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0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104012</xdr:rowOff>
    </xdr:from>
    <xdr:to>
      <xdr:col>81</xdr:col>
      <xdr:colOff>101600</xdr:colOff>
      <xdr:row>77</xdr:row>
      <xdr:rowOff>34162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25289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2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134722</xdr:rowOff>
    </xdr:from>
    <xdr:to>
      <xdr:col>76</xdr:col>
      <xdr:colOff>165100</xdr:colOff>
      <xdr:row>77</xdr:row>
      <xdr:rowOff>64872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55999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170498</xdr:rowOff>
    </xdr:from>
    <xdr:to>
      <xdr:col>72</xdr:col>
      <xdr:colOff>38100</xdr:colOff>
      <xdr:row>77</xdr:row>
      <xdr:rowOff>100648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91775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1499</xdr:rowOff>
    </xdr:from>
    <xdr:to>
      <xdr:col>67</xdr:col>
      <xdr:colOff>101600</xdr:colOff>
      <xdr:row>77</xdr:row>
      <xdr:rowOff>103099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0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94226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9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18428</xdr:rowOff>
    </xdr:from>
    <xdr:to>
      <xdr:col>85</xdr:col>
      <xdr:colOff>127000</xdr:colOff>
      <xdr:row>98</xdr:row>
      <xdr:rowOff>7978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49078"/>
          <a:ext cx="8382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18428</xdr:rowOff>
    </xdr:from>
    <xdr:to>
      <xdr:col>81</xdr:col>
      <xdr:colOff>50800</xdr:colOff>
      <xdr:row>97</xdr:row>
      <xdr:rowOff>146084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49078"/>
          <a:ext cx="889000" cy="12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146084</xdr:rowOff>
    </xdr:from>
    <xdr:to>
      <xdr:col>76</xdr:col>
      <xdr:colOff>114300</xdr:colOff>
      <xdr:row>98</xdr:row>
      <xdr:rowOff>153253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76734"/>
          <a:ext cx="889000" cy="17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56658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82665</xdr:rowOff>
    </xdr:from>
    <xdr:to>
      <xdr:col>71</xdr:col>
      <xdr:colOff>177800</xdr:colOff>
      <xdr:row>98</xdr:row>
      <xdr:rowOff>153253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84765"/>
          <a:ext cx="889000" cy="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26564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141168</xdr:rowOff>
    </xdr:from>
    <xdr:to>
      <xdr:col>67</xdr:col>
      <xdr:colOff>101600</xdr:colOff>
      <xdr:row>98</xdr:row>
      <xdr:rowOff>71318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87845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128628</xdr:rowOff>
    </xdr:from>
    <xdr:to>
      <xdr:col>85</xdr:col>
      <xdr:colOff>177800</xdr:colOff>
      <xdr:row>98</xdr:row>
      <xdr:rowOff>58778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107055</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3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139078</xdr:rowOff>
    </xdr:from>
    <xdr:to>
      <xdr:col>81</xdr:col>
      <xdr:colOff>101600</xdr:colOff>
      <xdr:row>97</xdr:row>
      <xdr:rowOff>69228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69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95284</xdr:rowOff>
    </xdr:from>
    <xdr:to>
      <xdr:col>76</xdr:col>
      <xdr:colOff>165100</xdr:colOff>
      <xdr:row>98</xdr:row>
      <xdr:rowOff>25434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16561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1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102453</xdr:rowOff>
    </xdr:from>
    <xdr:to>
      <xdr:col>72</xdr:col>
      <xdr:colOff>38100</xdr:colOff>
      <xdr:row>99</xdr:row>
      <xdr:rowOff>32603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23730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9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31865</xdr:rowOff>
    </xdr:from>
    <xdr:to>
      <xdr:col>67</xdr:col>
      <xdr:colOff>101600</xdr:colOff>
      <xdr:row>98</xdr:row>
      <xdr:rowOff>133465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124592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2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34148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154737</xdr:rowOff>
    </xdr:from>
    <xdr:to>
      <xdr:col>98</xdr:col>
      <xdr:colOff>38100</xdr:colOff>
      <xdr:row>37</xdr:row>
      <xdr:rowOff>84887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101414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103856</xdr:rowOff>
    </xdr:from>
    <xdr:to>
      <xdr:col>116</xdr:col>
      <xdr:colOff>63500</xdr:colOff>
      <xdr:row>58</xdr:row>
      <xdr:rowOff>62799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876506"/>
          <a:ext cx="838200" cy="13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92381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6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62799</xdr:rowOff>
    </xdr:from>
    <xdr:to>
      <xdr:col>111</xdr:col>
      <xdr:colOff>177800</xdr:colOff>
      <xdr:row>58</xdr:row>
      <xdr:rowOff>84333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06899"/>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83190</xdr:rowOff>
    </xdr:from>
    <xdr:to>
      <xdr:col>107</xdr:col>
      <xdr:colOff>50800</xdr:colOff>
      <xdr:row>58</xdr:row>
      <xdr:rowOff>84333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2729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83190</xdr:rowOff>
    </xdr:from>
    <xdr:to>
      <xdr:col>102</xdr:col>
      <xdr:colOff>114300</xdr:colOff>
      <xdr:row>58</xdr:row>
      <xdr:rowOff>83465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2729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152908</xdr:rowOff>
    </xdr:from>
    <xdr:to>
      <xdr:col>98</xdr:col>
      <xdr:colOff>38100</xdr:colOff>
      <xdr:row>58</xdr:row>
      <xdr:rowOff>83058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99585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53056</xdr:rowOff>
    </xdr:from>
    <xdr:to>
      <xdr:col>116</xdr:col>
      <xdr:colOff>114300</xdr:colOff>
      <xdr:row>57</xdr:row>
      <xdr:rowOff>154656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8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75933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6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11999</xdr:rowOff>
    </xdr:from>
    <xdr:to>
      <xdr:col>112</xdr:col>
      <xdr:colOff>38100</xdr:colOff>
      <xdr:row>58</xdr:row>
      <xdr:rowOff>113599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104726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04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33533</xdr:rowOff>
    </xdr:from>
    <xdr:to>
      <xdr:col>107</xdr:col>
      <xdr:colOff>101600</xdr:colOff>
      <xdr:row>58</xdr:row>
      <xdr:rowOff>135133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7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126260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7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32390</xdr:rowOff>
    </xdr:from>
    <xdr:to>
      <xdr:col>102</xdr:col>
      <xdr:colOff>165100</xdr:colOff>
      <xdr:row>58</xdr:row>
      <xdr:rowOff>133990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125117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6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32665</xdr:rowOff>
    </xdr:from>
    <xdr:to>
      <xdr:col>98</xdr:col>
      <xdr:colOff>38100</xdr:colOff>
      <xdr:row>58</xdr:row>
      <xdr:rowOff>134265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125392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76206</xdr:rowOff>
    </xdr:from>
    <xdr:to>
      <xdr:col>116</xdr:col>
      <xdr:colOff>63500</xdr:colOff>
      <xdr:row>77</xdr:row>
      <xdr:rowOff>96665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77856"/>
          <a:ext cx="8382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38168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25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76206</xdr:rowOff>
    </xdr:from>
    <xdr:to>
      <xdr:col>111</xdr:col>
      <xdr:colOff>177800</xdr:colOff>
      <xdr:row>77</xdr:row>
      <xdr:rowOff>96304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77856"/>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106881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74092</xdr:rowOff>
    </xdr:from>
    <xdr:to>
      <xdr:col>107</xdr:col>
      <xdr:colOff>50800</xdr:colOff>
      <xdr:row>77</xdr:row>
      <xdr:rowOff>96304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275742"/>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91279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74092</xdr:rowOff>
    </xdr:from>
    <xdr:to>
      <xdr:col>102</xdr:col>
      <xdr:colOff>114300</xdr:colOff>
      <xdr:row>77</xdr:row>
      <xdr:rowOff>107314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75742"/>
          <a:ext cx="889000" cy="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145743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163843</xdr:rowOff>
    </xdr:from>
    <xdr:to>
      <xdr:col>98</xdr:col>
      <xdr:colOff>38100</xdr:colOff>
      <xdr:row>75</xdr:row>
      <xdr:rowOff>93993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110520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45865</xdr:rowOff>
    </xdr:from>
    <xdr:to>
      <xdr:col>116</xdr:col>
      <xdr:colOff>114300</xdr:colOff>
      <xdr:row>77</xdr:row>
      <xdr:rowOff>147465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24292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25406</xdr:rowOff>
    </xdr:from>
    <xdr:to>
      <xdr:col>112</xdr:col>
      <xdr:colOff>38100</xdr:colOff>
      <xdr:row>77</xdr:row>
      <xdr:rowOff>127006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118133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45504</xdr:rowOff>
    </xdr:from>
    <xdr:to>
      <xdr:col>107</xdr:col>
      <xdr:colOff>101600</xdr:colOff>
      <xdr:row>77</xdr:row>
      <xdr:rowOff>147104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138231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3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23292</xdr:rowOff>
    </xdr:from>
    <xdr:to>
      <xdr:col>102</xdr:col>
      <xdr:colOff>165100</xdr:colOff>
      <xdr:row>77</xdr:row>
      <xdr:rowOff>124892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116019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56514</xdr:rowOff>
    </xdr:from>
    <xdr:to>
      <xdr:col>98</xdr:col>
      <xdr:colOff>38100</xdr:colOff>
      <xdr:row>77</xdr:row>
      <xdr:rowOff>158114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5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149241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８０，９４４円となっている。主な構成項目である人件費は住民一人当たり７３，４８５円となっており、類似団体内平均と比べ低い水準にある。これは過去（平成１９年から平成２７年度の間）の採用数が類似団体平均と比較して少ないことが主な要因である。</a:t>
          </a:r>
        </a:p>
        <a:p>
          <a:r>
            <a:rPr kumimoji="1" lang="ja-JP" altLang="en-US" sz="1300">
              <a:latin typeface="ＭＳ Ｐゴシック" panose="020B0600070205080204" pitchFamily="50" charset="-128"/>
              <a:ea typeface="ＭＳ Ｐゴシック" panose="020B0600070205080204" pitchFamily="50" charset="-128"/>
            </a:rPr>
            <a:t>令和３年度の扶助費の伸びは、新型コロナウイルス感染症対策事業に伴うものが主な要因であり、５年度については物価高騰にかかる支援事業が主な要因である。令和４年度の維持補修費上昇は公共施設老朽化によるコスト増が要因。</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15,107
14,953
40.91
7,575,728
7,265,627
198,909
4,504,558
5,574,783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123317</xdr:rowOff>
    </xdr:from>
    <xdr:to>
      <xdr:col>24</xdr:col>
      <xdr:colOff>63500</xdr:colOff>
      <xdr:row>37</xdr:row>
      <xdr:rowOff>137033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6696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123317</xdr:rowOff>
    </xdr:from>
    <xdr:to>
      <xdr:col>19</xdr:col>
      <xdr:colOff>177800</xdr:colOff>
      <xdr:row>37</xdr:row>
      <xdr:rowOff>137033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6696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30243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123317</xdr:rowOff>
    </xdr:from>
    <xdr:to>
      <xdr:col>15</xdr:col>
      <xdr:colOff>50800</xdr:colOff>
      <xdr:row>37</xdr:row>
      <xdr:rowOff>127127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6696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76344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127127</xdr:rowOff>
    </xdr:from>
    <xdr:to>
      <xdr:col>10</xdr:col>
      <xdr:colOff>114300</xdr:colOff>
      <xdr:row>37</xdr:row>
      <xdr:rowOff>143129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7077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123207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72517</xdr:rowOff>
    </xdr:from>
    <xdr:to>
      <xdr:col>24</xdr:col>
      <xdr:colOff>114300</xdr:colOff>
      <xdr:row>38</xdr:row>
      <xdr:rowOff>2667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50944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86233</xdr:rowOff>
    </xdr:from>
    <xdr:to>
      <xdr:col>20</xdr:col>
      <xdr:colOff>38100</xdr:colOff>
      <xdr:row>38</xdr:row>
      <xdr:rowOff>16383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7510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72517</xdr:rowOff>
    </xdr:from>
    <xdr:to>
      <xdr:col>15</xdr:col>
      <xdr:colOff>101600</xdr:colOff>
      <xdr:row>38</xdr:row>
      <xdr:rowOff>2667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165244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0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76327</xdr:rowOff>
    </xdr:from>
    <xdr:to>
      <xdr:col>10</xdr:col>
      <xdr:colOff>165100</xdr:colOff>
      <xdr:row>38</xdr:row>
      <xdr:rowOff>6477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169054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92329</xdr:rowOff>
    </xdr:from>
    <xdr:to>
      <xdr:col>6</xdr:col>
      <xdr:colOff>38100</xdr:colOff>
      <xdr:row>38</xdr:row>
      <xdr:rowOff>22479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13606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12303</xdr:rowOff>
    </xdr:from>
    <xdr:to>
      <xdr:col>24</xdr:col>
      <xdr:colOff>62865</xdr:colOff>
      <xdr:row>58</xdr:row>
      <xdr:rowOff>113144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56253"/>
          <a:ext cx="1270" cy="13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116971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113144</xdr:rowOff>
    </xdr:from>
    <xdr:to>
      <xdr:col>24</xdr:col>
      <xdr:colOff>152400</xdr:colOff>
      <xdr:row>58</xdr:row>
      <xdr:rowOff>113144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130430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3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12303</xdr:rowOff>
    </xdr:from>
    <xdr:to>
      <xdr:col>24</xdr:col>
      <xdr:colOff>152400</xdr:colOff>
      <xdr:row>51</xdr:row>
      <xdr:rowOff>12303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5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5483</xdr:rowOff>
    </xdr:from>
    <xdr:to>
      <xdr:col>24</xdr:col>
      <xdr:colOff>63500</xdr:colOff>
      <xdr:row>57</xdr:row>
      <xdr:rowOff>36182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778133"/>
          <a:ext cx="838200" cy="3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75696</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3339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52819</xdr:rowOff>
    </xdr:from>
    <xdr:to>
      <xdr:col>24</xdr:col>
      <xdr:colOff>114300</xdr:colOff>
      <xdr:row>55</xdr:row>
      <xdr:rowOff>154419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4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5483</xdr:rowOff>
    </xdr:from>
    <xdr:to>
      <xdr:col>19</xdr:col>
      <xdr:colOff>177800</xdr:colOff>
      <xdr:row>57</xdr:row>
      <xdr:rowOff>144329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778133"/>
          <a:ext cx="889000" cy="13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2470</xdr:rowOff>
    </xdr:from>
    <xdr:to>
      <xdr:col>20</xdr:col>
      <xdr:colOff>38100</xdr:colOff>
      <xdr:row>55</xdr:row>
      <xdr:rowOff>104070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4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120597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2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162551</xdr:rowOff>
    </xdr:from>
    <xdr:to>
      <xdr:col>15</xdr:col>
      <xdr:colOff>50800</xdr:colOff>
      <xdr:row>57</xdr:row>
      <xdr:rowOff>144329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077951"/>
          <a:ext cx="889000" cy="83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142831</xdr:rowOff>
    </xdr:from>
    <xdr:to>
      <xdr:col>15</xdr:col>
      <xdr:colOff>101600</xdr:colOff>
      <xdr:row>55</xdr:row>
      <xdr:rowOff>72981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4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89508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17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162551</xdr:rowOff>
    </xdr:from>
    <xdr:to>
      <xdr:col>10</xdr:col>
      <xdr:colOff>114300</xdr:colOff>
      <xdr:row>58</xdr:row>
      <xdr:rowOff>105448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077951"/>
          <a:ext cx="889000" cy="97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57344</xdr:rowOff>
    </xdr:from>
    <xdr:to>
      <xdr:col>10</xdr:col>
      <xdr:colOff>165100</xdr:colOff>
      <xdr:row>50</xdr:row>
      <xdr:rowOff>158944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4021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0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14910</xdr:rowOff>
    </xdr:from>
    <xdr:to>
      <xdr:col>6</xdr:col>
      <xdr:colOff>38100</xdr:colOff>
      <xdr:row>56</xdr:row>
      <xdr:rowOff>116510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6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133037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3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156832</xdr:rowOff>
    </xdr:from>
    <xdr:to>
      <xdr:col>24</xdr:col>
      <xdr:colOff>114300</xdr:colOff>
      <xdr:row>57</xdr:row>
      <xdr:rowOff>86982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5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135259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3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126133</xdr:rowOff>
    </xdr:from>
    <xdr:to>
      <xdr:col>20</xdr:col>
      <xdr:colOff>38100</xdr:colOff>
      <xdr:row>57</xdr:row>
      <xdr:rowOff>56283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72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47410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82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93529</xdr:rowOff>
    </xdr:from>
    <xdr:to>
      <xdr:col>15</xdr:col>
      <xdr:colOff>101600</xdr:colOff>
      <xdr:row>58</xdr:row>
      <xdr:rowOff>23679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14806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9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111751</xdr:rowOff>
    </xdr:from>
    <xdr:to>
      <xdr:col>10</xdr:col>
      <xdr:colOff>165100</xdr:colOff>
      <xdr:row>53</xdr:row>
      <xdr:rowOff>41901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0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33028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911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54648</xdr:rowOff>
    </xdr:from>
    <xdr:to>
      <xdr:col>6</xdr:col>
      <xdr:colOff>38100</xdr:colOff>
      <xdr:row>58</xdr:row>
      <xdr:rowOff>156248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147375</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18225</xdr:rowOff>
    </xdr:from>
    <xdr:to>
      <xdr:col>24</xdr:col>
      <xdr:colOff>63500</xdr:colOff>
      <xdr:row>76</xdr:row>
      <xdr:rowOff>151549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48425"/>
          <a:ext cx="838200" cy="13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35497</xdr:rowOff>
    </xdr:from>
    <xdr:to>
      <xdr:col>19</xdr:col>
      <xdr:colOff>177800</xdr:colOff>
      <xdr:row>76</xdr:row>
      <xdr:rowOff>151549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65697"/>
          <a:ext cx="889000" cy="1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35497</xdr:rowOff>
    </xdr:from>
    <xdr:to>
      <xdr:col>15</xdr:col>
      <xdr:colOff>50800</xdr:colOff>
      <xdr:row>78</xdr:row>
      <xdr:rowOff>3683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65697"/>
          <a:ext cx="889000" cy="3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156159</xdr:rowOff>
    </xdr:from>
    <xdr:to>
      <xdr:col>10</xdr:col>
      <xdr:colOff>114300</xdr:colOff>
      <xdr:row>78</xdr:row>
      <xdr:rowOff>3683</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1130300" y="13357809"/>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111091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55829</xdr:rowOff>
    </xdr:from>
    <xdr:to>
      <xdr:col>6</xdr:col>
      <xdr:colOff>38100</xdr:colOff>
      <xdr:row>77</xdr:row>
      <xdr:rowOff>157429</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2506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138874</xdr:rowOff>
    </xdr:from>
    <xdr:to>
      <xdr:col>24</xdr:col>
      <xdr:colOff>114300</xdr:colOff>
      <xdr:row>76</xdr:row>
      <xdr:rowOff>69025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976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117302</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7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100749</xdr:rowOff>
    </xdr:from>
    <xdr:to>
      <xdr:col>20</xdr:col>
      <xdr:colOff>38100</xdr:colOff>
      <xdr:row>77</xdr:row>
      <xdr:rowOff>30899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22026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156147</xdr:rowOff>
    </xdr:from>
    <xdr:to>
      <xdr:col>15</xdr:col>
      <xdr:colOff>101600</xdr:colOff>
      <xdr:row>76</xdr:row>
      <xdr:rowOff>86297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77424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124333</xdr:rowOff>
    </xdr:from>
    <xdr:to>
      <xdr:col>10</xdr:col>
      <xdr:colOff>165100</xdr:colOff>
      <xdr:row>78</xdr:row>
      <xdr:rowOff>54483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45610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1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105359</xdr:rowOff>
    </xdr:from>
    <xdr:to>
      <xdr:col>6</xdr:col>
      <xdr:colOff>38100</xdr:colOff>
      <xdr:row>78</xdr:row>
      <xdr:rowOff>35509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26636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9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11162</xdr:rowOff>
    </xdr:from>
    <xdr:to>
      <xdr:col>24</xdr:col>
      <xdr:colOff>63500</xdr:colOff>
      <xdr:row>97</xdr:row>
      <xdr:rowOff>116726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641812"/>
          <a:ext cx="838200" cy="10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35393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23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11162</xdr:rowOff>
    </xdr:from>
    <xdr:to>
      <xdr:col>19</xdr:col>
      <xdr:colOff>177800</xdr:colOff>
      <xdr:row>97</xdr:row>
      <xdr:rowOff>23930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641812"/>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23930</xdr:rowOff>
    </xdr:from>
    <xdr:to>
      <xdr:col>15</xdr:col>
      <xdr:colOff>50800</xdr:colOff>
      <xdr:row>97</xdr:row>
      <xdr:rowOff>139717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654580"/>
          <a:ext cx="889000" cy="1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127213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2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139717</xdr:rowOff>
    </xdr:from>
    <xdr:to>
      <xdr:col>10</xdr:col>
      <xdr:colOff>114300</xdr:colOff>
      <xdr:row>98</xdr:row>
      <xdr:rowOff>69080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70367"/>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10294</xdr:rowOff>
    </xdr:from>
    <xdr:to>
      <xdr:col>6</xdr:col>
      <xdr:colOff>38100</xdr:colOff>
      <xdr:row>97</xdr:row>
      <xdr:rowOff>111894</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128421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65926</xdr:rowOff>
    </xdr:from>
    <xdr:to>
      <xdr:col>24</xdr:col>
      <xdr:colOff>114300</xdr:colOff>
      <xdr:row>97</xdr:row>
      <xdr:rowOff>167526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44353</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7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131812</xdr:rowOff>
    </xdr:from>
    <xdr:to>
      <xdr:col>20</xdr:col>
      <xdr:colOff>38100</xdr:colOff>
      <xdr:row>97</xdr:row>
      <xdr:rowOff>61962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5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53089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68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144580</xdr:rowOff>
    </xdr:from>
    <xdr:to>
      <xdr:col>15</xdr:col>
      <xdr:colOff>101600</xdr:colOff>
      <xdr:row>97</xdr:row>
      <xdr:rowOff>74730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6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65857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6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88917</xdr:rowOff>
    </xdr:from>
    <xdr:to>
      <xdr:col>10</xdr:col>
      <xdr:colOff>165100</xdr:colOff>
      <xdr:row>98</xdr:row>
      <xdr:rowOff>19067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1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10194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81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18280</xdr:rowOff>
    </xdr:from>
    <xdr:to>
      <xdr:col>6</xdr:col>
      <xdr:colOff>38100</xdr:colOff>
      <xdr:row>98</xdr:row>
      <xdr:rowOff>119880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2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111007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1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120040</xdr:rowOff>
    </xdr:from>
    <xdr:to>
      <xdr:col>55</xdr:col>
      <xdr:colOff>0</xdr:colOff>
      <xdr:row>35</xdr:row>
      <xdr:rowOff>63348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949340"/>
          <a:ext cx="838200" cy="1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171111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3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63348</xdr:rowOff>
    </xdr:from>
    <xdr:to>
      <xdr:col>50</xdr:col>
      <xdr:colOff>114300</xdr:colOff>
      <xdr:row>35</xdr:row>
      <xdr:rowOff>67463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06409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94759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166675</xdr:rowOff>
    </xdr:from>
    <xdr:to>
      <xdr:col>45</xdr:col>
      <xdr:colOff>177800</xdr:colOff>
      <xdr:row>35</xdr:row>
      <xdr:rowOff>67463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995975"/>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169740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4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166675</xdr:rowOff>
    </xdr:from>
    <xdr:to>
      <xdr:col>41</xdr:col>
      <xdr:colOff>50800</xdr:colOff>
      <xdr:row>35</xdr:row>
      <xdr:rowOff>4369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99597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114876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12920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69240</xdr:rowOff>
    </xdr:from>
    <xdr:to>
      <xdr:col>55</xdr:col>
      <xdr:colOff>50800</xdr:colOff>
      <xdr:row>34</xdr:row>
      <xdr:rowOff>170840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8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92117</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7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12548</xdr:rowOff>
    </xdr:from>
    <xdr:to>
      <xdr:col>50</xdr:col>
      <xdr:colOff>165100</xdr:colOff>
      <xdr:row>35</xdr:row>
      <xdr:rowOff>114148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0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130675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78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16663</xdr:rowOff>
    </xdr:from>
    <xdr:to>
      <xdr:col>46</xdr:col>
      <xdr:colOff>38100</xdr:colOff>
      <xdr:row>35</xdr:row>
      <xdr:rowOff>118263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0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134790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79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115875</xdr:rowOff>
    </xdr:from>
    <xdr:to>
      <xdr:col>41</xdr:col>
      <xdr:colOff>101600</xdr:colOff>
      <xdr:row>35</xdr:row>
      <xdr:rowOff>46025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9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62552</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7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125019</xdr:rowOff>
    </xdr:from>
    <xdr:to>
      <xdr:col>36</xdr:col>
      <xdr:colOff>165100</xdr:colOff>
      <xdr:row>35</xdr:row>
      <xdr:rowOff>55169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9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71696</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155832</xdr:rowOff>
    </xdr:from>
    <xdr:to>
      <xdr:col>55</xdr:col>
      <xdr:colOff>0</xdr:colOff>
      <xdr:row>57</xdr:row>
      <xdr:rowOff>111534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757032"/>
          <a:ext cx="838200" cy="12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155832</xdr:rowOff>
    </xdr:from>
    <xdr:to>
      <xdr:col>50</xdr:col>
      <xdr:colOff>114300</xdr:colOff>
      <xdr:row>57</xdr:row>
      <xdr:rowOff>99613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757032"/>
          <a:ext cx="889000" cy="1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13758</xdr:rowOff>
    </xdr:from>
    <xdr:to>
      <xdr:col>45</xdr:col>
      <xdr:colOff>177800</xdr:colOff>
      <xdr:row>57</xdr:row>
      <xdr:rowOff>99613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786408"/>
          <a:ext cx="889000" cy="8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106867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13758</xdr:rowOff>
    </xdr:from>
    <xdr:to>
      <xdr:col>41</xdr:col>
      <xdr:colOff>50800</xdr:colOff>
      <xdr:row>57</xdr:row>
      <xdr:rowOff>87220</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786408"/>
          <a:ext cx="889000" cy="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98344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37155</xdr:rowOff>
    </xdr:from>
    <xdr:to>
      <xdr:col>36</xdr:col>
      <xdr:colOff>165100</xdr:colOff>
      <xdr:row>56</xdr:row>
      <xdr:rowOff>138755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155282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60734</xdr:rowOff>
    </xdr:from>
    <xdr:to>
      <xdr:col>55</xdr:col>
      <xdr:colOff>50800</xdr:colOff>
      <xdr:row>57</xdr:row>
      <xdr:rowOff>162334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83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39161</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8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105032</xdr:rowOff>
    </xdr:from>
    <xdr:to>
      <xdr:col>50</xdr:col>
      <xdr:colOff>165100</xdr:colOff>
      <xdr:row>57</xdr:row>
      <xdr:rowOff>35182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70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79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48813</xdr:rowOff>
    </xdr:from>
    <xdr:to>
      <xdr:col>46</xdr:col>
      <xdr:colOff>38100</xdr:colOff>
      <xdr:row>57</xdr:row>
      <xdr:rowOff>150413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8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141540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9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134408</xdr:rowOff>
    </xdr:from>
    <xdr:to>
      <xdr:col>41</xdr:col>
      <xdr:colOff>101600</xdr:colOff>
      <xdr:row>57</xdr:row>
      <xdr:rowOff>64558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7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55685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82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36420</xdr:rowOff>
    </xdr:from>
    <xdr:to>
      <xdr:col>36</xdr:col>
      <xdr:colOff>165100</xdr:colOff>
      <xdr:row>57</xdr:row>
      <xdr:rowOff>138020</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129147</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9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146296</xdr:rowOff>
    </xdr:from>
    <xdr:to>
      <xdr:col>55</xdr:col>
      <xdr:colOff>0</xdr:colOff>
      <xdr:row>77</xdr:row>
      <xdr:rowOff>2246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176496"/>
          <a:ext cx="838200" cy="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146296</xdr:rowOff>
    </xdr:from>
    <xdr:to>
      <xdr:col>50</xdr:col>
      <xdr:colOff>114300</xdr:colOff>
      <xdr:row>77</xdr:row>
      <xdr:rowOff>72165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176496"/>
          <a:ext cx="889000" cy="9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64686</xdr:rowOff>
    </xdr:from>
    <xdr:to>
      <xdr:col>45</xdr:col>
      <xdr:colOff>177800</xdr:colOff>
      <xdr:row>77</xdr:row>
      <xdr:rowOff>72165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266336"/>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64686</xdr:rowOff>
    </xdr:from>
    <xdr:to>
      <xdr:col>41</xdr:col>
      <xdr:colOff>50800</xdr:colOff>
      <xdr:row>78</xdr:row>
      <xdr:rowOff>95940</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266336"/>
          <a:ext cx="889000" cy="20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150792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81029</xdr:rowOff>
    </xdr:from>
    <xdr:to>
      <xdr:col>36</xdr:col>
      <xdr:colOff>165100</xdr:colOff>
      <xdr:row>77</xdr:row>
      <xdr:rowOff>11179</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27707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122896</xdr:rowOff>
    </xdr:from>
    <xdr:to>
      <xdr:col>55</xdr:col>
      <xdr:colOff>50800</xdr:colOff>
      <xdr:row>77</xdr:row>
      <xdr:rowOff>53046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15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101323</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13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95496</xdr:rowOff>
    </xdr:from>
    <xdr:to>
      <xdr:col>50</xdr:col>
      <xdr:colOff>165100</xdr:colOff>
      <xdr:row>77</xdr:row>
      <xdr:rowOff>25646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12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16773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32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21365</xdr:rowOff>
    </xdr:from>
    <xdr:to>
      <xdr:col>46</xdr:col>
      <xdr:colOff>38100</xdr:colOff>
      <xdr:row>77</xdr:row>
      <xdr:rowOff>122965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22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114092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31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13886</xdr:rowOff>
    </xdr:from>
    <xdr:to>
      <xdr:col>41</xdr:col>
      <xdr:colOff>101600</xdr:colOff>
      <xdr:row>77</xdr:row>
      <xdr:rowOff>115486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2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106613</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3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41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137867</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37428" y="1351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82798</xdr:rowOff>
    </xdr:from>
    <xdr:to>
      <xdr:col>55</xdr:col>
      <xdr:colOff>0</xdr:colOff>
      <xdr:row>94</xdr:row>
      <xdr:rowOff>168847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9639300" y="16199098"/>
          <a:ext cx="838200" cy="8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61955</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178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168847</xdr:rowOff>
    </xdr:from>
    <xdr:to>
      <xdr:col>50</xdr:col>
      <xdr:colOff>114300</xdr:colOff>
      <xdr:row>96</xdr:row>
      <xdr:rowOff>12712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285147"/>
          <a:ext cx="889000" cy="18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168180</xdr:rowOff>
    </xdr:from>
    <xdr:to>
      <xdr:col>45</xdr:col>
      <xdr:colOff>177800</xdr:colOff>
      <xdr:row>96</xdr:row>
      <xdr:rowOff>12712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7861300" y="16455930"/>
          <a:ext cx="8890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67639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168180</xdr:rowOff>
    </xdr:from>
    <xdr:to>
      <xdr:col>41</xdr:col>
      <xdr:colOff>50800</xdr:colOff>
      <xdr:row>96</xdr:row>
      <xdr:rowOff>118650</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4559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37634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3651</xdr:rowOff>
    </xdr:from>
    <xdr:to>
      <xdr:col>36</xdr:col>
      <xdr:colOff>165100</xdr:colOff>
      <xdr:row>94</xdr:row>
      <xdr:rowOff>105251</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121778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31998</xdr:rowOff>
    </xdr:from>
    <xdr:to>
      <xdr:col>55</xdr:col>
      <xdr:colOff>50800</xdr:colOff>
      <xdr:row>94</xdr:row>
      <xdr:rowOff>133598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1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54875</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59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118047</xdr:rowOff>
    </xdr:from>
    <xdr:to>
      <xdr:col>50</xdr:col>
      <xdr:colOff>165100</xdr:colOff>
      <xdr:row>95</xdr:row>
      <xdr:rowOff>48197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23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39324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32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133362</xdr:rowOff>
    </xdr:from>
    <xdr:to>
      <xdr:col>46</xdr:col>
      <xdr:colOff>38100</xdr:colOff>
      <xdr:row>96</xdr:row>
      <xdr:rowOff>63512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4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54639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51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117380</xdr:rowOff>
    </xdr:from>
    <xdr:to>
      <xdr:col>41</xdr:col>
      <xdr:colOff>101600</xdr:colOff>
      <xdr:row>96</xdr:row>
      <xdr:rowOff>47530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4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38657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4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67850</xdr:rowOff>
    </xdr:from>
    <xdr:to>
      <xdr:col>36</xdr:col>
      <xdr:colOff>165100</xdr:colOff>
      <xdr:row>96</xdr:row>
      <xdr:rowOff>169450</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5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160577</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6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53920</xdr:rowOff>
    </xdr:from>
    <xdr:to>
      <xdr:col>85</xdr:col>
      <xdr:colOff>127000</xdr:colOff>
      <xdr:row>38</xdr:row>
      <xdr:rowOff>60705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69020"/>
          <a:ext cx="838200" cy="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105264</xdr:rowOff>
    </xdr:from>
    <xdr:to>
      <xdr:col>81</xdr:col>
      <xdr:colOff>50800</xdr:colOff>
      <xdr:row>38</xdr:row>
      <xdr:rowOff>60705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448914"/>
          <a:ext cx="889000" cy="12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105264</xdr:rowOff>
    </xdr:from>
    <xdr:to>
      <xdr:col>76</xdr:col>
      <xdr:colOff>114300</xdr:colOff>
      <xdr:row>37</xdr:row>
      <xdr:rowOff>162679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48914"/>
          <a:ext cx="889000" cy="5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61913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162679</xdr:rowOff>
    </xdr:from>
    <xdr:to>
      <xdr:col>71</xdr:col>
      <xdr:colOff>177800</xdr:colOff>
      <xdr:row>38</xdr:row>
      <xdr:rowOff>65414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06329"/>
          <a:ext cx="889000" cy="7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36306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133921</xdr:rowOff>
    </xdr:from>
    <xdr:to>
      <xdr:col>67</xdr:col>
      <xdr:colOff>101600</xdr:colOff>
      <xdr:row>38</xdr:row>
      <xdr:rowOff>64071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80598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3120</xdr:rowOff>
    </xdr:from>
    <xdr:to>
      <xdr:col>85</xdr:col>
      <xdr:colOff>177800</xdr:colOff>
      <xdr:row>38</xdr:row>
      <xdr:rowOff>104720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1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90159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3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9905</xdr:rowOff>
    </xdr:from>
    <xdr:to>
      <xdr:col>81</xdr:col>
      <xdr:colOff>101600</xdr:colOff>
      <xdr:row>38</xdr:row>
      <xdr:rowOff>111505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102632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1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54464</xdr:rowOff>
    </xdr:from>
    <xdr:to>
      <xdr:col>76</xdr:col>
      <xdr:colOff>165100</xdr:colOff>
      <xdr:row>37</xdr:row>
      <xdr:rowOff>156064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1141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1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111879</xdr:rowOff>
    </xdr:from>
    <xdr:to>
      <xdr:col>72</xdr:col>
      <xdr:colOff>38100</xdr:colOff>
      <xdr:row>38</xdr:row>
      <xdr:rowOff>42028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55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58556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23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14614</xdr:rowOff>
    </xdr:from>
    <xdr:to>
      <xdr:col>67</xdr:col>
      <xdr:colOff>101600</xdr:colOff>
      <xdr:row>38</xdr:row>
      <xdr:rowOff>116214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2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107341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2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826</xdr:rowOff>
    </xdr:from>
    <xdr:to>
      <xdr:col>85</xdr:col>
      <xdr:colOff>127000</xdr:colOff>
      <xdr:row>58</xdr:row>
      <xdr:rowOff>17297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944926"/>
          <a:ext cx="838200" cy="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17297</xdr:rowOff>
    </xdr:from>
    <xdr:to>
      <xdr:col>81</xdr:col>
      <xdr:colOff>50800</xdr:colOff>
      <xdr:row>58</xdr:row>
      <xdr:rowOff>127178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961397"/>
          <a:ext cx="889000" cy="10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162128</xdr:rowOff>
    </xdr:from>
    <xdr:to>
      <xdr:col>76</xdr:col>
      <xdr:colOff>114300</xdr:colOff>
      <xdr:row>58</xdr:row>
      <xdr:rowOff>127178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934778"/>
          <a:ext cx="889000" cy="1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162128</xdr:rowOff>
    </xdr:from>
    <xdr:to>
      <xdr:col>71</xdr:col>
      <xdr:colOff>177800</xdr:colOff>
      <xdr:row>58</xdr:row>
      <xdr:rowOff>146824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934778"/>
          <a:ext cx="889000" cy="15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25417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121476</xdr:rowOff>
    </xdr:from>
    <xdr:to>
      <xdr:col>85</xdr:col>
      <xdr:colOff>177800</xdr:colOff>
      <xdr:row>58</xdr:row>
      <xdr:rowOff>51626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99903</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7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137947</xdr:rowOff>
    </xdr:from>
    <xdr:to>
      <xdr:col>81</xdr:col>
      <xdr:colOff>101600</xdr:colOff>
      <xdr:row>58</xdr:row>
      <xdr:rowOff>68097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59224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0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76378</xdr:rowOff>
    </xdr:from>
    <xdr:to>
      <xdr:col>76</xdr:col>
      <xdr:colOff>165100</xdr:colOff>
      <xdr:row>59</xdr:row>
      <xdr:rowOff>6528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169105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111328</xdr:rowOff>
    </xdr:from>
    <xdr:to>
      <xdr:col>72</xdr:col>
      <xdr:colOff>38100</xdr:colOff>
      <xdr:row>58</xdr:row>
      <xdr:rowOff>41478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32605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96024</xdr:rowOff>
    </xdr:from>
    <xdr:to>
      <xdr:col>67</xdr:col>
      <xdr:colOff>101600</xdr:colOff>
      <xdr:row>59</xdr:row>
      <xdr:rowOff>26174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17301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3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34976</xdr:rowOff>
    </xdr:from>
    <xdr:to>
      <xdr:col>85</xdr:col>
      <xdr:colOff>127000</xdr:colOff>
      <xdr:row>79</xdr:row>
      <xdr:rowOff>36818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79526"/>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33528</xdr:rowOff>
    </xdr:from>
    <xdr:to>
      <xdr:col>81</xdr:col>
      <xdr:colOff>50800</xdr:colOff>
      <xdr:row>79</xdr:row>
      <xdr:rowOff>34976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7807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33528</xdr:rowOff>
    </xdr:from>
    <xdr:to>
      <xdr:col>76</xdr:col>
      <xdr:colOff>114300</xdr:colOff>
      <xdr:row>79</xdr:row>
      <xdr:rowOff>35674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78078"/>
          <a:ext cx="889000" cy="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154394</xdr:rowOff>
    </xdr:from>
    <xdr:to>
      <xdr:col>71</xdr:col>
      <xdr:colOff>177800</xdr:colOff>
      <xdr:row>79</xdr:row>
      <xdr:rowOff>35674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27494"/>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50178</xdr:rowOff>
    </xdr:from>
    <xdr:to>
      <xdr:col>67</xdr:col>
      <xdr:colOff>101600</xdr:colOff>
      <xdr:row>78</xdr:row>
      <xdr:rowOff>151778</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168305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9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157468</xdr:rowOff>
    </xdr:from>
    <xdr:to>
      <xdr:col>85</xdr:col>
      <xdr:colOff>177800</xdr:colOff>
      <xdr:row>79</xdr:row>
      <xdr:rowOff>87618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72395</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4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155626</xdr:rowOff>
    </xdr:from>
    <xdr:to>
      <xdr:col>81</xdr:col>
      <xdr:colOff>101600</xdr:colOff>
      <xdr:row>79</xdr:row>
      <xdr:rowOff>85776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76903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154178</xdr:rowOff>
    </xdr:from>
    <xdr:to>
      <xdr:col>76</xdr:col>
      <xdr:colOff>165100</xdr:colOff>
      <xdr:row>79</xdr:row>
      <xdr:rowOff>84328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75455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2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156324</xdr:rowOff>
    </xdr:from>
    <xdr:to>
      <xdr:col>72</xdr:col>
      <xdr:colOff>38100</xdr:colOff>
      <xdr:row>79</xdr:row>
      <xdr:rowOff>86474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2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77601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22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103594</xdr:rowOff>
    </xdr:from>
    <xdr:to>
      <xdr:col>67</xdr:col>
      <xdr:colOff>101600</xdr:colOff>
      <xdr:row>79</xdr:row>
      <xdr:rowOff>33744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24871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6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147332</xdr:rowOff>
    </xdr:from>
    <xdr:to>
      <xdr:col>85</xdr:col>
      <xdr:colOff>127000</xdr:colOff>
      <xdr:row>96</xdr:row>
      <xdr:rowOff>154812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06532"/>
          <a:ext cx="8382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134447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07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154812</xdr:rowOff>
    </xdr:from>
    <xdr:to>
      <xdr:col>81</xdr:col>
      <xdr:colOff>50800</xdr:colOff>
      <xdr:row>97</xdr:row>
      <xdr:rowOff>14072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14012"/>
          <a:ext cx="8890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14072</xdr:rowOff>
    </xdr:from>
    <xdr:to>
      <xdr:col>76</xdr:col>
      <xdr:colOff>114300</xdr:colOff>
      <xdr:row>97</xdr:row>
      <xdr:rowOff>49848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44722"/>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49848</xdr:rowOff>
    </xdr:from>
    <xdr:to>
      <xdr:col>71</xdr:col>
      <xdr:colOff>177800</xdr:colOff>
      <xdr:row>97</xdr:row>
      <xdr:rowOff>52299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80498"/>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86338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148019</xdr:rowOff>
    </xdr:from>
    <xdr:to>
      <xdr:col>67</xdr:col>
      <xdr:colOff>101600</xdr:colOff>
      <xdr:row>95</xdr:row>
      <xdr:rowOff>78169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94696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96532</xdr:rowOff>
    </xdr:from>
    <xdr:to>
      <xdr:col>85</xdr:col>
      <xdr:colOff>177800</xdr:colOff>
      <xdr:row>97</xdr:row>
      <xdr:rowOff>26682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74959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3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104012</xdr:rowOff>
    </xdr:from>
    <xdr:to>
      <xdr:col>81</xdr:col>
      <xdr:colOff>101600</xdr:colOff>
      <xdr:row>97</xdr:row>
      <xdr:rowOff>34162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25289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134722</xdr:rowOff>
    </xdr:from>
    <xdr:to>
      <xdr:col>76</xdr:col>
      <xdr:colOff>165100</xdr:colOff>
      <xdr:row>97</xdr:row>
      <xdr:rowOff>64872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55999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170498</xdr:rowOff>
    </xdr:from>
    <xdr:to>
      <xdr:col>72</xdr:col>
      <xdr:colOff>38100</xdr:colOff>
      <xdr:row>97</xdr:row>
      <xdr:rowOff>100648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91775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1499</xdr:rowOff>
    </xdr:from>
    <xdr:to>
      <xdr:col>67</xdr:col>
      <xdr:colOff>101600</xdr:colOff>
      <xdr:row>97</xdr:row>
      <xdr:rowOff>103099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94226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2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79011</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類似団体内平均より下回っているものの、労働費、土木費が上回っている。労働費は中小企業従業員の福利厚生を高めるため、一般社団法人伊勢地域勤労者福祉サービスセンター（ジョイワーク）への加入促進支援、自治体協調融資（生活・住宅）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土木費は、外城田川の防災対策、道路維持修繕や橋梁長寿命化などへ取り組んだことによるもの。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Ｒ２～Ｒ３年の消防費の伸びは、防災行政無線のデジタル化更新工事及び消防出張所新築移転工事によるもの。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財政調整基金残高</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中長期的な見通しのもとに、決算剰余金を中心に積み立てるともにい、最低水準の取崩しに努めている。今後も計画的な基金積立を行い、高い水準の維持を目指す。</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実質収支額・実質単年度収支</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実質収支額は、継続して概ね標準財政規模の５％前後で推移しているが、実質単年度収支は基金の取崩しを行ったため、前年度に引き続き赤字となった。今後も適正な財政運営に努める。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一般会計及び各事業会計については、各経費の圧縮、自主財源の確保等にも努め、黒字を維持している状況にあるが、今後も計画的な事業運営を図り、健全な財政運営に努める。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赤字となっていた住宅新築資金等貸付事業特別会計を、令和３年度で廃止としたため、連結実質赤字比率は、その他の会計では黒字となり、比率なしとしている。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今後においても、各会計の収支を注視しつつ、これを継続することを目標とする。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7575728</v>
      </c>
      <c r="BO4" s="371"/>
      <c r="BP4" s="371"/>
      <c r="BQ4" s="371"/>
      <c r="BR4" s="371"/>
      <c r="BS4" s="371"/>
      <c r="BT4" s="371"/>
      <c r="BU4" s="372"/>
      <c r="BV4" s="370">
        <v>7635992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4.4000000000000004</v>
      </c>
      <c r="CU4" s="377"/>
      <c r="CV4" s="377"/>
      <c r="CW4" s="377"/>
      <c r="CX4" s="377"/>
      <c r="CY4" s="377"/>
      <c r="CZ4" s="377"/>
      <c r="DA4" s="378"/>
      <c r="DB4" s="376">
        <v>5.2</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7265627</v>
      </c>
      <c r="BO5" s="408"/>
      <c r="BP5" s="408"/>
      <c r="BQ5" s="408"/>
      <c r="BR5" s="408"/>
      <c r="BS5" s="408"/>
      <c r="BT5" s="408"/>
      <c r="BU5" s="409"/>
      <c r="BV5" s="407">
        <v>7288845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80.5</v>
      </c>
      <c r="CU5" s="405"/>
      <c r="CV5" s="405"/>
      <c r="CW5" s="405"/>
      <c r="CX5" s="405"/>
      <c r="CY5" s="405"/>
      <c r="CZ5" s="405"/>
      <c r="DA5" s="406"/>
      <c r="DB5" s="404">
        <v>78.7</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310101</v>
      </c>
      <c r="BO6" s="408"/>
      <c r="BP6" s="408"/>
      <c r="BQ6" s="408"/>
      <c r="BR6" s="408"/>
      <c r="BS6" s="408"/>
      <c r="BT6" s="408"/>
      <c r="BU6" s="409"/>
      <c r="BV6" s="407">
        <v>347147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81.2</v>
      </c>
      <c r="CU6" s="445"/>
      <c r="CV6" s="445"/>
      <c r="CW6" s="445"/>
      <c r="CX6" s="445"/>
      <c r="CY6" s="445"/>
      <c r="CZ6" s="445"/>
      <c r="DA6" s="446"/>
      <c r="DB6" s="444">
        <v>80.3</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111192</v>
      </c>
      <c r="BO7" s="408"/>
      <c r="BP7" s="408"/>
      <c r="BQ7" s="408"/>
      <c r="BR7" s="408"/>
      <c r="BS7" s="408"/>
      <c r="BT7" s="408"/>
      <c r="BU7" s="409"/>
      <c r="BV7" s="407">
        <v>117194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4504558</v>
      </c>
      <c r="CU7" s="408"/>
      <c r="CV7" s="408"/>
      <c r="CW7" s="408"/>
      <c r="CX7" s="408"/>
      <c r="CY7" s="408"/>
      <c r="CZ7" s="408"/>
      <c r="DA7" s="409"/>
      <c r="DB7" s="407">
        <v>4464276</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198909</v>
      </c>
      <c r="BO8" s="408"/>
      <c r="BP8" s="408"/>
      <c r="BQ8" s="408"/>
      <c r="BR8" s="408"/>
      <c r="BS8" s="408"/>
      <c r="BT8" s="408"/>
      <c r="BU8" s="409"/>
      <c r="BV8" s="407">
        <v>229953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0.54</v>
      </c>
      <c r="CU8" s="448"/>
      <c r="CV8" s="448"/>
      <c r="CW8" s="448"/>
      <c r="CX8" s="448"/>
      <c r="CY8" s="448"/>
      <c r="CZ8" s="448"/>
      <c r="DA8" s="449"/>
      <c r="DB8" s="447">
        <v>0.55000000000000004</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15041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-31044</v>
      </c>
      <c r="BO9" s="408"/>
      <c r="BP9" s="408"/>
      <c r="BQ9" s="408"/>
      <c r="BR9" s="408"/>
      <c r="BS9" s="408"/>
      <c r="BT9" s="408"/>
      <c r="BU9" s="409"/>
      <c r="BV9" s="407">
        <v>-41259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9.3000000000000007</v>
      </c>
      <c r="CU9" s="405"/>
      <c r="CV9" s="405"/>
      <c r="CW9" s="405"/>
      <c r="CX9" s="405"/>
      <c r="CY9" s="405"/>
      <c r="CZ9" s="405"/>
      <c r="DA9" s="406"/>
      <c r="DB9" s="404">
        <v>9.3000000000000007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15431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1010</v>
      </c>
      <c r="BO10" s="408"/>
      <c r="BP10" s="408"/>
      <c r="BQ10" s="408"/>
      <c r="BR10" s="408"/>
      <c r="BS10" s="408"/>
      <c r="BT10" s="408"/>
      <c r="BU10" s="409"/>
      <c r="BV10" s="407">
        <v>90782</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81"/>
      <c r="B12" s="467" t="s">
        <v>122</v>
      </c>
      <c r="C12" s="468"/>
      <c r="D12" s="468"/>
      <c r="E12" s="468"/>
      <c r="F12" s="468"/>
      <c r="G12" s="468"/>
      <c r="H12" s="468"/>
      <c r="I12" s="468"/>
      <c r="J12" s="468"/>
      <c r="K12" s="469"/>
      <c r="L12" s="476" t="s">
        <v>123</v>
      </c>
      <c r="M12" s="477"/>
      <c r="N12" s="477"/>
      <c r="O12" s="477"/>
      <c r="P12" s="477"/>
      <c r="Q12" s="478"/>
      <c r="R12" s="479">
        <v>15107</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185000</v>
      </c>
      <c r="BO12" s="408"/>
      <c r="BP12" s="408"/>
      <c r="BQ12" s="408"/>
      <c r="BR12" s="408"/>
      <c r="BS12" s="408"/>
      <c r="BT12" s="408"/>
      <c r="BU12" s="409"/>
      <c r="BV12" s="407">
        <v>150000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129</v>
      </c>
      <c r="N13" s="499"/>
      <c r="O13" s="499"/>
      <c r="P13" s="499"/>
      <c r="Q13" s="500"/>
      <c r="R13" s="491">
        <v>14953</v>
      </c>
      <c r="S13" s="492"/>
      <c r="T13" s="492"/>
      <c r="U13" s="492"/>
      <c r="V13" s="493"/>
      <c r="W13" s="423" t="s">
        <v>130</v>
      </c>
      <c r="X13" s="424"/>
      <c r="Y13" s="424"/>
      <c r="Z13" s="424"/>
      <c r="AA13" s="424"/>
      <c r="AB13" s="414"/>
      <c r="AC13" s="458">
        <v>462</v>
      </c>
      <c r="AD13" s="459"/>
      <c r="AE13" s="459"/>
      <c r="AF13" s="459"/>
      <c r="AG13" s="501"/>
      <c r="AH13" s="458">
        <v>554</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-215034</v>
      </c>
      <c r="BO13" s="408"/>
      <c r="BP13" s="408"/>
      <c r="BQ13" s="408"/>
      <c r="BR13" s="408"/>
      <c r="BS13" s="408"/>
      <c r="BT13" s="408"/>
      <c r="BU13" s="409"/>
      <c r="BV13" s="407">
        <v>-100477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6.4</v>
      </c>
      <c r="CU13" s="405"/>
      <c r="CV13" s="405"/>
      <c r="CW13" s="405"/>
      <c r="CX13" s="405"/>
      <c r="CY13" s="405"/>
      <c r="CZ13" s="405"/>
      <c r="DA13" s="406"/>
      <c r="DB13" s="404">
        <v>5.9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15162</v>
      </c>
      <c r="S14" s="492"/>
      <c r="T14" s="492"/>
      <c r="U14" s="492"/>
      <c r="V14" s="493"/>
      <c r="W14" s="397"/>
      <c r="X14" s="398"/>
      <c r="Y14" s="398"/>
      <c r="Z14" s="398"/>
      <c r="AA14" s="398"/>
      <c r="AB14" s="387"/>
      <c r="AC14" s="494">
        <v>6.2</v>
      </c>
      <c r="AD14" s="495"/>
      <c r="AE14" s="495"/>
      <c r="AF14" s="495"/>
      <c r="AG14" s="496"/>
      <c r="AH14" s="494">
        <v>7.2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24.9</v>
      </c>
      <c r="CU14" s="506"/>
      <c r="CV14" s="506"/>
      <c r="CW14" s="506"/>
      <c r="CX14" s="506"/>
      <c r="CY14" s="506"/>
      <c r="CZ14" s="506"/>
      <c r="DA14" s="507"/>
      <c r="DB14" s="505">
        <v>28.4</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129</v>
      </c>
      <c r="N15" s="499"/>
      <c r="O15" s="499"/>
      <c r="P15" s="499"/>
      <c r="Q15" s="500"/>
      <c r="R15" s="491">
        <v>15036</v>
      </c>
      <c r="S15" s="492"/>
      <c r="T15" s="492"/>
      <c r="U15" s="492"/>
      <c r="V15" s="493"/>
      <c r="W15" s="423" t="s">
        <v>137</v>
      </c>
      <c r="X15" s="424"/>
      <c r="Y15" s="424"/>
      <c r="Z15" s="424"/>
      <c r="AA15" s="424"/>
      <c r="AB15" s="414"/>
      <c r="AC15" s="458">
        <v>2455</v>
      </c>
      <c r="AD15" s="459"/>
      <c r="AE15" s="459"/>
      <c r="AF15" s="459"/>
      <c r="AG15" s="501"/>
      <c r="AH15" s="458">
        <v>2588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2105583</v>
      </c>
      <c r="BO15" s="371"/>
      <c r="BP15" s="371"/>
      <c r="BQ15" s="371"/>
      <c r="BR15" s="371"/>
      <c r="BS15" s="371"/>
      <c r="BT15" s="371"/>
      <c r="BU15" s="372"/>
      <c r="BV15" s="370">
        <v>2023598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33.200000000000003</v>
      </c>
      <c r="AD16" s="495"/>
      <c r="AE16" s="495"/>
      <c r="AF16" s="495"/>
      <c r="AG16" s="496"/>
      <c r="AH16" s="494">
        <v>33.799999999999997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3955611</v>
      </c>
      <c r="BO16" s="408"/>
      <c r="BP16" s="408"/>
      <c r="BQ16" s="408"/>
      <c r="BR16" s="408"/>
      <c r="BS16" s="408"/>
      <c r="BT16" s="408"/>
      <c r="BU16" s="409"/>
      <c r="BV16" s="407">
        <v>3849301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4481</v>
      </c>
      <c r="AD17" s="459"/>
      <c r="AE17" s="459"/>
      <c r="AF17" s="459"/>
      <c r="AG17" s="501"/>
      <c r="AH17" s="458">
        <v>4518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2649607</v>
      </c>
      <c r="BO17" s="408"/>
      <c r="BP17" s="408"/>
      <c r="BQ17" s="408"/>
      <c r="BR17" s="408"/>
      <c r="BS17" s="408"/>
      <c r="BT17" s="408"/>
      <c r="BU17" s="409"/>
      <c r="BV17" s="407">
        <v>2545849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40.909999999999997</v>
      </c>
      <c r="M18" s="531"/>
      <c r="N18" s="531"/>
      <c r="O18" s="531"/>
      <c r="P18" s="531"/>
      <c r="Q18" s="531"/>
      <c r="R18" s="532"/>
      <c r="S18" s="532"/>
      <c r="T18" s="532"/>
      <c r="U18" s="532"/>
      <c r="V18" s="533"/>
      <c r="W18" s="425"/>
      <c r="X18" s="426"/>
      <c r="Y18" s="426"/>
      <c r="Z18" s="426"/>
      <c r="AA18" s="426"/>
      <c r="AB18" s="417"/>
      <c r="AC18" s="534">
        <v>60.6</v>
      </c>
      <c r="AD18" s="535"/>
      <c r="AE18" s="535"/>
      <c r="AF18" s="535"/>
      <c r="AG18" s="536"/>
      <c r="AH18" s="534">
        <v>59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3619032</v>
      </c>
      <c r="BO18" s="408"/>
      <c r="BP18" s="408"/>
      <c r="BQ18" s="408"/>
      <c r="BR18" s="408"/>
      <c r="BS18" s="408"/>
      <c r="BT18" s="408"/>
      <c r="BU18" s="409"/>
      <c r="BV18" s="407">
        <v>3617433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368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5192563</v>
      </c>
      <c r="BO19" s="408"/>
      <c r="BP19" s="408"/>
      <c r="BQ19" s="408"/>
      <c r="BR19" s="408"/>
      <c r="BS19" s="408"/>
      <c r="BT19" s="408"/>
      <c r="BU19" s="409"/>
      <c r="BV19" s="407">
        <v>5098657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5404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5574783</v>
      </c>
      <c r="BO22" s="371"/>
      <c r="BP22" s="371"/>
      <c r="BQ22" s="371"/>
      <c r="BR22" s="371"/>
      <c r="BS22" s="371"/>
      <c r="BT22" s="371"/>
      <c r="BU22" s="372"/>
      <c r="BV22" s="370">
        <v>5603053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5110758</v>
      </c>
      <c r="BO23" s="408"/>
      <c r="BP23" s="408"/>
      <c r="BQ23" s="408"/>
      <c r="BR23" s="408"/>
      <c r="BS23" s="408"/>
      <c r="BT23" s="408"/>
      <c r="BU23" s="409"/>
      <c r="BV23" s="407">
        <v>5127058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7800</v>
      </c>
      <c r="R24" s="459"/>
      <c r="S24" s="459"/>
      <c r="T24" s="459"/>
      <c r="U24" s="459"/>
      <c r="V24" s="501"/>
      <c r="W24" s="553"/>
      <c r="X24" s="554"/>
      <c r="Y24" s="555"/>
      <c r="Z24" s="457" t="s">
        <v>162</v>
      </c>
      <c r="AA24" s="437"/>
      <c r="AB24" s="437"/>
      <c r="AC24" s="437"/>
      <c r="AD24" s="437"/>
      <c r="AE24" s="437"/>
      <c r="AF24" s="437"/>
      <c r="AG24" s="438"/>
      <c r="AH24" s="458">
        <v>107</v>
      </c>
      <c r="AI24" s="459"/>
      <c r="AJ24" s="459"/>
      <c r="AK24" s="459"/>
      <c r="AL24" s="501"/>
      <c r="AM24" s="458">
        <v>295855</v>
      </c>
      <c r="AN24" s="459"/>
      <c r="AO24" s="459"/>
      <c r="AP24" s="459"/>
      <c r="AQ24" s="459"/>
      <c r="AR24" s="501"/>
      <c r="AS24" s="458">
        <v>2765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2994935</v>
      </c>
      <c r="BO24" s="408"/>
      <c r="BP24" s="408"/>
      <c r="BQ24" s="408"/>
      <c r="BR24" s="408"/>
      <c r="BS24" s="408"/>
      <c r="BT24" s="408"/>
      <c r="BU24" s="409"/>
      <c r="BV24" s="407">
        <v>2816143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5900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963110</v>
      </c>
      <c r="BO25" s="371"/>
      <c r="BP25" s="371"/>
      <c r="BQ25" s="371"/>
      <c r="BR25" s="371"/>
      <c r="BS25" s="371"/>
      <c r="BT25" s="371"/>
      <c r="BU25" s="372"/>
      <c r="BV25" s="370">
        <v>354433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5250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7104</v>
      </c>
      <c r="AN26" s="459"/>
      <c r="AO26" s="459"/>
      <c r="AP26" s="459"/>
      <c r="AQ26" s="459"/>
      <c r="AR26" s="501"/>
      <c r="AS26" s="458">
        <v>2368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2870</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114117</v>
      </c>
      <c r="BO27" s="527"/>
      <c r="BP27" s="527"/>
      <c r="BQ27" s="527"/>
      <c r="BR27" s="527"/>
      <c r="BS27" s="527"/>
      <c r="BT27" s="527"/>
      <c r="BU27" s="528"/>
      <c r="BV27" s="526">
        <v>114109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2210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1885190</v>
      </c>
      <c r="BO28" s="371"/>
      <c r="BP28" s="371"/>
      <c r="BQ28" s="371"/>
      <c r="BR28" s="371"/>
      <c r="BS28" s="371"/>
      <c r="BT28" s="371"/>
      <c r="BU28" s="372"/>
      <c r="BV28" s="370">
        <v>1949180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11</v>
      </c>
      <c r="M29" s="459"/>
      <c r="N29" s="459"/>
      <c r="O29" s="459"/>
      <c r="P29" s="501"/>
      <c r="Q29" s="458">
        <v>2100</v>
      </c>
      <c r="R29" s="459"/>
      <c r="S29" s="459"/>
      <c r="T29" s="459"/>
      <c r="U29" s="459"/>
      <c r="V29" s="501"/>
      <c r="W29" s="556"/>
      <c r="X29" s="557"/>
      <c r="Y29" s="558"/>
      <c r="Z29" s="457" t="s">
        <v>177</v>
      </c>
      <c r="AA29" s="437"/>
      <c r="AB29" s="437"/>
      <c r="AC29" s="437"/>
      <c r="AD29" s="437"/>
      <c r="AE29" s="437"/>
      <c r="AF29" s="437"/>
      <c r="AG29" s="438"/>
      <c r="AH29" s="458">
        <v>107</v>
      </c>
      <c r="AI29" s="459"/>
      <c r="AJ29" s="459"/>
      <c r="AK29" s="459"/>
      <c r="AL29" s="501"/>
      <c r="AM29" s="458">
        <v>295855</v>
      </c>
      <c r="AN29" s="459"/>
      <c r="AO29" s="459"/>
      <c r="AP29" s="459"/>
      <c r="AQ29" s="459"/>
      <c r="AR29" s="501"/>
      <c r="AS29" s="458">
        <v>2765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262317</v>
      </c>
      <c r="BO29" s="408"/>
      <c r="BP29" s="408"/>
      <c r="BQ29" s="408"/>
      <c r="BR29" s="408"/>
      <c r="BS29" s="408"/>
      <c r="BT29" s="408"/>
      <c r="BU29" s="409"/>
      <c r="BV29" s="407">
        <v>260181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629564</v>
      </c>
      <c r="BO30" s="527"/>
      <c r="BP30" s="527"/>
      <c r="BQ30" s="527"/>
      <c r="BR30" s="527"/>
      <c r="BS30" s="527"/>
      <c r="BT30" s="527"/>
      <c r="BU30" s="528"/>
      <c r="BV30" s="526">
        <v>682095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わたらい老人福祉施設組合（一般会計）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度会土地開発公社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山村振興事業特別会計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〃（特別養護老人ホーム高砂寮特別会計）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〃（指定通所介護事業所高砂寮特別会計）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9</v>
      </c>
      <c r="AN37" s="597"/>
      <c r="AO37" s="598" t="str">
        <f>IF('各会計、関係団体の財政状況及び健全化判断比率'!B34="","",'各会計、関係団体の財政状況及び健全化判断比率'!B34)</f>
        <v>介護老人保健施設事業会計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〃（特別養護老人ホーム真砂寮特別会計）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〃（特別養護老人ホームわたらい緑清苑特別会計）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三重県市町総合事務組合（一般会計）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〃（共同研修特別会計）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〃（デジタル地図特別会計）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〃（物品特別会計）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19</v>
      </c>
      <c r="BX43" s="597"/>
      <c r="BY43" s="598" t="str">
        <f>IF('各会計、関係団体の財政状況及び健全化判断比率'!B77="","",'各会計、関係団体の財政状況及び健全化判断比率'!B77)</f>
        <v>〃（退職手当特別会計）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8rL/bnnA70g/mh4Ms0W90MWy2Mb6/Ymyj6dAy0wMUm7v/p90KqvHE9IUi2EagYkhaZuOmHF9pDYmEZAeJFLA==" saltValue="tOjys/AB2y008skqcPui7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v>20.3</v>
      </c>
      <c r="G34" s="33">
        <v>19.940000000000001</v>
      </c>
      <c r="H34" s="33">
        <v>20.28</v>
      </c>
      <c r="I34" s="33">
        <v>21.74</v>
      </c>
      <c r="J34" s="34">
        <v>23.38</v>
      </c>
      <c r="K34" s="22"/>
      <c r="L34" s="22"/>
      <c r="M34" s="22"/>
      <c r="N34" s="22"/>
      <c r="O34" s="22"/>
      <c r="P34" s="22"/>
    </row>
    <row r="35" spans="1:16" ht="39" customHeight="1" x14ac:dyDescent="0.2">
      <c r="A35" s="22"/>
      <c r="B35" s="35"/>
      <c r="C35" s="1145" t="s">
        <v>536</v>
      </c>
      <c r="D35" s="1146"/>
      <c r="E35" s="1147"/>
      <c r="F35" s="36">
        <v>11.11</v>
      </c>
      <c r="G35" s="37">
        <v>11.11</v>
      </c>
      <c r="H35" s="37">
        <v>14.17</v>
      </c>
      <c r="I35" s="37">
        <v>17.489999999999998</v>
      </c>
      <c r="J35" s="38">
        <v>18.13</v>
      </c>
      <c r="K35" s="22"/>
      <c r="L35" s="22"/>
      <c r="M35" s="22"/>
      <c r="N35" s="22"/>
      <c r="O35" s="22"/>
      <c r="P35" s="22"/>
    </row>
    <row r="36" spans="1:16" ht="39" customHeight="1" x14ac:dyDescent="0.2">
      <c r="A36" s="22"/>
      <c r="B36" s="35"/>
      <c r="C36" s="1145" t="s">
        <v>537</v>
      </c>
      <c r="D36" s="1146"/>
      <c r="E36" s="1147"/>
      <c r="F36" s="36">
        <v>8.94</v>
      </c>
      <c r="G36" s="37">
        <v>8.67</v>
      </c>
      <c r="H36" s="37">
        <v>8.4</v>
      </c>
      <c r="I36" s="37">
        <v>9.0500000000000007</v>
      </c>
      <c r="J36" s="38">
        <v>9.08</v>
      </c>
      <c r="K36" s="22"/>
      <c r="L36" s="22"/>
      <c r="M36" s="22"/>
      <c r="N36" s="22"/>
      <c r="O36" s="22"/>
      <c r="P36" s="22"/>
    </row>
    <row r="37" spans="1:16" ht="39" customHeight="1" x14ac:dyDescent="0.2">
      <c r="A37" s="22"/>
      <c r="B37" s="35"/>
      <c r="C37" s="1145" t="s">
        <v>538</v>
      </c>
      <c r="D37" s="1146"/>
      <c r="E37" s="1147"/>
      <c r="F37" s="36">
        <v>4.8099999999999996</v>
      </c>
      <c r="G37" s="37">
        <v>5.08</v>
      </c>
      <c r="H37" s="37">
        <v>5.82</v>
      </c>
      <c r="I37" s="37">
        <v>5.0999999999999996</v>
      </c>
      <c r="J37" s="38">
        <v>4.3899999999999997</v>
      </c>
      <c r="K37" s="22"/>
      <c r="L37" s="22"/>
      <c r="M37" s="22"/>
      <c r="N37" s="22"/>
      <c r="O37" s="22"/>
      <c r="P37" s="22"/>
    </row>
    <row r="38" spans="1:16" ht="39" customHeight="1" x14ac:dyDescent="0.2">
      <c r="A38" s="22"/>
      <c r="B38" s="35"/>
      <c r="C38" s="1145" t="s">
        <v>539</v>
      </c>
      <c r="D38" s="1146"/>
      <c r="E38" s="1147"/>
      <c r="F38" s="36">
        <v>1</v>
      </c>
      <c r="G38" s="37">
        <v>0.57999999999999996</v>
      </c>
      <c r="H38" s="37">
        <v>0.68</v>
      </c>
      <c r="I38" s="37" t="s">
        <v>489</v>
      </c>
      <c r="J38" s="38">
        <v>0.79</v>
      </c>
      <c r="K38" s="22"/>
      <c r="L38" s="22"/>
      <c r="M38" s="22"/>
      <c r="N38" s="22"/>
      <c r="O38" s="22"/>
      <c r="P38" s="22"/>
    </row>
    <row r="39" spans="1:16" ht="39" customHeight="1" x14ac:dyDescent="0.2">
      <c r="A39" s="22"/>
      <c r="B39" s="35"/>
      <c r="C39" s="1145" t="s">
        <v>540</v>
      </c>
      <c r="D39" s="1146"/>
      <c r="E39" s="1147"/>
      <c r="F39" s="36">
        <v>1.33</v>
      </c>
      <c r="G39" s="37">
        <v>1.1200000000000001</v>
      </c>
      <c r="H39" s="37">
        <v>1.03</v>
      </c>
      <c r="I39" s="37">
        <v>1.04</v>
      </c>
      <c r="J39" s="38">
        <v>0.63</v>
      </c>
      <c r="K39" s="22"/>
      <c r="L39" s="22"/>
      <c r="M39" s="22"/>
      <c r="N39" s="22"/>
      <c r="O39" s="22"/>
      <c r="P39" s="22"/>
    </row>
    <row r="40" spans="1:16" ht="39" customHeight="1" x14ac:dyDescent="0.2">
      <c r="A40" s="22"/>
      <c r="B40" s="35"/>
      <c r="C40" s="1145" t="s">
        <v>541</v>
      </c>
      <c r="D40" s="1146"/>
      <c r="E40" s="1147"/>
      <c r="F40" s="36">
        <v>0.87</v>
      </c>
      <c r="G40" s="37">
        <v>0.53</v>
      </c>
      <c r="H40" s="37">
        <v>0.89</v>
      </c>
      <c r="I40" s="37" t="s">
        <v>489</v>
      </c>
      <c r="J40" s="38">
        <v>0.61</v>
      </c>
      <c r="K40" s="22"/>
      <c r="L40" s="22"/>
      <c r="M40" s="22"/>
      <c r="N40" s="22"/>
      <c r="O40" s="22"/>
      <c r="P40" s="22"/>
    </row>
    <row r="41" spans="1:16" ht="39" customHeight="1" x14ac:dyDescent="0.2">
      <c r="A41" s="22"/>
      <c r="B41" s="35"/>
      <c r="C41" s="1145" t="s">
        <v>542</v>
      </c>
      <c r="D41" s="1146"/>
      <c r="E41" s="1147"/>
      <c r="F41" s="36">
        <v>0.06</v>
      </c>
      <c r="G41" s="37">
        <v>0.05</v>
      </c>
      <c r="H41" s="37">
        <v>0.06</v>
      </c>
      <c r="I41" s="37" t="s">
        <v>489</v>
      </c>
      <c r="J41" s="38">
        <v>0.05</v>
      </c>
      <c r="K41" s="22"/>
      <c r="L41" s="22"/>
      <c r="M41" s="22"/>
      <c r="N41" s="22"/>
      <c r="O41" s="22"/>
      <c r="P41" s="22"/>
    </row>
    <row r="42" spans="1:16" ht="39" customHeight="1" x14ac:dyDescent="0.2">
      <c r="A42" s="22"/>
      <c r="B42" s="39"/>
      <c r="C42" s="1145" t="s">
        <v>543</v>
      </c>
      <c r="D42" s="1146"/>
      <c r="E42" s="1147"/>
      <c r="F42" s="36" t="s">
        <v>544</v>
      </c>
      <c r="G42" s="37" t="s">
        <v>545</v>
      </c>
      <c r="H42" s="37" t="s">
        <v>489</v>
      </c>
      <c r="I42" s="37" t="s">
        <v>489</v>
      </c>
      <c r="J42" s="38" t="s">
        <v>489</v>
      </c>
      <c r="K42" s="22"/>
      <c r="L42" s="22"/>
      <c r="M42" s="22"/>
      <c r="N42" s="22"/>
      <c r="O42" s="22"/>
      <c r="P42" s="22"/>
    </row>
    <row r="43" spans="1:16" ht="39" customHeight="1" thickBot="1" x14ac:dyDescent="0.25">
      <c r="A43" s="22"/>
      <c r="B43" s="40"/>
      <c r="C43" s="1148" t="s">
        <v>546</v>
      </c>
      <c r="D43" s="1149"/>
      <c r="E43" s="1150"/>
      <c r="F43" s="41">
        <v>0.04</v>
      </c>
      <c r="G43" s="42">
        <v>0.02</v>
      </c>
      <c r="H43" s="42">
        <v>0.05</v>
      </c>
      <c r="I43" s="42">
        <v>2.2599999999999998</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B3YDr0PsDcMG8Ww7KfAkd57Sof2Yn8o8qydC2vwhi0674P9/PFSKLxKaXTMjvbnru7kz9Gc26GyceyKDvcY9g==" saltValue="1guvYsyEgyKubM+n+F8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408</v>
      </c>
      <c r="L45" s="60">
        <v>409</v>
      </c>
      <c r="M45" s="60">
        <v>449</v>
      </c>
      <c r="N45" s="60">
        <v>482</v>
      </c>
      <c r="O45" s="61">
        <v>489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373</v>
      </c>
      <c r="L48" s="64">
        <v>371</v>
      </c>
      <c r="M48" s="64">
        <v>334</v>
      </c>
      <c r="N48" s="64">
        <v>339</v>
      </c>
      <c r="O48" s="65">
        <v>356</v>
      </c>
      <c r="P48" s="48"/>
      <c r="Q48" s="48"/>
      <c r="R48" s="48"/>
      <c r="S48" s="48"/>
      <c r="T48" s="48"/>
      <c r="U48" s="48"/>
    </row>
    <row r="49" spans="1:21" ht="30.75" customHeight="1" x14ac:dyDescent="0.2">
      <c r="A49" s="48"/>
      <c r="B49" s="1155"/>
      <c r="C49" s="1156"/>
      <c r="D49" s="62"/>
      <c r="E49" s="1161" t="s">
        <v>14</v>
      </c>
      <c r="F49" s="1161"/>
      <c r="G49" s="1161"/>
      <c r="H49" s="1161"/>
      <c r="I49" s="1161"/>
      <c r="J49" s="1162"/>
      <c r="K49" s="63">
        <v>40</v>
      </c>
      <c r="L49" s="64">
        <v>19</v>
      </c>
      <c r="M49" s="64">
        <v>19</v>
      </c>
      <c r="N49" s="64">
        <v>19</v>
      </c>
      <c r="O49" s="65">
        <v>21</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562</v>
      </c>
      <c r="L52" s="64">
        <v>567</v>
      </c>
      <c r="M52" s="64">
        <v>589</v>
      </c>
      <c r="N52" s="64">
        <v>590</v>
      </c>
      <c r="O52" s="65">
        <v>566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259</v>
      </c>
      <c r="L53" s="69">
        <v>232</v>
      </c>
      <c r="M53" s="69">
        <v>213</v>
      </c>
      <c r="N53" s="69">
        <v>250</v>
      </c>
      <c r="O53" s="70">
        <v>300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xNmwK44SZKbt3RMwDFjDVaNJEKV8nDY6w3eh8Co12wDc36DNkj5Jlanz9HAdOFNGf2O3tYZAR+PsObr/2Bfeg==" saltValue="bOw4MriYOM5bg2SkWLhN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55">
        <v>5145</v>
      </c>
      <c r="J41" s="356">
        <v>5335</v>
      </c>
      <c r="K41" s="356">
        <v>5500</v>
      </c>
      <c r="L41" s="356">
        <v>5603</v>
      </c>
      <c r="M41" s="357">
        <v>5575</v>
      </c>
    </row>
    <row r="42" spans="2:13" ht="27.75" customHeight="1" x14ac:dyDescent="0.2">
      <c r="B42" s="1186"/>
      <c r="C42" s="1187"/>
      <c r="D42" s="106"/>
      <c r="E42" s="1192" t="s">
        <v>32</v>
      </c>
      <c r="F42" s="1192"/>
      <c r="G42" s="1192"/>
      <c r="H42" s="1193"/>
      <c r="I42" s="358">
        <v>3</v>
      </c>
      <c r="J42" s="359">
        <v>8</v>
      </c>
      <c r="K42" s="359">
        <v>6</v>
      </c>
      <c r="L42" s="359">
        <v>21</v>
      </c>
      <c r="M42" s="360">
        <v>23</v>
      </c>
    </row>
    <row r="43" spans="2:13" ht="27.75" customHeight="1" x14ac:dyDescent="0.2">
      <c r="B43" s="1186"/>
      <c r="C43" s="1187"/>
      <c r="D43" s="106"/>
      <c r="E43" s="1192" t="s">
        <v>33</v>
      </c>
      <c r="F43" s="1192"/>
      <c r="G43" s="1192"/>
      <c r="H43" s="1193"/>
      <c r="I43" s="358">
        <v>5681</v>
      </c>
      <c r="J43" s="359">
        <v>5370</v>
      </c>
      <c r="K43" s="359">
        <v>4948</v>
      </c>
      <c r="L43" s="359">
        <v>4887</v>
      </c>
      <c r="M43" s="360">
        <v>4624</v>
      </c>
    </row>
    <row r="44" spans="2:13" ht="27.75" customHeight="1" x14ac:dyDescent="0.2">
      <c r="B44" s="1186"/>
      <c r="C44" s="1187"/>
      <c r="D44" s="106"/>
      <c r="E44" s="1192" t="s">
        <v>34</v>
      </c>
      <c r="F44" s="1192"/>
      <c r="G44" s="1192"/>
      <c r="H44" s="1193"/>
      <c r="I44" s="358">
        <v>121</v>
      </c>
      <c r="J44" s="359">
        <v>106</v>
      </c>
      <c r="K44" s="359">
        <v>90</v>
      </c>
      <c r="L44" s="359">
        <v>73</v>
      </c>
      <c r="M44" s="360">
        <v>57</v>
      </c>
    </row>
    <row r="45" spans="2:13" ht="27.75" customHeight="1" x14ac:dyDescent="0.2">
      <c r="B45" s="1186"/>
      <c r="C45" s="1187"/>
      <c r="D45" s="106"/>
      <c r="E45" s="1192" t="s">
        <v>35</v>
      </c>
      <c r="F45" s="1192"/>
      <c r="G45" s="1192"/>
      <c r="H45" s="1193"/>
      <c r="I45" s="358">
        <v>177</v>
      </c>
      <c r="J45" s="359">
        <v>172</v>
      </c>
      <c r="K45" s="359">
        <v>114</v>
      </c>
      <c r="L45" s="359">
        <v>2</v>
      </c>
      <c r="M45" s="360" t="s">
        <v>489</v>
      </c>
    </row>
    <row r="46" spans="2:13" ht="27.75" customHeight="1" x14ac:dyDescent="0.2">
      <c r="B46" s="1186"/>
      <c r="C46" s="1187"/>
      <c r="D46" s="107"/>
      <c r="E46" s="1192" t="s">
        <v>36</v>
      </c>
      <c r="F46" s="1192"/>
      <c r="G46" s="1192"/>
      <c r="H46" s="1193"/>
      <c r="I46" s="358" t="s">
        <v>489</v>
      </c>
      <c r="J46" s="359" t="s">
        <v>489</v>
      </c>
      <c r="K46" s="359">
        <v>11</v>
      </c>
      <c r="L46" s="359" t="s">
        <v>489</v>
      </c>
      <c r="M46" s="360" t="s">
        <v>489</v>
      </c>
    </row>
    <row r="47" spans="2:13" ht="27.75" customHeight="1" x14ac:dyDescent="0.2">
      <c r="B47" s="1186"/>
      <c r="C47" s="1187"/>
      <c r="D47" s="108"/>
      <c r="E47" s="1194" t="s">
        <v>37</v>
      </c>
      <c r="F47" s="1195"/>
      <c r="G47" s="1195"/>
      <c r="H47" s="1196"/>
      <c r="I47" s="358" t="s">
        <v>489</v>
      </c>
      <c r="J47" s="359" t="s">
        <v>489</v>
      </c>
      <c r="K47" s="359" t="s">
        <v>489</v>
      </c>
      <c r="L47" s="359" t="s">
        <v>489</v>
      </c>
      <c r="M47" s="360" t="s">
        <v>489</v>
      </c>
    </row>
    <row r="48" spans="2:13" ht="27.75" customHeight="1" x14ac:dyDescent="0.2">
      <c r="B48" s="1186"/>
      <c r="C48" s="1187"/>
      <c r="D48" s="106"/>
      <c r="E48" s="1192" t="s">
        <v>38</v>
      </c>
      <c r="F48" s="1192"/>
      <c r="G48" s="1192"/>
      <c r="H48" s="1193"/>
      <c r="I48" s="358" t="s">
        <v>489</v>
      </c>
      <c r="J48" s="359" t="s">
        <v>489</v>
      </c>
      <c r="K48" s="359" t="s">
        <v>489</v>
      </c>
      <c r="L48" s="359" t="s">
        <v>489</v>
      </c>
      <c r="M48" s="360" t="s">
        <v>489</v>
      </c>
    </row>
    <row r="49" spans="2:13" ht="27.75" customHeight="1" x14ac:dyDescent="0.2">
      <c r="B49" s="1188"/>
      <c r="C49" s="1189"/>
      <c r="D49" s="106"/>
      <c r="E49" s="1192" t="s">
        <v>39</v>
      </c>
      <c r="F49" s="1192"/>
      <c r="G49" s="1192"/>
      <c r="H49" s="1193"/>
      <c r="I49" s="358" t="s">
        <v>489</v>
      </c>
      <c r="J49" s="359" t="s">
        <v>489</v>
      </c>
      <c r="K49" s="359" t="s">
        <v>489</v>
      </c>
      <c r="L49" s="359" t="s">
        <v>489</v>
      </c>
      <c r="M49" s="360" t="s">
        <v>489</v>
      </c>
    </row>
    <row r="50" spans="2:13" ht="27.75" customHeight="1" x14ac:dyDescent="0.2">
      <c r="B50" s="1197" t="s">
        <v>40</v>
      </c>
      <c r="C50" s="1198"/>
      <c r="D50" s="109"/>
      <c r="E50" s="1192" t="s">
        <v>41</v>
      </c>
      <c r="F50" s="1192"/>
      <c r="G50" s="1192"/>
      <c r="H50" s="1193"/>
      <c r="I50" s="358">
        <v>2356</v>
      </c>
      <c r="J50" s="359">
        <v>2440</v>
      </c>
      <c r="K50" s="359">
        <v>2706</v>
      </c>
      <c r="L50" s="359">
        <v>2857</v>
      </c>
      <c r="M50" s="360">
        <v>2738</v>
      </c>
    </row>
    <row r="51" spans="2:13" ht="27.75" customHeight="1" x14ac:dyDescent="0.2">
      <c r="B51" s="1186"/>
      <c r="C51" s="1187"/>
      <c r="D51" s="106"/>
      <c r="E51" s="1192" t="s">
        <v>42</v>
      </c>
      <c r="F51" s="1192"/>
      <c r="G51" s="1192"/>
      <c r="H51" s="1193"/>
      <c r="I51" s="358">
        <v>24</v>
      </c>
      <c r="J51" s="359">
        <v>17</v>
      </c>
      <c r="K51" s="359">
        <v>10</v>
      </c>
      <c r="L51" s="359">
        <v>5</v>
      </c>
      <c r="M51" s="360" t="s">
        <v>489</v>
      </c>
    </row>
    <row r="52" spans="2:13" ht="27.75" customHeight="1" x14ac:dyDescent="0.2">
      <c r="B52" s="1188"/>
      <c r="C52" s="1189"/>
      <c r="D52" s="106"/>
      <c r="E52" s="1192" t="s">
        <v>43</v>
      </c>
      <c r="F52" s="1192"/>
      <c r="G52" s="1192"/>
      <c r="H52" s="1193"/>
      <c r="I52" s="358">
        <v>6797</v>
      </c>
      <c r="J52" s="359">
        <v>6821</v>
      </c>
      <c r="K52" s="359">
        <v>6794</v>
      </c>
      <c r="L52" s="359">
        <v>6618</v>
      </c>
      <c r="M52" s="360">
        <v>6557</v>
      </c>
    </row>
    <row r="53" spans="2:13" ht="27.75" customHeight="1" thickBot="1" x14ac:dyDescent="0.25">
      <c r="B53" s="1199" t="s">
        <v>19</v>
      </c>
      <c r="C53" s="1200"/>
      <c r="D53" s="110"/>
      <c r="E53" s="1201" t="s">
        <v>44</v>
      </c>
      <c r="F53" s="1201"/>
      <c r="G53" s="1201"/>
      <c r="H53" s="1202"/>
      <c r="I53" s="361">
        <v>1949</v>
      </c>
      <c r="J53" s="362">
        <v>1713</v>
      </c>
      <c r="K53" s="362">
        <v>1159</v>
      </c>
      <c r="L53" s="362">
        <v>1105</v>
      </c>
      <c r="M53" s="363">
        <v>984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UriASAkY0A9h3D6k4cl3K9CRdBIYApKvUllI4C5ehAwW1BHhQwFaPl+eYfM2AFDshIX/FgjJHdBK5Aea+2mf3Q==" saltValue="d8bDPmfOx2JHr6tv0uAc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122">
        <v>1868</v>
      </c>
      <c r="G55" s="122">
        <v>1949</v>
      </c>
      <c r="H55" s="123">
        <v>1885</v>
      </c>
    </row>
    <row r="56" spans="2:8" ht="52.5" customHeight="1" x14ac:dyDescent="0.2">
      <c r="B56" s="124"/>
      <c r="C56" s="1213" t="s">
        <v>47</v>
      </c>
      <c r="D56" s="1213"/>
      <c r="E56" s="1214"/>
      <c r="F56" s="125">
        <v>260</v>
      </c>
      <c r="G56" s="125">
        <v>260</v>
      </c>
      <c r="H56" s="126">
        <v>262</v>
      </c>
    </row>
    <row r="57" spans="2:8" ht="53.25" customHeight="1" x14ac:dyDescent="0.2">
      <c r="B57" s="124"/>
      <c r="C57" s="1215" t="s">
        <v>48</v>
      </c>
      <c r="D57" s="1215"/>
      <c r="E57" s="1216"/>
      <c r="F57" s="127">
        <v>582</v>
      </c>
      <c r="G57" s="127">
        <v>682</v>
      </c>
      <c r="H57" s="128">
        <v>630</v>
      </c>
    </row>
    <row r="58" spans="2:8" ht="45.75" customHeight="1" x14ac:dyDescent="0.2">
      <c r="B58" s="129"/>
      <c r="C58" s="1203" t="s">
        <v>571</v>
      </c>
      <c r="D58" s="1204"/>
      <c r="E58" s="1205"/>
      <c r="F58" s="130">
        <v>217</v>
      </c>
      <c r="G58" s="130">
        <v>217</v>
      </c>
      <c r="H58" s="131">
        <v>217</v>
      </c>
    </row>
    <row r="59" spans="2:8" ht="45.75" customHeight="1" x14ac:dyDescent="0.2">
      <c r="B59" s="129"/>
      <c r="C59" s="1203" t="s">
        <v>572</v>
      </c>
      <c r="D59" s="1204"/>
      <c r="E59" s="1205"/>
      <c r="F59" s="130">
        <v>50</v>
      </c>
      <c r="G59" s="130">
        <v>120</v>
      </c>
      <c r="H59" s="131">
        <v>185</v>
      </c>
    </row>
    <row r="60" spans="2:8" ht="45.75" customHeight="1" x14ac:dyDescent="0.2">
      <c r="B60" s="129"/>
      <c r="C60" s="1203" t="s">
        <v>573</v>
      </c>
      <c r="D60" s="1204"/>
      <c r="E60" s="1205"/>
      <c r="F60" s="130">
        <v>160</v>
      </c>
      <c r="G60" s="130">
        <v>100</v>
      </c>
      <c r="H60" s="131">
        <v>93</v>
      </c>
    </row>
    <row r="61" spans="2:8" ht="45.75" customHeight="1" x14ac:dyDescent="0.2">
      <c r="B61" s="129"/>
      <c r="C61" s="1203" t="s">
        <v>574</v>
      </c>
      <c r="D61" s="1204"/>
      <c r="E61" s="1205"/>
      <c r="F61" s="130">
        <v>4</v>
      </c>
      <c r="G61" s="130">
        <v>34</v>
      </c>
      <c r="H61" s="131">
        <v>39</v>
      </c>
    </row>
    <row r="62" spans="2:8" ht="45.75" customHeight="1" thickBot="1" x14ac:dyDescent="0.25">
      <c r="B62" s="132"/>
      <c r="C62" s="1206" t="s">
        <v>575</v>
      </c>
      <c r="D62" s="1207"/>
      <c r="E62" s="1208"/>
      <c r="F62" s="133">
        <v>98</v>
      </c>
      <c r="G62" s="133">
        <v>87</v>
      </c>
      <c r="H62" s="134">
        <v>24</v>
      </c>
    </row>
    <row r="63" spans="2:8" ht="52.5" customHeight="1" thickBot="1" x14ac:dyDescent="0.25">
      <c r="B63" s="135"/>
      <c r="C63" s="1209" t="s">
        <v>49</v>
      </c>
      <c r="D63" s="1209"/>
      <c r="E63" s="1210"/>
      <c r="F63" s="136">
        <v>2711</v>
      </c>
      <c r="G63" s="136">
        <v>2891</v>
      </c>
      <c r="H63" s="137">
        <v>2777</v>
      </c>
    </row>
    <row r="64" spans="2:8" ht="13" x14ac:dyDescent="0.2"/>
  </sheetData>
  <sheetProtection algorithmName="SHA-512" hashValue="/3CfxNCulCRZ1pJkfupCx5HdHLQUHqdDXZzsoon3jt+4raZIsVDKUBtWHx2iww4A8DncRp6G89k+dRI6lj30zw==" saltValue="Qm82N89/CrNt9itz2Qeb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28764</v>
      </c>
      <c r="E3" s="156"/>
      <c r="F3" s="157">
        <v>83103</v>
      </c>
      <c r="G3" s="158"/>
      <c r="H3" s="159"/>
    </row>
    <row r="4" spans="1:8" x14ac:dyDescent="0.2">
      <c r="A4" s="160"/>
      <c r="B4" s="161"/>
      <c r="C4" s="162"/>
      <c r="D4" s="163">
        <v>18117</v>
      </c>
      <c r="E4" s="164"/>
      <c r="F4" s="165">
        <v>41378</v>
      </c>
      <c r="G4" s="166"/>
      <c r="H4" s="167"/>
    </row>
    <row r="5" spans="1:8" x14ac:dyDescent="0.2">
      <c r="A5" s="148" t="s">
        <v>521</v>
      </c>
      <c r="B5" s="153"/>
      <c r="C5" s="154"/>
      <c r="D5" s="155">
        <v>41782</v>
      </c>
      <c r="E5" s="156"/>
      <c r="F5" s="157">
        <v>84459</v>
      </c>
      <c r="G5" s="158"/>
      <c r="H5" s="159"/>
    </row>
    <row r="6" spans="1:8" x14ac:dyDescent="0.2">
      <c r="A6" s="160"/>
      <c r="B6" s="161"/>
      <c r="C6" s="162"/>
      <c r="D6" s="163">
        <v>22628</v>
      </c>
      <c r="E6" s="164"/>
      <c r="F6" s="165">
        <v>47314</v>
      </c>
      <c r="G6" s="166"/>
      <c r="H6" s="167"/>
    </row>
    <row r="7" spans="1:8" x14ac:dyDescent="0.2">
      <c r="A7" s="148" t="s">
        <v>522</v>
      </c>
      <c r="B7" s="153"/>
      <c r="C7" s="154"/>
      <c r="D7" s="155">
        <v>55887</v>
      </c>
      <c r="E7" s="156"/>
      <c r="F7" s="157">
        <v>74568</v>
      </c>
      <c r="G7" s="158"/>
      <c r="H7" s="159"/>
    </row>
    <row r="8" spans="1:8" x14ac:dyDescent="0.2">
      <c r="A8" s="160"/>
      <c r="B8" s="161"/>
      <c r="C8" s="162"/>
      <c r="D8" s="163">
        <v>32212</v>
      </c>
      <c r="E8" s="164"/>
      <c r="F8" s="165">
        <v>42558</v>
      </c>
      <c r="G8" s="166"/>
      <c r="H8" s="167"/>
    </row>
    <row r="9" spans="1:8" x14ac:dyDescent="0.2">
      <c r="A9" s="148" t="s">
        <v>523</v>
      </c>
      <c r="B9" s="153"/>
      <c r="C9" s="154"/>
      <c r="D9" s="155">
        <v>51879</v>
      </c>
      <c r="E9" s="156"/>
      <c r="F9" s="157">
        <v>73693</v>
      </c>
      <c r="G9" s="158"/>
      <c r="H9" s="159"/>
    </row>
    <row r="10" spans="1:8" x14ac:dyDescent="0.2">
      <c r="A10" s="160"/>
      <c r="B10" s="161"/>
      <c r="C10" s="162"/>
      <c r="D10" s="163">
        <v>33417</v>
      </c>
      <c r="E10" s="164"/>
      <c r="F10" s="165">
        <v>44203</v>
      </c>
      <c r="G10" s="166"/>
      <c r="H10" s="167"/>
    </row>
    <row r="11" spans="1:8" x14ac:dyDescent="0.2">
      <c r="A11" s="148" t="s">
        <v>524</v>
      </c>
      <c r="B11" s="153"/>
      <c r="C11" s="154"/>
      <c r="D11" s="155">
        <v>56869</v>
      </c>
      <c r="E11" s="156"/>
      <c r="F11" s="157">
        <v>79401</v>
      </c>
      <c r="G11" s="158"/>
      <c r="H11" s="159"/>
    </row>
    <row r="12" spans="1:8" x14ac:dyDescent="0.2">
      <c r="A12" s="160"/>
      <c r="B12" s="161"/>
      <c r="C12" s="168"/>
      <c r="D12" s="163">
        <v>38377</v>
      </c>
      <c r="E12" s="164"/>
      <c r="F12" s="165">
        <v>49347</v>
      </c>
      <c r="G12" s="166"/>
      <c r="H12" s="167"/>
    </row>
    <row r="13" spans="1:8" x14ac:dyDescent="0.2">
      <c r="A13" s="148"/>
      <c r="B13" s="153"/>
      <c r="C13" s="169"/>
      <c r="D13" s="170">
        <v>47036</v>
      </c>
      <c r="E13" s="171"/>
      <c r="F13" s="172">
        <v>79045</v>
      </c>
      <c r="G13" s="173"/>
      <c r="H13" s="159"/>
    </row>
    <row r="14" spans="1:8" x14ac:dyDescent="0.2">
      <c r="A14" s="160"/>
      <c r="B14" s="161"/>
      <c r="C14" s="162"/>
      <c r="D14" s="163">
        <v>28950</v>
      </c>
      <c r="E14" s="164"/>
      <c r="F14" s="165">
        <v>44960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4.1900000000000004</v>
      </c>
      <c r="C19" s="174">
        <f>ROUND(VALUE(SUBSTITUTE(実質収支比率等に係る経年分析!G$48,"▲","-")),2)</f>
        <v>4.4800000000000004</v>
      </c>
      <c r="D19" s="174">
        <f>ROUND(VALUE(SUBSTITUTE(実質収支比率等に係る経年分析!H$48,"▲","-")),2)</f>
        <v>5.85</v>
      </c>
      <c r="E19" s="174">
        <f>ROUND(VALUE(SUBSTITUTE(実質収支比率等に係る経年分析!I$48,"▲","-")),2)</f>
        <v>5.15</v>
      </c>
      <c r="F19" s="174">
        <f>ROUND(VALUE(SUBSTITUTE(実質収支比率等に係る経年分析!J$48,"▲","-")),2)</f>
        <v>4.42</v>
      </c>
    </row>
    <row r="20" spans="1:11" x14ac:dyDescent="0.2">
      <c r="A20" s="174" t="s">
        <v>53</v>
      </c>
      <c r="B20" s="174">
        <f>ROUND(VALUE(SUBSTITUTE(実質収支比率等に係る経年分析!F$47,"▲","-")),2)</f>
        <v>39.53</v>
      </c>
      <c r="C20" s="174">
        <f>ROUND(VALUE(SUBSTITUTE(実質収支比率等に係る経年分析!G$47,"▲","-")),2)</f>
        <v>39.049999999999997</v>
      </c>
      <c r="D20" s="174">
        <f>ROUND(VALUE(SUBSTITUTE(実質収支比率等に係る経年分析!H$47,"▲","-")),2)</f>
        <v>40.28</v>
      </c>
      <c r="E20" s="174">
        <f>ROUND(VALUE(SUBSTITUTE(実質収支比率等に係る経年分析!I$47,"▲","-")),2)</f>
        <v>43.66</v>
      </c>
      <c r="F20" s="174">
        <f>ROUND(VALUE(SUBSTITUTE(実質収支比率等に係る経年分析!J$47,"▲","-")),2)</f>
        <v>41.85</v>
      </c>
    </row>
    <row r="21" spans="1:11" x14ac:dyDescent="0.2">
      <c r="A21" s="174" t="s">
        <v>54</v>
      </c>
      <c r="B21" s="174">
        <f>IF(ISNUMBER(VALUE(SUBSTITUTE(実質収支比率等に係る経年分析!F$49,"▲","-"))),ROUND(VALUE(SUBSTITUTE(実質収支比率等に係る経年分析!F$49,"▲","-")),2),NA())</f>
        <v>-4.8600000000000003</v>
      </c>
      <c r="C21" s="174">
        <f>IF(ISNUMBER(VALUE(SUBSTITUTE(実質収支比率等に係る経年分析!G$49,"▲","-"))),ROUND(VALUE(SUBSTITUTE(実質収支比率等に係る経年分析!G$49,"▲","-")),2),NA())</f>
        <v>0.62</v>
      </c>
      <c r="D21" s="174">
        <f>IF(ISNUMBER(VALUE(SUBSTITUTE(実質収支比率等に係る経年分析!H$49,"▲","-"))),ROUND(VALUE(SUBSTITUTE(実質収支比率等に係る経年分析!H$49,"▲","-")),2),NA())</f>
        <v>2.34</v>
      </c>
      <c r="E21" s="174">
        <f>IF(ISNUMBER(VALUE(SUBSTITUTE(実質収支比率等に係る経年分析!I$49,"▲","-"))),ROUND(VALUE(SUBSTITUTE(実質収支比率等に係る経年分析!I$49,"▲","-")),2),NA())</f>
        <v>-2.25</v>
      </c>
      <c r="F21" s="174">
        <f>IF(ISNUMBER(VALUE(SUBSTITUTE(実質収支比率等に係る経年分析!J$49,"▲","-"))),ROUND(VALUE(SUBSTITUTE(実質収支比率等に係る経年分析!J$49,"▲","-")),2),NA())</f>
        <v>-4.7699999999999996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2.2599999999999998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0.65</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0.6</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2">
      <c r="A30" s="175" t="str">
        <f>IF(連結実質赤字比率に係る赤字・黒字の構成分析!C$40="",NA(),連結実質赤字比率に係る赤字・黒字の構成分析!C$40)</f>
        <v>介護保険特別会計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0.89</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0.61</v>
      </c>
    </row>
    <row r="31" spans="1:11" x14ac:dyDescent="0.2">
      <c r="A31" s="175" t="str">
        <f>IF(連結実質赤字比率に係る赤字・黒字の構成分析!C$39="",NA(),連結実質赤字比率に係る赤字・黒字の構成分析!C$39)</f>
        <v>介護老人保健施設事業会計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1.33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1.1200000000000001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0.57999999999999996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0.79</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4.8099999999999996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5.82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5.0999999999999996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4.3899999999999997</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9.0500000000000007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9.08</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11.11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11.11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14.17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17.489999999999998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18.13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19.940000000000001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20.28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21.74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23.38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562</v>
      </c>
      <c r="E42" s="176"/>
      <c r="F42" s="176"/>
      <c r="G42" s="176">
        <f>'実質公債費比率（分子）の構造'!L$52</f>
        <v>567</v>
      </c>
      <c r="H42" s="176"/>
      <c r="I42" s="176"/>
      <c r="J42" s="176">
        <f>'実質公債費比率（分子）の構造'!M$52</f>
        <v>589</v>
      </c>
      <c r="K42" s="176"/>
      <c r="L42" s="176"/>
      <c r="M42" s="176">
        <f>'実質公債費比率（分子）の構造'!N$52</f>
        <v>590</v>
      </c>
      <c r="N42" s="176"/>
      <c r="O42" s="176"/>
      <c r="P42" s="176">
        <f>'実質公債費比率（分子）の構造'!O$52</f>
        <v>566</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40</v>
      </c>
      <c r="C45" s="176"/>
      <c r="D45" s="176"/>
      <c r="E45" s="176">
        <f>'実質公債費比率（分子）の構造'!L$49</f>
        <v>19</v>
      </c>
      <c r="F45" s="176"/>
      <c r="G45" s="176"/>
      <c r="H45" s="176">
        <f>'実質公債費比率（分子）の構造'!M$49</f>
        <v>19</v>
      </c>
      <c r="I45" s="176"/>
      <c r="J45" s="176"/>
      <c r="K45" s="176">
        <f>'実質公債費比率（分子）の構造'!N$49</f>
        <v>19</v>
      </c>
      <c r="L45" s="176"/>
      <c r="M45" s="176"/>
      <c r="N45" s="176">
        <f>'実質公債費比率（分子）の構造'!O$49</f>
        <v>21</v>
      </c>
      <c r="O45" s="176"/>
      <c r="P45" s="176"/>
    </row>
    <row r="46" spans="1:16" x14ac:dyDescent="0.2">
      <c r="A46" s="176" t="s">
        <v>64</v>
      </c>
      <c r="B46" s="176">
        <f>'実質公債費比率（分子）の構造'!K$48</f>
        <v>373</v>
      </c>
      <c r="C46" s="176"/>
      <c r="D46" s="176"/>
      <c r="E46" s="176">
        <f>'実質公債費比率（分子）の構造'!L$48</f>
        <v>371</v>
      </c>
      <c r="F46" s="176"/>
      <c r="G46" s="176"/>
      <c r="H46" s="176">
        <f>'実質公債費比率（分子）の構造'!M$48</f>
        <v>334</v>
      </c>
      <c r="I46" s="176"/>
      <c r="J46" s="176"/>
      <c r="K46" s="176">
        <f>'実質公債費比率（分子）の構造'!N$48</f>
        <v>339</v>
      </c>
      <c r="L46" s="176"/>
      <c r="M46" s="176"/>
      <c r="N46" s="176">
        <f>'実質公債費比率（分子）の構造'!O$48</f>
        <v>356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408</v>
      </c>
      <c r="C49" s="176"/>
      <c r="D49" s="176"/>
      <c r="E49" s="176">
        <f>'実質公債費比率（分子）の構造'!L$45</f>
        <v>409</v>
      </c>
      <c r="F49" s="176"/>
      <c r="G49" s="176"/>
      <c r="H49" s="176">
        <f>'実質公債費比率（分子）の構造'!M$45</f>
        <v>449</v>
      </c>
      <c r="I49" s="176"/>
      <c r="J49" s="176"/>
      <c r="K49" s="176">
        <f>'実質公債費比率（分子）の構造'!N$45</f>
        <v>482</v>
      </c>
      <c r="L49" s="176"/>
      <c r="M49" s="176"/>
      <c r="N49" s="176">
        <f>'実質公債費比率（分子）の構造'!O$45</f>
        <v>489</v>
      </c>
      <c r="O49" s="176"/>
      <c r="P49" s="176"/>
    </row>
    <row r="50" spans="1:16" x14ac:dyDescent="0.2">
      <c r="A50" s="176" t="s">
        <v>67</v>
      </c>
      <c r="B50" s="176" t="e">
        <f>NA()</f>
        <v>#N/A</v>
      </c>
      <c r="C50" s="176">
        <f>IF(ISNUMBER('実質公債費比率（分子）の構造'!K$53),'実質公債費比率（分子）の構造'!K$53,NA())</f>
        <v>259</v>
      </c>
      <c r="D50" s="176" t="e">
        <f>NA()</f>
        <v>#N/A</v>
      </c>
      <c r="E50" s="176" t="e">
        <f>NA()</f>
        <v>#N/A</v>
      </c>
      <c r="F50" s="176">
        <f>IF(ISNUMBER('実質公債費比率（分子）の構造'!L$53),'実質公債費比率（分子）の構造'!L$53,NA())</f>
        <v>232</v>
      </c>
      <c r="G50" s="176" t="e">
        <f>NA()</f>
        <v>#N/A</v>
      </c>
      <c r="H50" s="176" t="e">
        <f>NA()</f>
        <v>#N/A</v>
      </c>
      <c r="I50" s="176">
        <f>IF(ISNUMBER('実質公債費比率（分子）の構造'!M$53),'実質公債費比率（分子）の構造'!M$53,NA())</f>
        <v>213</v>
      </c>
      <c r="J50" s="176" t="e">
        <f>NA()</f>
        <v>#N/A</v>
      </c>
      <c r="K50" s="176" t="e">
        <f>NA()</f>
        <v>#N/A</v>
      </c>
      <c r="L50" s="176">
        <f>IF(ISNUMBER('実質公債費比率（分子）の構造'!N$53),'実質公債費比率（分子）の構造'!N$53,NA())</f>
        <v>250</v>
      </c>
      <c r="M50" s="176" t="e">
        <f>NA()</f>
        <v>#N/A</v>
      </c>
      <c r="N50" s="176" t="e">
        <f>NA()</f>
        <v>#N/A</v>
      </c>
      <c r="O50" s="176">
        <f>IF(ISNUMBER('実質公債費比率（分子）の構造'!O$53),'実質公債費比率（分子）の構造'!O$53,NA())</f>
        <v>300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6797</v>
      </c>
      <c r="E56" s="175"/>
      <c r="F56" s="175"/>
      <c r="G56" s="175">
        <f>'将来負担比率（分子）の構造'!J$52</f>
        <v>6821</v>
      </c>
      <c r="H56" s="175"/>
      <c r="I56" s="175"/>
      <c r="J56" s="175">
        <f>'将来負担比率（分子）の構造'!K$52</f>
        <v>6794</v>
      </c>
      <c r="K56" s="175"/>
      <c r="L56" s="175"/>
      <c r="M56" s="175">
        <f>'将来負担比率（分子）の構造'!L$52</f>
        <v>6618</v>
      </c>
      <c r="N56" s="175"/>
      <c r="O56" s="175"/>
      <c r="P56" s="175">
        <f>'将来負担比率（分子）の構造'!M$52</f>
        <v>6557</v>
      </c>
    </row>
    <row r="57" spans="1:16" x14ac:dyDescent="0.2">
      <c r="A57" s="175" t="s">
        <v>42</v>
      </c>
      <c r="B57" s="175"/>
      <c r="C57" s="175"/>
      <c r="D57" s="175">
        <f>'将来負担比率（分子）の構造'!I$51</f>
        <v>24</v>
      </c>
      <c r="E57" s="175"/>
      <c r="F57" s="175"/>
      <c r="G57" s="175">
        <f>'将来負担比率（分子）の構造'!J$51</f>
        <v>17</v>
      </c>
      <c r="H57" s="175"/>
      <c r="I57" s="175"/>
      <c r="J57" s="175">
        <f>'将来負担比率（分子）の構造'!K$51</f>
        <v>10</v>
      </c>
      <c r="K57" s="175"/>
      <c r="L57" s="175"/>
      <c r="M57" s="175">
        <f>'将来負担比率（分子）の構造'!L$51</f>
        <v>5</v>
      </c>
      <c r="N57" s="175"/>
      <c r="O57" s="175"/>
      <c r="P57" s="175" t="str">
        <f>'将来負担比率（分子）の構造'!M$51</f>
        <v>-</v>
      </c>
    </row>
    <row r="58" spans="1:16" x14ac:dyDescent="0.2">
      <c r="A58" s="175" t="s">
        <v>41</v>
      </c>
      <c r="B58" s="175"/>
      <c r="C58" s="175"/>
      <c r="D58" s="175">
        <f>'将来負担比率（分子）の構造'!I$50</f>
        <v>2356</v>
      </c>
      <c r="E58" s="175"/>
      <c r="F58" s="175"/>
      <c r="G58" s="175">
        <f>'将来負担比率（分子）の構造'!J$50</f>
        <v>2440</v>
      </c>
      <c r="H58" s="175"/>
      <c r="I58" s="175"/>
      <c r="J58" s="175">
        <f>'将来負担比率（分子）の構造'!K$50</f>
        <v>2706</v>
      </c>
      <c r="K58" s="175"/>
      <c r="L58" s="175"/>
      <c r="M58" s="175">
        <f>'将来負担比率（分子）の構造'!L$50</f>
        <v>2857</v>
      </c>
      <c r="N58" s="175"/>
      <c r="O58" s="175"/>
      <c r="P58" s="175">
        <f>'将来負担比率（分子）の構造'!M$50</f>
        <v>2738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f>'将来負担比率（分子）の構造'!K$46</f>
        <v>11</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177</v>
      </c>
      <c r="C62" s="175"/>
      <c r="D62" s="175"/>
      <c r="E62" s="175">
        <f>'将来負担比率（分子）の構造'!J$45</f>
        <v>172</v>
      </c>
      <c r="F62" s="175"/>
      <c r="G62" s="175"/>
      <c r="H62" s="175">
        <f>'将来負担比率（分子）の構造'!K$45</f>
        <v>114</v>
      </c>
      <c r="I62" s="175"/>
      <c r="J62" s="175"/>
      <c r="K62" s="175">
        <f>'将来負担比率（分子）の構造'!L$45</f>
        <v>2</v>
      </c>
      <c r="L62" s="175"/>
      <c r="M62" s="175"/>
      <c r="N62" s="175" t="str">
        <f>'将来負担比率（分子）の構造'!M$45</f>
        <v>-</v>
      </c>
      <c r="O62" s="175"/>
      <c r="P62" s="175"/>
    </row>
    <row r="63" spans="1:16" x14ac:dyDescent="0.2">
      <c r="A63" s="175" t="s">
        <v>34</v>
      </c>
      <c r="B63" s="175">
        <f>'将来負担比率（分子）の構造'!I$44</f>
        <v>121</v>
      </c>
      <c r="C63" s="175"/>
      <c r="D63" s="175"/>
      <c r="E63" s="175">
        <f>'将来負担比率（分子）の構造'!J$44</f>
        <v>106</v>
      </c>
      <c r="F63" s="175"/>
      <c r="G63" s="175"/>
      <c r="H63" s="175">
        <f>'将来負担比率（分子）の構造'!K$44</f>
        <v>90</v>
      </c>
      <c r="I63" s="175"/>
      <c r="J63" s="175"/>
      <c r="K63" s="175">
        <f>'将来負担比率（分子）の構造'!L$44</f>
        <v>73</v>
      </c>
      <c r="L63" s="175"/>
      <c r="M63" s="175"/>
      <c r="N63" s="175">
        <f>'将来負担比率（分子）の構造'!M$44</f>
        <v>57</v>
      </c>
      <c r="O63" s="175"/>
      <c r="P63" s="175"/>
    </row>
    <row r="64" spans="1:16" x14ac:dyDescent="0.2">
      <c r="A64" s="175" t="s">
        <v>33</v>
      </c>
      <c r="B64" s="175">
        <f>'将来負担比率（分子）の構造'!I$43</f>
        <v>5681</v>
      </c>
      <c r="C64" s="175"/>
      <c r="D64" s="175"/>
      <c r="E64" s="175">
        <f>'将来負担比率（分子）の構造'!J$43</f>
        <v>5370</v>
      </c>
      <c r="F64" s="175"/>
      <c r="G64" s="175"/>
      <c r="H64" s="175">
        <f>'将来負担比率（分子）の構造'!K$43</f>
        <v>4948</v>
      </c>
      <c r="I64" s="175"/>
      <c r="J64" s="175"/>
      <c r="K64" s="175">
        <f>'将来負担比率（分子）の構造'!L$43</f>
        <v>4887</v>
      </c>
      <c r="L64" s="175"/>
      <c r="M64" s="175"/>
      <c r="N64" s="175">
        <f>'将来負担比率（分子）の構造'!M$43</f>
        <v>4624</v>
      </c>
      <c r="O64" s="175"/>
      <c r="P64" s="175"/>
    </row>
    <row r="65" spans="1:16" x14ac:dyDescent="0.2">
      <c r="A65" s="175" t="s">
        <v>32</v>
      </c>
      <c r="B65" s="175">
        <f>'将来負担比率（分子）の構造'!I$42</f>
        <v>3</v>
      </c>
      <c r="C65" s="175"/>
      <c r="D65" s="175"/>
      <c r="E65" s="175">
        <f>'将来負担比率（分子）の構造'!J$42</f>
        <v>8</v>
      </c>
      <c r="F65" s="175"/>
      <c r="G65" s="175"/>
      <c r="H65" s="175">
        <f>'将来負担比率（分子）の構造'!K$42</f>
        <v>6</v>
      </c>
      <c r="I65" s="175"/>
      <c r="J65" s="175"/>
      <c r="K65" s="175">
        <f>'将来負担比率（分子）の構造'!L$42</f>
        <v>21</v>
      </c>
      <c r="L65" s="175"/>
      <c r="M65" s="175"/>
      <c r="N65" s="175">
        <f>'将来負担比率（分子）の構造'!M$42</f>
        <v>23</v>
      </c>
      <c r="O65" s="175"/>
      <c r="P65" s="175"/>
    </row>
    <row r="66" spans="1:16" x14ac:dyDescent="0.2">
      <c r="A66" s="175" t="s">
        <v>31</v>
      </c>
      <c r="B66" s="175">
        <f>'将来負担比率（分子）の構造'!I$41</f>
        <v>5145</v>
      </c>
      <c r="C66" s="175"/>
      <c r="D66" s="175"/>
      <c r="E66" s="175">
        <f>'将来負担比率（分子）の構造'!J$41</f>
        <v>5335</v>
      </c>
      <c r="F66" s="175"/>
      <c r="G66" s="175"/>
      <c r="H66" s="175">
        <f>'将来負担比率（分子）の構造'!K$41</f>
        <v>5500</v>
      </c>
      <c r="I66" s="175"/>
      <c r="J66" s="175"/>
      <c r="K66" s="175">
        <f>'将来負担比率（分子）の構造'!L$41</f>
        <v>5603</v>
      </c>
      <c r="L66" s="175"/>
      <c r="M66" s="175"/>
      <c r="N66" s="175">
        <f>'将来負担比率（分子）の構造'!M$41</f>
        <v>5575</v>
      </c>
      <c r="O66" s="175"/>
      <c r="P66" s="175"/>
    </row>
    <row r="67" spans="1:16" x14ac:dyDescent="0.2">
      <c r="A67" s="175" t="s">
        <v>71</v>
      </c>
      <c r="B67" s="175" t="e">
        <f>NA()</f>
        <v>#N/A</v>
      </c>
      <c r="C67" s="175">
        <f>IF(ISNUMBER('将来負担比率（分子）の構造'!I$53), IF('将来負担比率（分子）の構造'!I$53 &lt; 0, 0, '将来負担比率（分子）の構造'!I$53), NA())</f>
        <v>1949</v>
      </c>
      <c r="D67" s="175" t="e">
        <f>NA()</f>
        <v>#N/A</v>
      </c>
      <c r="E67" s="175" t="e">
        <f>NA()</f>
        <v>#N/A</v>
      </c>
      <c r="F67" s="175">
        <f>IF(ISNUMBER('将来負担比率（分子）の構造'!J$53), IF('将来負担比率（分子）の構造'!J$53 &lt; 0, 0, '将来負担比率（分子）の構造'!J$53), NA())</f>
        <v>1713</v>
      </c>
      <c r="G67" s="175" t="e">
        <f>NA()</f>
        <v>#N/A</v>
      </c>
      <c r="H67" s="175" t="e">
        <f>NA()</f>
        <v>#N/A</v>
      </c>
      <c r="I67" s="175">
        <f>IF(ISNUMBER('将来負担比率（分子）の構造'!K$53), IF('将来負担比率（分子）の構造'!K$53 &lt; 0, 0, '将来負担比率（分子）の構造'!K$53), NA())</f>
        <v>1159</v>
      </c>
      <c r="J67" s="175" t="e">
        <f>NA()</f>
        <v>#N/A</v>
      </c>
      <c r="K67" s="175" t="e">
        <f>NA()</f>
        <v>#N/A</v>
      </c>
      <c r="L67" s="175">
        <f>IF(ISNUMBER('将来負担比率（分子）の構造'!L$53), IF('将来負担比率（分子）の構造'!L$53 &lt; 0, 0, '将来負担比率（分子）の構造'!L$53), NA())</f>
        <v>1105</v>
      </c>
      <c r="M67" s="175" t="e">
        <f>NA()</f>
        <v>#N/A</v>
      </c>
      <c r="N67" s="175" t="e">
        <f>NA()</f>
        <v>#N/A</v>
      </c>
      <c r="O67" s="175">
        <f>IF(ISNUMBER('将来負担比率（分子）の構造'!M$53), IF('将来負担比率（分子）の構造'!M$53 &lt; 0, 0, '将来負担比率（分子）の構造'!M$53), NA())</f>
        <v>984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1868</v>
      </c>
      <c r="C72" s="179">
        <f>基金残高に係る経年分析!G55</f>
        <v>1949</v>
      </c>
      <c r="D72" s="179">
        <f>基金残高に係る経年分析!H55</f>
        <v>1885</v>
      </c>
    </row>
    <row r="73" spans="1:16" x14ac:dyDescent="0.2">
      <c r="A73" s="178" t="s">
        <v>74</v>
      </c>
      <c r="B73" s="179">
        <f>基金残高に係る経年分析!F56</f>
        <v>260</v>
      </c>
      <c r="C73" s="179">
        <f>基金残高に係る経年分析!G56</f>
        <v>260</v>
      </c>
      <c r="D73" s="179">
        <f>基金残高に係る経年分析!H56</f>
        <v>262</v>
      </c>
    </row>
    <row r="74" spans="1:16" x14ac:dyDescent="0.2">
      <c r="A74" s="178" t="s">
        <v>75</v>
      </c>
      <c r="B74" s="179">
        <f>基金残高に係る経年分析!F57</f>
        <v>582</v>
      </c>
      <c r="C74" s="179">
        <f>基金残高に係る経年分析!G57</f>
        <v>682</v>
      </c>
      <c r="D74" s="179">
        <f>基金残高に係る経年分析!H57</f>
        <v>630</v>
      </c>
    </row>
  </sheetData>
  <sheetProtection algorithmName="SHA-512" hashValue="OwxAlHZC8aR28HBh1nyXoM82MpL64YghcZDZXDRR+vnVTpSyPU9fDK6jHQJbkuR7q6Uk0TJrUwqh5vRA7Fk+6A==" saltValue="tF13U2AgKhtzX4SmT6Xv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2052902</v>
      </c>
      <c r="S5" s="613"/>
      <c r="T5" s="613"/>
      <c r="U5" s="613"/>
      <c r="V5" s="613"/>
      <c r="W5" s="613"/>
      <c r="X5" s="613"/>
      <c r="Y5" s="614"/>
      <c r="Z5" s="615">
        <v>27.1</v>
      </c>
      <c r="AA5" s="615"/>
      <c r="AB5" s="615"/>
      <c r="AC5" s="615"/>
      <c r="AD5" s="616">
        <v>2052902</v>
      </c>
      <c r="AE5" s="616"/>
      <c r="AF5" s="616"/>
      <c r="AG5" s="616"/>
      <c r="AH5" s="616"/>
      <c r="AI5" s="616"/>
      <c r="AJ5" s="616"/>
      <c r="AK5" s="616"/>
      <c r="AL5" s="617">
        <v>46</v>
      </c>
      <c r="AM5" s="618"/>
      <c r="AN5" s="618"/>
      <c r="AO5" s="619"/>
      <c r="AP5" s="609" t="s">
        <v>216</v>
      </c>
      <c r="AQ5" s="610"/>
      <c r="AR5" s="610"/>
      <c r="AS5" s="610"/>
      <c r="AT5" s="610"/>
      <c r="AU5" s="610"/>
      <c r="AV5" s="610"/>
      <c r="AW5" s="610"/>
      <c r="AX5" s="610"/>
      <c r="AY5" s="610"/>
      <c r="AZ5" s="610"/>
      <c r="BA5" s="610"/>
      <c r="BB5" s="610"/>
      <c r="BC5" s="610"/>
      <c r="BD5" s="610"/>
      <c r="BE5" s="610"/>
      <c r="BF5" s="611"/>
      <c r="BG5" s="623">
        <v>2047556</v>
      </c>
      <c r="BH5" s="624"/>
      <c r="BI5" s="624"/>
      <c r="BJ5" s="624"/>
      <c r="BK5" s="624"/>
      <c r="BL5" s="624"/>
      <c r="BM5" s="624"/>
      <c r="BN5" s="625"/>
      <c r="BO5" s="626">
        <v>99.7</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81865</v>
      </c>
      <c r="S6" s="624"/>
      <c r="T6" s="624"/>
      <c r="U6" s="624"/>
      <c r="V6" s="624"/>
      <c r="W6" s="624"/>
      <c r="X6" s="624"/>
      <c r="Y6" s="625"/>
      <c r="Z6" s="626">
        <v>1.1000000000000001</v>
      </c>
      <c r="AA6" s="626"/>
      <c r="AB6" s="626"/>
      <c r="AC6" s="626"/>
      <c r="AD6" s="627">
        <v>81865</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2047556</v>
      </c>
      <c r="BH6" s="624"/>
      <c r="BI6" s="624"/>
      <c r="BJ6" s="624"/>
      <c r="BK6" s="624"/>
      <c r="BL6" s="624"/>
      <c r="BM6" s="624"/>
      <c r="BN6" s="625"/>
      <c r="BO6" s="626">
        <v>99.7</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70901</v>
      </c>
      <c r="CS6" s="624"/>
      <c r="CT6" s="624"/>
      <c r="CU6" s="624"/>
      <c r="CV6" s="624"/>
      <c r="CW6" s="624"/>
      <c r="CX6" s="624"/>
      <c r="CY6" s="625"/>
      <c r="CZ6" s="617">
        <v>1</v>
      </c>
      <c r="DA6" s="618"/>
      <c r="DB6" s="618"/>
      <c r="DC6" s="634"/>
      <c r="DD6" s="632" t="s">
        <v>121</v>
      </c>
      <c r="DE6" s="624"/>
      <c r="DF6" s="624"/>
      <c r="DG6" s="624"/>
      <c r="DH6" s="624"/>
      <c r="DI6" s="624"/>
      <c r="DJ6" s="624"/>
      <c r="DK6" s="624"/>
      <c r="DL6" s="624"/>
      <c r="DM6" s="624"/>
      <c r="DN6" s="624"/>
      <c r="DO6" s="624"/>
      <c r="DP6" s="625"/>
      <c r="DQ6" s="632">
        <v>70901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691</v>
      </c>
      <c r="S7" s="624"/>
      <c r="T7" s="624"/>
      <c r="U7" s="624"/>
      <c r="V7" s="624"/>
      <c r="W7" s="624"/>
      <c r="X7" s="624"/>
      <c r="Y7" s="625"/>
      <c r="Z7" s="626">
        <v>0</v>
      </c>
      <c r="AA7" s="626"/>
      <c r="AB7" s="626"/>
      <c r="AC7" s="626"/>
      <c r="AD7" s="627">
        <v>691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861335</v>
      </c>
      <c r="BH7" s="624"/>
      <c r="BI7" s="624"/>
      <c r="BJ7" s="624"/>
      <c r="BK7" s="624"/>
      <c r="BL7" s="624"/>
      <c r="BM7" s="624"/>
      <c r="BN7" s="625"/>
      <c r="BO7" s="626">
        <v>42</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1161248</v>
      </c>
      <c r="CS7" s="624"/>
      <c r="CT7" s="624"/>
      <c r="CU7" s="624"/>
      <c r="CV7" s="624"/>
      <c r="CW7" s="624"/>
      <c r="CX7" s="624"/>
      <c r="CY7" s="625"/>
      <c r="CZ7" s="626">
        <v>16</v>
      </c>
      <c r="DA7" s="626"/>
      <c r="DB7" s="626"/>
      <c r="DC7" s="626"/>
      <c r="DD7" s="632">
        <v>105139</v>
      </c>
      <c r="DE7" s="624"/>
      <c r="DF7" s="624"/>
      <c r="DG7" s="624"/>
      <c r="DH7" s="624"/>
      <c r="DI7" s="624"/>
      <c r="DJ7" s="624"/>
      <c r="DK7" s="624"/>
      <c r="DL7" s="624"/>
      <c r="DM7" s="624"/>
      <c r="DN7" s="624"/>
      <c r="DO7" s="624"/>
      <c r="DP7" s="625"/>
      <c r="DQ7" s="632">
        <v>689740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13903</v>
      </c>
      <c r="S8" s="624"/>
      <c r="T8" s="624"/>
      <c r="U8" s="624"/>
      <c r="V8" s="624"/>
      <c r="W8" s="624"/>
      <c r="X8" s="624"/>
      <c r="Y8" s="625"/>
      <c r="Z8" s="626">
        <v>0.2</v>
      </c>
      <c r="AA8" s="626"/>
      <c r="AB8" s="626"/>
      <c r="AC8" s="626"/>
      <c r="AD8" s="627">
        <v>13903</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27606</v>
      </c>
      <c r="BH8" s="624"/>
      <c r="BI8" s="624"/>
      <c r="BJ8" s="624"/>
      <c r="BK8" s="624"/>
      <c r="BL8" s="624"/>
      <c r="BM8" s="624"/>
      <c r="BN8" s="625"/>
      <c r="BO8" s="626">
        <v>1.3</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2455874</v>
      </c>
      <c r="CS8" s="624"/>
      <c r="CT8" s="624"/>
      <c r="CU8" s="624"/>
      <c r="CV8" s="624"/>
      <c r="CW8" s="624"/>
      <c r="CX8" s="624"/>
      <c r="CY8" s="625"/>
      <c r="CZ8" s="626">
        <v>33.799999999999997</v>
      </c>
      <c r="DA8" s="626"/>
      <c r="DB8" s="626"/>
      <c r="DC8" s="626"/>
      <c r="DD8" s="632">
        <v>7200</v>
      </c>
      <c r="DE8" s="624"/>
      <c r="DF8" s="624"/>
      <c r="DG8" s="624"/>
      <c r="DH8" s="624"/>
      <c r="DI8" s="624"/>
      <c r="DJ8" s="624"/>
      <c r="DK8" s="624"/>
      <c r="DL8" s="624"/>
      <c r="DM8" s="624"/>
      <c r="DN8" s="624"/>
      <c r="DO8" s="624"/>
      <c r="DP8" s="625"/>
      <c r="DQ8" s="632">
        <v>1551105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15264</v>
      </c>
      <c r="S9" s="624"/>
      <c r="T9" s="624"/>
      <c r="U9" s="624"/>
      <c r="V9" s="624"/>
      <c r="W9" s="624"/>
      <c r="X9" s="624"/>
      <c r="Y9" s="625"/>
      <c r="Z9" s="626">
        <v>0.2</v>
      </c>
      <c r="AA9" s="626"/>
      <c r="AB9" s="626"/>
      <c r="AC9" s="626"/>
      <c r="AD9" s="627">
        <v>15264</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681977</v>
      </c>
      <c r="BH9" s="624"/>
      <c r="BI9" s="624"/>
      <c r="BJ9" s="624"/>
      <c r="BK9" s="624"/>
      <c r="BL9" s="624"/>
      <c r="BM9" s="624"/>
      <c r="BN9" s="625"/>
      <c r="BO9" s="626">
        <v>33.200000000000003</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602874</v>
      </c>
      <c r="CS9" s="624"/>
      <c r="CT9" s="624"/>
      <c r="CU9" s="624"/>
      <c r="CV9" s="624"/>
      <c r="CW9" s="624"/>
      <c r="CX9" s="624"/>
      <c r="CY9" s="625"/>
      <c r="CZ9" s="626">
        <v>8.3000000000000007</v>
      </c>
      <c r="DA9" s="626"/>
      <c r="DB9" s="626"/>
      <c r="DC9" s="626"/>
      <c r="DD9" s="632" t="s">
        <v>121</v>
      </c>
      <c r="DE9" s="624"/>
      <c r="DF9" s="624"/>
      <c r="DG9" s="624"/>
      <c r="DH9" s="624"/>
      <c r="DI9" s="624"/>
      <c r="DJ9" s="624"/>
      <c r="DK9" s="624"/>
      <c r="DL9" s="624"/>
      <c r="DM9" s="624"/>
      <c r="DN9" s="624"/>
      <c r="DO9" s="624"/>
      <c r="DP9" s="625"/>
      <c r="DQ9" s="632">
        <v>523161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36441</v>
      </c>
      <c r="BH10" s="624"/>
      <c r="BI10" s="624"/>
      <c r="BJ10" s="624"/>
      <c r="BK10" s="624"/>
      <c r="BL10" s="624"/>
      <c r="BM10" s="624"/>
      <c r="BN10" s="625"/>
      <c r="BO10" s="626">
        <v>1.8</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23316</v>
      </c>
      <c r="CS10" s="624"/>
      <c r="CT10" s="624"/>
      <c r="CU10" s="624"/>
      <c r="CV10" s="624"/>
      <c r="CW10" s="624"/>
      <c r="CX10" s="624"/>
      <c r="CY10" s="625"/>
      <c r="CZ10" s="626">
        <v>0.3</v>
      </c>
      <c r="DA10" s="626"/>
      <c r="DB10" s="626"/>
      <c r="DC10" s="626"/>
      <c r="DD10" s="632" t="s">
        <v>121</v>
      </c>
      <c r="DE10" s="624"/>
      <c r="DF10" s="624"/>
      <c r="DG10" s="624"/>
      <c r="DH10" s="624"/>
      <c r="DI10" s="624"/>
      <c r="DJ10" s="624"/>
      <c r="DK10" s="624"/>
      <c r="DL10" s="624"/>
      <c r="DM10" s="624"/>
      <c r="DN10" s="624"/>
      <c r="DO10" s="624"/>
      <c r="DP10" s="625"/>
      <c r="DQ10" s="632">
        <v>4816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385606</v>
      </c>
      <c r="S11" s="624"/>
      <c r="T11" s="624"/>
      <c r="U11" s="624"/>
      <c r="V11" s="624"/>
      <c r="W11" s="624"/>
      <c r="X11" s="624"/>
      <c r="Y11" s="625"/>
      <c r="Z11" s="628">
        <v>5.0999999999999996</v>
      </c>
      <c r="AA11" s="629"/>
      <c r="AB11" s="629"/>
      <c r="AC11" s="635"/>
      <c r="AD11" s="632">
        <v>385606</v>
      </c>
      <c r="AE11" s="624"/>
      <c r="AF11" s="624"/>
      <c r="AG11" s="624"/>
      <c r="AH11" s="624"/>
      <c r="AI11" s="624"/>
      <c r="AJ11" s="624"/>
      <c r="AK11" s="625"/>
      <c r="AL11" s="628">
        <v>8.6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115311</v>
      </c>
      <c r="BH11" s="624"/>
      <c r="BI11" s="624"/>
      <c r="BJ11" s="624"/>
      <c r="BK11" s="624"/>
      <c r="BL11" s="624"/>
      <c r="BM11" s="624"/>
      <c r="BN11" s="625"/>
      <c r="BO11" s="626">
        <v>5.6</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305540</v>
      </c>
      <c r="CS11" s="624"/>
      <c r="CT11" s="624"/>
      <c r="CU11" s="624"/>
      <c r="CV11" s="624"/>
      <c r="CW11" s="624"/>
      <c r="CX11" s="624"/>
      <c r="CY11" s="625"/>
      <c r="CZ11" s="626">
        <v>4.2</v>
      </c>
      <c r="DA11" s="626"/>
      <c r="DB11" s="626"/>
      <c r="DC11" s="626"/>
      <c r="DD11" s="632">
        <v>122395</v>
      </c>
      <c r="DE11" s="624"/>
      <c r="DF11" s="624"/>
      <c r="DG11" s="624"/>
      <c r="DH11" s="624"/>
      <c r="DI11" s="624"/>
      <c r="DJ11" s="624"/>
      <c r="DK11" s="624"/>
      <c r="DL11" s="624"/>
      <c r="DM11" s="624"/>
      <c r="DN11" s="624"/>
      <c r="DO11" s="624"/>
      <c r="DP11" s="625"/>
      <c r="DQ11" s="632">
        <v>133639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9428</v>
      </c>
      <c r="S12" s="624"/>
      <c r="T12" s="624"/>
      <c r="U12" s="624"/>
      <c r="V12" s="624"/>
      <c r="W12" s="624"/>
      <c r="X12" s="624"/>
      <c r="Y12" s="625"/>
      <c r="Z12" s="626">
        <v>0.1</v>
      </c>
      <c r="AA12" s="626"/>
      <c r="AB12" s="626"/>
      <c r="AC12" s="626"/>
      <c r="AD12" s="627">
        <v>9428</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1006389</v>
      </c>
      <c r="BH12" s="624"/>
      <c r="BI12" s="624"/>
      <c r="BJ12" s="624"/>
      <c r="BK12" s="624"/>
      <c r="BL12" s="624"/>
      <c r="BM12" s="624"/>
      <c r="BN12" s="625"/>
      <c r="BO12" s="626">
        <v>49</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203320</v>
      </c>
      <c r="CS12" s="624"/>
      <c r="CT12" s="624"/>
      <c r="CU12" s="624"/>
      <c r="CV12" s="624"/>
      <c r="CW12" s="624"/>
      <c r="CX12" s="624"/>
      <c r="CY12" s="625"/>
      <c r="CZ12" s="626">
        <v>2.8</v>
      </c>
      <c r="DA12" s="626"/>
      <c r="DB12" s="626"/>
      <c r="DC12" s="626"/>
      <c r="DD12" s="632" t="s">
        <v>121</v>
      </c>
      <c r="DE12" s="624"/>
      <c r="DF12" s="624"/>
      <c r="DG12" s="624"/>
      <c r="DH12" s="624"/>
      <c r="DI12" s="624"/>
      <c r="DJ12" s="624"/>
      <c r="DK12" s="624"/>
      <c r="DL12" s="624"/>
      <c r="DM12" s="624"/>
      <c r="DN12" s="624"/>
      <c r="DO12" s="624"/>
      <c r="DP12" s="625"/>
      <c r="DQ12" s="632">
        <v>44438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1006152</v>
      </c>
      <c r="BH13" s="624"/>
      <c r="BI13" s="624"/>
      <c r="BJ13" s="624"/>
      <c r="BK13" s="624"/>
      <c r="BL13" s="624"/>
      <c r="BM13" s="624"/>
      <c r="BN13" s="625"/>
      <c r="BO13" s="626">
        <v>49</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951539</v>
      </c>
      <c r="CS13" s="624"/>
      <c r="CT13" s="624"/>
      <c r="CU13" s="624"/>
      <c r="CV13" s="624"/>
      <c r="CW13" s="624"/>
      <c r="CX13" s="624"/>
      <c r="CY13" s="625"/>
      <c r="CZ13" s="626">
        <v>13.1</v>
      </c>
      <c r="DA13" s="626"/>
      <c r="DB13" s="626"/>
      <c r="DC13" s="626"/>
      <c r="DD13" s="632">
        <v>412893</v>
      </c>
      <c r="DE13" s="624"/>
      <c r="DF13" s="624"/>
      <c r="DG13" s="624"/>
      <c r="DH13" s="624"/>
      <c r="DI13" s="624"/>
      <c r="DJ13" s="624"/>
      <c r="DK13" s="624"/>
      <c r="DL13" s="624"/>
      <c r="DM13" s="624"/>
      <c r="DN13" s="624"/>
      <c r="DO13" s="624"/>
      <c r="DP13" s="625"/>
      <c r="DQ13" s="632">
        <v>645594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756</v>
      </c>
      <c r="S14" s="624"/>
      <c r="T14" s="624"/>
      <c r="U14" s="624"/>
      <c r="V14" s="624"/>
      <c r="W14" s="624"/>
      <c r="X14" s="624"/>
      <c r="Y14" s="625"/>
      <c r="Z14" s="626">
        <v>0</v>
      </c>
      <c r="AA14" s="626"/>
      <c r="AB14" s="626"/>
      <c r="AC14" s="626"/>
      <c r="AD14" s="627">
        <v>756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67394</v>
      </c>
      <c r="BH14" s="624"/>
      <c r="BI14" s="624"/>
      <c r="BJ14" s="624"/>
      <c r="BK14" s="624"/>
      <c r="BL14" s="624"/>
      <c r="BM14" s="624"/>
      <c r="BN14" s="625"/>
      <c r="BO14" s="626">
        <v>3.3</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283440</v>
      </c>
      <c r="CS14" s="624"/>
      <c r="CT14" s="624"/>
      <c r="CU14" s="624"/>
      <c r="CV14" s="624"/>
      <c r="CW14" s="624"/>
      <c r="CX14" s="624"/>
      <c r="CY14" s="625"/>
      <c r="CZ14" s="626">
        <v>3.9</v>
      </c>
      <c r="DA14" s="626"/>
      <c r="DB14" s="626"/>
      <c r="DC14" s="626"/>
      <c r="DD14" s="632">
        <v>26722</v>
      </c>
      <c r="DE14" s="624"/>
      <c r="DF14" s="624"/>
      <c r="DG14" s="624"/>
      <c r="DH14" s="624"/>
      <c r="DI14" s="624"/>
      <c r="DJ14" s="624"/>
      <c r="DK14" s="624"/>
      <c r="DL14" s="624"/>
      <c r="DM14" s="624"/>
      <c r="DN14" s="624"/>
      <c r="DO14" s="624"/>
      <c r="DP14" s="625"/>
      <c r="DQ14" s="632">
        <v>254067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112438</v>
      </c>
      <c r="BH15" s="624"/>
      <c r="BI15" s="624"/>
      <c r="BJ15" s="624"/>
      <c r="BK15" s="624"/>
      <c r="BL15" s="624"/>
      <c r="BM15" s="624"/>
      <c r="BN15" s="625"/>
      <c r="BO15" s="626">
        <v>5.5</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709051</v>
      </c>
      <c r="CS15" s="624"/>
      <c r="CT15" s="624"/>
      <c r="CU15" s="624"/>
      <c r="CV15" s="624"/>
      <c r="CW15" s="624"/>
      <c r="CX15" s="624"/>
      <c r="CY15" s="625"/>
      <c r="CZ15" s="626">
        <v>9.8000000000000007</v>
      </c>
      <c r="DA15" s="626"/>
      <c r="DB15" s="626"/>
      <c r="DC15" s="626"/>
      <c r="DD15" s="632">
        <v>184773</v>
      </c>
      <c r="DE15" s="624"/>
      <c r="DF15" s="624"/>
      <c r="DG15" s="624"/>
      <c r="DH15" s="624"/>
      <c r="DI15" s="624"/>
      <c r="DJ15" s="624"/>
      <c r="DK15" s="624"/>
      <c r="DL15" s="624"/>
      <c r="DM15" s="624"/>
      <c r="DN15" s="624"/>
      <c r="DO15" s="624"/>
      <c r="DP15" s="625"/>
      <c r="DQ15" s="632">
        <v>476978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12319</v>
      </c>
      <c r="S16" s="624"/>
      <c r="T16" s="624"/>
      <c r="U16" s="624"/>
      <c r="V16" s="624"/>
      <c r="W16" s="624"/>
      <c r="X16" s="624"/>
      <c r="Y16" s="625"/>
      <c r="Z16" s="626">
        <v>0.2</v>
      </c>
      <c r="AA16" s="626"/>
      <c r="AB16" s="626"/>
      <c r="AC16" s="626"/>
      <c r="AD16" s="627">
        <v>12319</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9079</v>
      </c>
      <c r="CS16" s="624"/>
      <c r="CT16" s="624"/>
      <c r="CU16" s="624"/>
      <c r="CV16" s="624"/>
      <c r="CW16" s="624"/>
      <c r="CX16" s="624"/>
      <c r="CY16" s="625"/>
      <c r="CZ16" s="626">
        <v>0.1</v>
      </c>
      <c r="DA16" s="626"/>
      <c r="DB16" s="626"/>
      <c r="DC16" s="626"/>
      <c r="DD16" s="632" t="s">
        <v>121</v>
      </c>
      <c r="DE16" s="624"/>
      <c r="DF16" s="624"/>
      <c r="DG16" s="624"/>
      <c r="DH16" s="624"/>
      <c r="DI16" s="624"/>
      <c r="DJ16" s="624"/>
      <c r="DK16" s="624"/>
      <c r="DL16" s="624"/>
      <c r="DM16" s="624"/>
      <c r="DN16" s="624"/>
      <c r="DO16" s="624"/>
      <c r="DP16" s="625"/>
      <c r="DQ16" s="632">
        <v>3296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45709</v>
      </c>
      <c r="S17" s="624"/>
      <c r="T17" s="624"/>
      <c r="U17" s="624"/>
      <c r="V17" s="624"/>
      <c r="W17" s="624"/>
      <c r="X17" s="624"/>
      <c r="Y17" s="625"/>
      <c r="Z17" s="626">
        <v>0.6</v>
      </c>
      <c r="AA17" s="626"/>
      <c r="AB17" s="626"/>
      <c r="AC17" s="626"/>
      <c r="AD17" s="627">
        <v>45709</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489445</v>
      </c>
      <c r="CS17" s="624"/>
      <c r="CT17" s="624"/>
      <c r="CU17" s="624"/>
      <c r="CV17" s="624"/>
      <c r="CW17" s="624"/>
      <c r="CX17" s="624"/>
      <c r="CY17" s="625"/>
      <c r="CZ17" s="626">
        <v>6.7</v>
      </c>
      <c r="DA17" s="626"/>
      <c r="DB17" s="626"/>
      <c r="DC17" s="626"/>
      <c r="DD17" s="632" t="s">
        <v>121</v>
      </c>
      <c r="DE17" s="624"/>
      <c r="DF17" s="624"/>
      <c r="DG17" s="624"/>
      <c r="DH17" s="624"/>
      <c r="DI17" s="624"/>
      <c r="DJ17" s="624"/>
      <c r="DK17" s="624"/>
      <c r="DL17" s="624"/>
      <c r="DM17" s="624"/>
      <c r="DN17" s="624"/>
      <c r="DO17" s="624"/>
      <c r="DP17" s="625"/>
      <c r="DQ17" s="632">
        <v>484727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21773</v>
      </c>
      <c r="S18" s="624"/>
      <c r="T18" s="624"/>
      <c r="U18" s="624"/>
      <c r="V18" s="624"/>
      <c r="W18" s="624"/>
      <c r="X18" s="624"/>
      <c r="Y18" s="625"/>
      <c r="Z18" s="626">
        <v>0.3</v>
      </c>
      <c r="AA18" s="626"/>
      <c r="AB18" s="626"/>
      <c r="AC18" s="626"/>
      <c r="AD18" s="627">
        <v>21773</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20103</v>
      </c>
      <c r="S19" s="624"/>
      <c r="T19" s="624"/>
      <c r="U19" s="624"/>
      <c r="V19" s="624"/>
      <c r="W19" s="624"/>
      <c r="X19" s="624"/>
      <c r="Y19" s="625"/>
      <c r="Z19" s="626">
        <v>0.3</v>
      </c>
      <c r="AA19" s="626"/>
      <c r="AB19" s="626"/>
      <c r="AC19" s="626"/>
      <c r="AD19" s="627">
        <v>20103</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5346</v>
      </c>
      <c r="BH19" s="624"/>
      <c r="BI19" s="624"/>
      <c r="BJ19" s="624"/>
      <c r="BK19" s="624"/>
      <c r="BL19" s="624"/>
      <c r="BM19" s="624"/>
      <c r="BN19" s="625"/>
      <c r="BO19" s="626">
        <v>0.3</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1670</v>
      </c>
      <c r="S20" s="624"/>
      <c r="T20" s="624"/>
      <c r="U20" s="624"/>
      <c r="V20" s="624"/>
      <c r="W20" s="624"/>
      <c r="X20" s="624"/>
      <c r="Y20" s="625"/>
      <c r="Z20" s="626">
        <v>0</v>
      </c>
      <c r="AA20" s="626"/>
      <c r="AB20" s="626"/>
      <c r="AC20" s="626"/>
      <c r="AD20" s="627">
        <v>1670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5346</v>
      </c>
      <c r="BH20" s="624"/>
      <c r="BI20" s="624"/>
      <c r="BJ20" s="624"/>
      <c r="BK20" s="624"/>
      <c r="BL20" s="624"/>
      <c r="BM20" s="624"/>
      <c r="BN20" s="625"/>
      <c r="BO20" s="626">
        <v>0.3</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7265627</v>
      </c>
      <c r="CS20" s="624"/>
      <c r="CT20" s="624"/>
      <c r="CU20" s="624"/>
      <c r="CV20" s="624"/>
      <c r="CW20" s="624"/>
      <c r="CX20" s="624"/>
      <c r="CY20" s="625"/>
      <c r="CZ20" s="626">
        <v>100</v>
      </c>
      <c r="DA20" s="626"/>
      <c r="DB20" s="626"/>
      <c r="DC20" s="626"/>
      <c r="DD20" s="632">
        <v>859122</v>
      </c>
      <c r="DE20" s="624"/>
      <c r="DF20" s="624"/>
      <c r="DG20" s="624"/>
      <c r="DH20" s="624"/>
      <c r="DI20" s="624"/>
      <c r="DJ20" s="624"/>
      <c r="DK20" s="624"/>
      <c r="DL20" s="624"/>
      <c r="DM20" s="624"/>
      <c r="DN20" s="624"/>
      <c r="DO20" s="624"/>
      <c r="DP20" s="625"/>
      <c r="DQ20" s="632">
        <v>4882462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1947216</v>
      </c>
      <c r="S21" s="624"/>
      <c r="T21" s="624"/>
      <c r="U21" s="624"/>
      <c r="V21" s="624"/>
      <c r="W21" s="624"/>
      <c r="X21" s="624"/>
      <c r="Y21" s="625"/>
      <c r="Z21" s="626">
        <v>25.7</v>
      </c>
      <c r="AA21" s="626"/>
      <c r="AB21" s="626"/>
      <c r="AC21" s="626"/>
      <c r="AD21" s="627">
        <v>1815677</v>
      </c>
      <c r="AE21" s="627"/>
      <c r="AF21" s="627"/>
      <c r="AG21" s="627"/>
      <c r="AH21" s="627"/>
      <c r="AI21" s="627"/>
      <c r="AJ21" s="627"/>
      <c r="AK21" s="627"/>
      <c r="AL21" s="628">
        <v>40.700000000000003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5346</v>
      </c>
      <c r="BH21" s="624"/>
      <c r="BI21" s="624"/>
      <c r="BJ21" s="624"/>
      <c r="BK21" s="624"/>
      <c r="BL21" s="624"/>
      <c r="BM21" s="624"/>
      <c r="BN21" s="625"/>
      <c r="BO21" s="626">
        <v>0.3</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1815677</v>
      </c>
      <c r="S22" s="624"/>
      <c r="T22" s="624"/>
      <c r="U22" s="624"/>
      <c r="V22" s="624"/>
      <c r="W22" s="624"/>
      <c r="X22" s="624"/>
      <c r="Y22" s="625"/>
      <c r="Z22" s="626">
        <v>24</v>
      </c>
      <c r="AA22" s="626"/>
      <c r="AB22" s="626"/>
      <c r="AC22" s="626"/>
      <c r="AD22" s="627">
        <v>1815677</v>
      </c>
      <c r="AE22" s="627"/>
      <c r="AF22" s="627"/>
      <c r="AG22" s="627"/>
      <c r="AH22" s="627"/>
      <c r="AI22" s="627"/>
      <c r="AJ22" s="627"/>
      <c r="AK22" s="627"/>
      <c r="AL22" s="628">
        <v>40.700000000000003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131539</v>
      </c>
      <c r="S23" s="624"/>
      <c r="T23" s="624"/>
      <c r="U23" s="624"/>
      <c r="V23" s="624"/>
      <c r="W23" s="624"/>
      <c r="X23" s="624"/>
      <c r="Y23" s="625"/>
      <c r="Z23" s="626">
        <v>1.7</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2699429</v>
      </c>
      <c r="CS24" s="613"/>
      <c r="CT24" s="613"/>
      <c r="CU24" s="613"/>
      <c r="CV24" s="613"/>
      <c r="CW24" s="613"/>
      <c r="CX24" s="613"/>
      <c r="CY24" s="614"/>
      <c r="CZ24" s="617">
        <v>37.200000000000003</v>
      </c>
      <c r="DA24" s="618"/>
      <c r="DB24" s="618"/>
      <c r="DC24" s="634"/>
      <c r="DD24" s="655">
        <v>1870014</v>
      </c>
      <c r="DE24" s="613"/>
      <c r="DF24" s="613"/>
      <c r="DG24" s="613"/>
      <c r="DH24" s="613"/>
      <c r="DI24" s="613"/>
      <c r="DJ24" s="613"/>
      <c r="DK24" s="614"/>
      <c r="DL24" s="655">
        <v>1716528</v>
      </c>
      <c r="DM24" s="613"/>
      <c r="DN24" s="613"/>
      <c r="DO24" s="613"/>
      <c r="DP24" s="613"/>
      <c r="DQ24" s="613"/>
      <c r="DR24" s="613"/>
      <c r="DS24" s="613"/>
      <c r="DT24" s="613"/>
      <c r="DU24" s="613"/>
      <c r="DV24" s="614"/>
      <c r="DW24" s="617">
        <v>38.200000000000003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4587432</v>
      </c>
      <c r="S25" s="624"/>
      <c r="T25" s="624"/>
      <c r="U25" s="624"/>
      <c r="V25" s="624"/>
      <c r="W25" s="624"/>
      <c r="X25" s="624"/>
      <c r="Y25" s="625"/>
      <c r="Z25" s="626">
        <v>60.6</v>
      </c>
      <c r="AA25" s="626"/>
      <c r="AB25" s="626"/>
      <c r="AC25" s="626"/>
      <c r="AD25" s="627">
        <v>4455893</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1110132</v>
      </c>
      <c r="CS25" s="656"/>
      <c r="CT25" s="656"/>
      <c r="CU25" s="656"/>
      <c r="CV25" s="656"/>
      <c r="CW25" s="656"/>
      <c r="CX25" s="656"/>
      <c r="CY25" s="657"/>
      <c r="CZ25" s="628">
        <v>15.3</v>
      </c>
      <c r="DA25" s="653"/>
      <c r="DB25" s="653"/>
      <c r="DC25" s="658"/>
      <c r="DD25" s="632">
        <v>969864</v>
      </c>
      <c r="DE25" s="656"/>
      <c r="DF25" s="656"/>
      <c r="DG25" s="656"/>
      <c r="DH25" s="656"/>
      <c r="DI25" s="656"/>
      <c r="DJ25" s="656"/>
      <c r="DK25" s="657"/>
      <c r="DL25" s="632">
        <v>941618</v>
      </c>
      <c r="DM25" s="656"/>
      <c r="DN25" s="656"/>
      <c r="DO25" s="656"/>
      <c r="DP25" s="656"/>
      <c r="DQ25" s="656"/>
      <c r="DR25" s="656"/>
      <c r="DS25" s="656"/>
      <c r="DT25" s="656"/>
      <c r="DU25" s="656"/>
      <c r="DV25" s="657"/>
      <c r="DW25" s="628">
        <v>20.9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1203</v>
      </c>
      <c r="S26" s="624"/>
      <c r="T26" s="624"/>
      <c r="U26" s="624"/>
      <c r="V26" s="624"/>
      <c r="W26" s="624"/>
      <c r="X26" s="624"/>
      <c r="Y26" s="625"/>
      <c r="Z26" s="626">
        <v>0</v>
      </c>
      <c r="AA26" s="626"/>
      <c r="AB26" s="626"/>
      <c r="AC26" s="626"/>
      <c r="AD26" s="627">
        <v>1203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506085</v>
      </c>
      <c r="CS26" s="624"/>
      <c r="CT26" s="624"/>
      <c r="CU26" s="624"/>
      <c r="CV26" s="624"/>
      <c r="CW26" s="624"/>
      <c r="CX26" s="624"/>
      <c r="CY26" s="625"/>
      <c r="CZ26" s="628">
        <v>7</v>
      </c>
      <c r="DA26" s="653"/>
      <c r="DB26" s="653"/>
      <c r="DC26" s="658"/>
      <c r="DD26" s="632">
        <v>466918</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9242</v>
      </c>
      <c r="S27" s="624"/>
      <c r="T27" s="624"/>
      <c r="U27" s="624"/>
      <c r="V27" s="624"/>
      <c r="W27" s="624"/>
      <c r="X27" s="624"/>
      <c r="Y27" s="625"/>
      <c r="Z27" s="626">
        <v>0.1</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2052902</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1099852</v>
      </c>
      <c r="CS27" s="656"/>
      <c r="CT27" s="656"/>
      <c r="CU27" s="656"/>
      <c r="CV27" s="656"/>
      <c r="CW27" s="656"/>
      <c r="CX27" s="656"/>
      <c r="CY27" s="657"/>
      <c r="CZ27" s="628">
        <v>15.1</v>
      </c>
      <c r="DA27" s="653"/>
      <c r="DB27" s="653"/>
      <c r="DC27" s="658"/>
      <c r="DD27" s="632">
        <v>415423</v>
      </c>
      <c r="DE27" s="656"/>
      <c r="DF27" s="656"/>
      <c r="DG27" s="656"/>
      <c r="DH27" s="656"/>
      <c r="DI27" s="656"/>
      <c r="DJ27" s="656"/>
      <c r="DK27" s="657"/>
      <c r="DL27" s="632">
        <v>290183</v>
      </c>
      <c r="DM27" s="656"/>
      <c r="DN27" s="656"/>
      <c r="DO27" s="656"/>
      <c r="DP27" s="656"/>
      <c r="DQ27" s="656"/>
      <c r="DR27" s="656"/>
      <c r="DS27" s="656"/>
      <c r="DT27" s="656"/>
      <c r="DU27" s="656"/>
      <c r="DV27" s="657"/>
      <c r="DW27" s="628">
        <v>6.5</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64516</v>
      </c>
      <c r="S28" s="624"/>
      <c r="T28" s="624"/>
      <c r="U28" s="624"/>
      <c r="V28" s="624"/>
      <c r="W28" s="624"/>
      <c r="X28" s="624"/>
      <c r="Y28" s="625"/>
      <c r="Z28" s="626">
        <v>0.9</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489445</v>
      </c>
      <c r="CS28" s="624"/>
      <c r="CT28" s="624"/>
      <c r="CU28" s="624"/>
      <c r="CV28" s="624"/>
      <c r="CW28" s="624"/>
      <c r="CX28" s="624"/>
      <c r="CY28" s="625"/>
      <c r="CZ28" s="628">
        <v>6.7</v>
      </c>
      <c r="DA28" s="653"/>
      <c r="DB28" s="653"/>
      <c r="DC28" s="658"/>
      <c r="DD28" s="632">
        <v>484727</v>
      </c>
      <c r="DE28" s="624"/>
      <c r="DF28" s="624"/>
      <c r="DG28" s="624"/>
      <c r="DH28" s="624"/>
      <c r="DI28" s="624"/>
      <c r="DJ28" s="624"/>
      <c r="DK28" s="625"/>
      <c r="DL28" s="632">
        <v>484727</v>
      </c>
      <c r="DM28" s="624"/>
      <c r="DN28" s="624"/>
      <c r="DO28" s="624"/>
      <c r="DP28" s="624"/>
      <c r="DQ28" s="624"/>
      <c r="DR28" s="624"/>
      <c r="DS28" s="624"/>
      <c r="DT28" s="624"/>
      <c r="DU28" s="624"/>
      <c r="DV28" s="625"/>
      <c r="DW28" s="628">
        <v>10.8</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5836</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489445</v>
      </c>
      <c r="CS29" s="656"/>
      <c r="CT29" s="656"/>
      <c r="CU29" s="656"/>
      <c r="CV29" s="656"/>
      <c r="CW29" s="656"/>
      <c r="CX29" s="656"/>
      <c r="CY29" s="657"/>
      <c r="CZ29" s="628">
        <v>6.7</v>
      </c>
      <c r="DA29" s="653"/>
      <c r="DB29" s="653"/>
      <c r="DC29" s="658"/>
      <c r="DD29" s="632">
        <v>484727</v>
      </c>
      <c r="DE29" s="656"/>
      <c r="DF29" s="656"/>
      <c r="DG29" s="656"/>
      <c r="DH29" s="656"/>
      <c r="DI29" s="656"/>
      <c r="DJ29" s="656"/>
      <c r="DK29" s="657"/>
      <c r="DL29" s="632">
        <v>484727</v>
      </c>
      <c r="DM29" s="656"/>
      <c r="DN29" s="656"/>
      <c r="DO29" s="656"/>
      <c r="DP29" s="656"/>
      <c r="DQ29" s="656"/>
      <c r="DR29" s="656"/>
      <c r="DS29" s="656"/>
      <c r="DT29" s="656"/>
      <c r="DU29" s="656"/>
      <c r="DV29" s="657"/>
      <c r="DW29" s="628">
        <v>10.8</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909498</v>
      </c>
      <c r="S30" s="624"/>
      <c r="T30" s="624"/>
      <c r="U30" s="624"/>
      <c r="V30" s="624"/>
      <c r="W30" s="624"/>
      <c r="X30" s="624"/>
      <c r="Y30" s="625"/>
      <c r="Z30" s="626">
        <v>12</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470470</v>
      </c>
      <c r="CS30" s="624"/>
      <c r="CT30" s="624"/>
      <c r="CU30" s="624"/>
      <c r="CV30" s="624"/>
      <c r="CW30" s="624"/>
      <c r="CX30" s="624"/>
      <c r="CY30" s="625"/>
      <c r="CZ30" s="628">
        <v>6.5</v>
      </c>
      <c r="DA30" s="653"/>
      <c r="DB30" s="653"/>
      <c r="DC30" s="658"/>
      <c r="DD30" s="632">
        <v>465752</v>
      </c>
      <c r="DE30" s="624"/>
      <c r="DF30" s="624"/>
      <c r="DG30" s="624"/>
      <c r="DH30" s="624"/>
      <c r="DI30" s="624"/>
      <c r="DJ30" s="624"/>
      <c r="DK30" s="625"/>
      <c r="DL30" s="632">
        <v>465752</v>
      </c>
      <c r="DM30" s="624"/>
      <c r="DN30" s="624"/>
      <c r="DO30" s="624"/>
      <c r="DP30" s="624"/>
      <c r="DQ30" s="624"/>
      <c r="DR30" s="624"/>
      <c r="DS30" s="624"/>
      <c r="DT30" s="624"/>
      <c r="DU30" s="624"/>
      <c r="DV30" s="625"/>
      <c r="DW30" s="628">
        <v>10.4</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366</v>
      </c>
      <c r="S31" s="624"/>
      <c r="T31" s="624"/>
      <c r="U31" s="624"/>
      <c r="V31" s="624"/>
      <c r="W31" s="624"/>
      <c r="X31" s="624"/>
      <c r="Y31" s="625"/>
      <c r="Z31" s="626">
        <v>0</v>
      </c>
      <c r="AA31" s="626"/>
      <c r="AB31" s="626"/>
      <c r="AC31" s="626"/>
      <c r="AD31" s="627">
        <v>366</v>
      </c>
      <c r="AE31" s="627"/>
      <c r="AF31" s="627"/>
      <c r="AG31" s="627"/>
      <c r="AH31" s="627"/>
      <c r="AI31" s="627"/>
      <c r="AJ31" s="627"/>
      <c r="AK31" s="627"/>
      <c r="AL31" s="628">
        <v>0</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99.6</v>
      </c>
      <c r="BH31" s="667"/>
      <c r="BI31" s="667"/>
      <c r="BJ31" s="667"/>
      <c r="BK31" s="667"/>
      <c r="BL31" s="667"/>
      <c r="BM31" s="618">
        <v>99</v>
      </c>
      <c r="BN31" s="667"/>
      <c r="BO31" s="667"/>
      <c r="BP31" s="667"/>
      <c r="BQ31" s="668"/>
      <c r="BR31" s="670">
        <v>99.5</v>
      </c>
      <c r="BS31" s="667"/>
      <c r="BT31" s="667"/>
      <c r="BU31" s="667"/>
      <c r="BV31" s="667"/>
      <c r="BW31" s="667"/>
      <c r="BX31" s="618">
        <v>98.8</v>
      </c>
      <c r="BY31" s="667"/>
      <c r="BZ31" s="667"/>
      <c r="CA31" s="667"/>
      <c r="CB31" s="668"/>
      <c r="CD31" s="663"/>
      <c r="CE31" s="664"/>
      <c r="CF31" s="620" t="s">
        <v>300</v>
      </c>
      <c r="CG31" s="621"/>
      <c r="CH31" s="621"/>
      <c r="CI31" s="621"/>
      <c r="CJ31" s="621"/>
      <c r="CK31" s="621"/>
      <c r="CL31" s="621"/>
      <c r="CM31" s="621"/>
      <c r="CN31" s="621"/>
      <c r="CO31" s="621"/>
      <c r="CP31" s="621"/>
      <c r="CQ31" s="622"/>
      <c r="CR31" s="623">
        <v>18975</v>
      </c>
      <c r="CS31" s="656"/>
      <c r="CT31" s="656"/>
      <c r="CU31" s="656"/>
      <c r="CV31" s="656"/>
      <c r="CW31" s="656"/>
      <c r="CX31" s="656"/>
      <c r="CY31" s="657"/>
      <c r="CZ31" s="628">
        <v>0.3</v>
      </c>
      <c r="DA31" s="653"/>
      <c r="DB31" s="653"/>
      <c r="DC31" s="658"/>
      <c r="DD31" s="632">
        <v>18975</v>
      </c>
      <c r="DE31" s="656"/>
      <c r="DF31" s="656"/>
      <c r="DG31" s="656"/>
      <c r="DH31" s="656"/>
      <c r="DI31" s="656"/>
      <c r="DJ31" s="656"/>
      <c r="DK31" s="657"/>
      <c r="DL31" s="632">
        <v>18975</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443824</v>
      </c>
      <c r="S32" s="624"/>
      <c r="T32" s="624"/>
      <c r="U32" s="624"/>
      <c r="V32" s="624"/>
      <c r="W32" s="624"/>
      <c r="X32" s="624"/>
      <c r="Y32" s="625"/>
      <c r="Z32" s="626">
        <v>5.9</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14" t="s">
        <v>302</v>
      </c>
      <c r="AX32" s="620" t="s">
        <v>303</v>
      </c>
      <c r="AY32" s="621"/>
      <c r="AZ32" s="621"/>
      <c r="BA32" s="621"/>
      <c r="BB32" s="621"/>
      <c r="BC32" s="621"/>
      <c r="BD32" s="621"/>
      <c r="BE32" s="621"/>
      <c r="BF32" s="622"/>
      <c r="BG32" s="680">
        <v>99.5</v>
      </c>
      <c r="BH32" s="656"/>
      <c r="BI32" s="656"/>
      <c r="BJ32" s="656"/>
      <c r="BK32" s="656"/>
      <c r="BL32" s="656"/>
      <c r="BM32" s="629">
        <v>98.8</v>
      </c>
      <c r="BN32" s="656"/>
      <c r="BO32" s="656"/>
      <c r="BP32" s="656"/>
      <c r="BQ32" s="669"/>
      <c r="BR32" s="680">
        <v>99.4</v>
      </c>
      <c r="BS32" s="656"/>
      <c r="BT32" s="656"/>
      <c r="BU32" s="656"/>
      <c r="BV32" s="656"/>
      <c r="BW32" s="656"/>
      <c r="BX32" s="629">
        <v>98.6</v>
      </c>
      <c r="BY32" s="656"/>
      <c r="BZ32" s="656"/>
      <c r="CA32" s="656"/>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5418</v>
      </c>
      <c r="S33" s="624"/>
      <c r="T33" s="624"/>
      <c r="U33" s="624"/>
      <c r="V33" s="624"/>
      <c r="W33" s="624"/>
      <c r="X33" s="624"/>
      <c r="Y33" s="625"/>
      <c r="Z33" s="626">
        <v>0.1</v>
      </c>
      <c r="AA33" s="626"/>
      <c r="AB33" s="626"/>
      <c r="AC33" s="626"/>
      <c r="AD33" s="627">
        <v>840</v>
      </c>
      <c r="AE33" s="627"/>
      <c r="AF33" s="627"/>
      <c r="AG33" s="627"/>
      <c r="AH33" s="627"/>
      <c r="AI33" s="627"/>
      <c r="AJ33" s="627"/>
      <c r="AK33" s="627"/>
      <c r="AL33" s="628">
        <v>0</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99.7</v>
      </c>
      <c r="BH33" s="682"/>
      <c r="BI33" s="682"/>
      <c r="BJ33" s="682"/>
      <c r="BK33" s="682"/>
      <c r="BL33" s="682"/>
      <c r="BM33" s="683">
        <v>99</v>
      </c>
      <c r="BN33" s="682"/>
      <c r="BO33" s="682"/>
      <c r="BP33" s="682"/>
      <c r="BQ33" s="684"/>
      <c r="BR33" s="681">
        <v>99.7</v>
      </c>
      <c r="BS33" s="682"/>
      <c r="BT33" s="682"/>
      <c r="BU33" s="682"/>
      <c r="BV33" s="682"/>
      <c r="BW33" s="682"/>
      <c r="BX33" s="683">
        <v>99</v>
      </c>
      <c r="BY33" s="682"/>
      <c r="BZ33" s="682"/>
      <c r="CA33" s="682"/>
      <c r="CB33" s="684"/>
      <c r="CD33" s="620" t="s">
        <v>307</v>
      </c>
      <c r="CE33" s="621"/>
      <c r="CF33" s="621"/>
      <c r="CG33" s="621"/>
      <c r="CH33" s="621"/>
      <c r="CI33" s="621"/>
      <c r="CJ33" s="621"/>
      <c r="CK33" s="621"/>
      <c r="CL33" s="621"/>
      <c r="CM33" s="621"/>
      <c r="CN33" s="621"/>
      <c r="CO33" s="621"/>
      <c r="CP33" s="621"/>
      <c r="CQ33" s="622"/>
      <c r="CR33" s="623">
        <v>3697997</v>
      </c>
      <c r="CS33" s="656"/>
      <c r="CT33" s="656"/>
      <c r="CU33" s="656"/>
      <c r="CV33" s="656"/>
      <c r="CW33" s="656"/>
      <c r="CX33" s="656"/>
      <c r="CY33" s="657"/>
      <c r="CZ33" s="628">
        <v>50.9</v>
      </c>
      <c r="DA33" s="653"/>
      <c r="DB33" s="653"/>
      <c r="DC33" s="658"/>
      <c r="DD33" s="632">
        <v>2759803</v>
      </c>
      <c r="DE33" s="656"/>
      <c r="DF33" s="656"/>
      <c r="DG33" s="656"/>
      <c r="DH33" s="656"/>
      <c r="DI33" s="656"/>
      <c r="DJ33" s="656"/>
      <c r="DK33" s="657"/>
      <c r="DL33" s="632">
        <v>1902504</v>
      </c>
      <c r="DM33" s="656"/>
      <c r="DN33" s="656"/>
      <c r="DO33" s="656"/>
      <c r="DP33" s="656"/>
      <c r="DQ33" s="656"/>
      <c r="DR33" s="656"/>
      <c r="DS33" s="656"/>
      <c r="DT33" s="656"/>
      <c r="DU33" s="656"/>
      <c r="DV33" s="657"/>
      <c r="DW33" s="628">
        <v>42.3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278552</v>
      </c>
      <c r="S34" s="624"/>
      <c r="T34" s="624"/>
      <c r="U34" s="624"/>
      <c r="V34" s="624"/>
      <c r="W34" s="624"/>
      <c r="X34" s="624"/>
      <c r="Y34" s="625"/>
      <c r="Z34" s="626">
        <v>3.7</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1251519</v>
      </c>
      <c r="CS34" s="624"/>
      <c r="CT34" s="624"/>
      <c r="CU34" s="624"/>
      <c r="CV34" s="624"/>
      <c r="CW34" s="624"/>
      <c r="CX34" s="624"/>
      <c r="CY34" s="625"/>
      <c r="CZ34" s="628">
        <v>17.2</v>
      </c>
      <c r="DA34" s="653"/>
      <c r="DB34" s="653"/>
      <c r="DC34" s="658"/>
      <c r="DD34" s="632">
        <v>869471</v>
      </c>
      <c r="DE34" s="624"/>
      <c r="DF34" s="624"/>
      <c r="DG34" s="624"/>
      <c r="DH34" s="624"/>
      <c r="DI34" s="624"/>
      <c r="DJ34" s="624"/>
      <c r="DK34" s="625"/>
      <c r="DL34" s="632">
        <v>744732</v>
      </c>
      <c r="DM34" s="624"/>
      <c r="DN34" s="624"/>
      <c r="DO34" s="624"/>
      <c r="DP34" s="624"/>
      <c r="DQ34" s="624"/>
      <c r="DR34" s="624"/>
      <c r="DS34" s="624"/>
      <c r="DT34" s="624"/>
      <c r="DU34" s="624"/>
      <c r="DV34" s="625"/>
      <c r="DW34" s="628">
        <v>16.600000000000001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476083</v>
      </c>
      <c r="S35" s="624"/>
      <c r="T35" s="624"/>
      <c r="U35" s="624"/>
      <c r="V35" s="624"/>
      <c r="W35" s="624"/>
      <c r="X35" s="624"/>
      <c r="Y35" s="625"/>
      <c r="Z35" s="626">
        <v>6.3</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85237</v>
      </c>
      <c r="CS35" s="656"/>
      <c r="CT35" s="656"/>
      <c r="CU35" s="656"/>
      <c r="CV35" s="656"/>
      <c r="CW35" s="656"/>
      <c r="CX35" s="656"/>
      <c r="CY35" s="657"/>
      <c r="CZ35" s="628">
        <v>1.2</v>
      </c>
      <c r="DA35" s="653"/>
      <c r="DB35" s="653"/>
      <c r="DC35" s="658"/>
      <c r="DD35" s="632">
        <v>85237</v>
      </c>
      <c r="DE35" s="656"/>
      <c r="DF35" s="656"/>
      <c r="DG35" s="656"/>
      <c r="DH35" s="656"/>
      <c r="DI35" s="656"/>
      <c r="DJ35" s="656"/>
      <c r="DK35" s="657"/>
      <c r="DL35" s="632">
        <v>68639</v>
      </c>
      <c r="DM35" s="656"/>
      <c r="DN35" s="656"/>
      <c r="DO35" s="656"/>
      <c r="DP35" s="656"/>
      <c r="DQ35" s="656"/>
      <c r="DR35" s="656"/>
      <c r="DS35" s="656"/>
      <c r="DT35" s="656"/>
      <c r="DU35" s="656"/>
      <c r="DV35" s="657"/>
      <c r="DW35" s="628">
        <v>1.5</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227147</v>
      </c>
      <c r="S36" s="624"/>
      <c r="T36" s="624"/>
      <c r="U36" s="624"/>
      <c r="V36" s="624"/>
      <c r="W36" s="624"/>
      <c r="X36" s="624"/>
      <c r="Y36" s="625"/>
      <c r="Z36" s="626">
        <v>3</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1122198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35700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1517368</v>
      </c>
      <c r="CS36" s="624"/>
      <c r="CT36" s="624"/>
      <c r="CU36" s="624"/>
      <c r="CV36" s="624"/>
      <c r="CW36" s="624"/>
      <c r="CX36" s="624"/>
      <c r="CY36" s="625"/>
      <c r="CZ36" s="628">
        <v>20.9</v>
      </c>
      <c r="DA36" s="653"/>
      <c r="DB36" s="653"/>
      <c r="DC36" s="658"/>
      <c r="DD36" s="632">
        <v>1173893</v>
      </c>
      <c r="DE36" s="624"/>
      <c r="DF36" s="624"/>
      <c r="DG36" s="624"/>
      <c r="DH36" s="624"/>
      <c r="DI36" s="624"/>
      <c r="DJ36" s="624"/>
      <c r="DK36" s="625"/>
      <c r="DL36" s="632">
        <v>651619</v>
      </c>
      <c r="DM36" s="624"/>
      <c r="DN36" s="624"/>
      <c r="DO36" s="624"/>
      <c r="DP36" s="624"/>
      <c r="DQ36" s="624"/>
      <c r="DR36" s="624"/>
      <c r="DS36" s="624"/>
      <c r="DT36" s="624"/>
      <c r="DU36" s="624"/>
      <c r="DV36" s="625"/>
      <c r="DW36" s="628">
        <v>14.5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124411</v>
      </c>
      <c r="S37" s="624"/>
      <c r="T37" s="624"/>
      <c r="U37" s="624"/>
      <c r="V37" s="624"/>
      <c r="W37" s="624"/>
      <c r="X37" s="624"/>
      <c r="Y37" s="625"/>
      <c r="Z37" s="626">
        <v>1.6</v>
      </c>
      <c r="AA37" s="626"/>
      <c r="AB37" s="626"/>
      <c r="AC37" s="626"/>
      <c r="AD37" s="627">
        <v>380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428832</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-53269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163397</v>
      </c>
      <c r="CS37" s="656"/>
      <c r="CT37" s="656"/>
      <c r="CU37" s="656"/>
      <c r="CV37" s="656"/>
      <c r="CW37" s="656"/>
      <c r="CX37" s="656"/>
      <c r="CY37" s="657"/>
      <c r="CZ37" s="628">
        <v>2.2000000000000002</v>
      </c>
      <c r="DA37" s="653"/>
      <c r="DB37" s="653"/>
      <c r="DC37" s="658"/>
      <c r="DD37" s="632">
        <v>163397</v>
      </c>
      <c r="DE37" s="656"/>
      <c r="DF37" s="656"/>
      <c r="DG37" s="656"/>
      <c r="DH37" s="656"/>
      <c r="DI37" s="656"/>
      <c r="DJ37" s="656"/>
      <c r="DK37" s="657"/>
      <c r="DL37" s="632">
        <v>163397</v>
      </c>
      <c r="DM37" s="656"/>
      <c r="DN37" s="656"/>
      <c r="DO37" s="656"/>
      <c r="DP37" s="656"/>
      <c r="DQ37" s="656"/>
      <c r="DR37" s="656"/>
      <c r="DS37" s="656"/>
      <c r="DT37" s="656"/>
      <c r="DU37" s="656"/>
      <c r="DV37" s="657"/>
      <c r="DW37" s="628">
        <v>3.6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442200</v>
      </c>
      <c r="S38" s="624"/>
      <c r="T38" s="624"/>
      <c r="U38" s="624"/>
      <c r="V38" s="624"/>
      <c r="W38" s="624"/>
      <c r="X38" s="624"/>
      <c r="Y38" s="625"/>
      <c r="Z38" s="626">
        <v>5.8</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146426</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1839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532655</v>
      </c>
      <c r="CS38" s="624"/>
      <c r="CT38" s="624"/>
      <c r="CU38" s="624"/>
      <c r="CV38" s="624"/>
      <c r="CW38" s="624"/>
      <c r="CX38" s="624"/>
      <c r="CY38" s="625"/>
      <c r="CZ38" s="628">
        <v>7.3</v>
      </c>
      <c r="DA38" s="653"/>
      <c r="DB38" s="653"/>
      <c r="DC38" s="658"/>
      <c r="DD38" s="632">
        <v>449916</v>
      </c>
      <c r="DE38" s="624"/>
      <c r="DF38" s="624"/>
      <c r="DG38" s="624"/>
      <c r="DH38" s="624"/>
      <c r="DI38" s="624"/>
      <c r="DJ38" s="624"/>
      <c r="DK38" s="625"/>
      <c r="DL38" s="632">
        <v>437514</v>
      </c>
      <c r="DM38" s="624"/>
      <c r="DN38" s="624"/>
      <c r="DO38" s="624"/>
      <c r="DP38" s="624"/>
      <c r="DQ38" s="624"/>
      <c r="DR38" s="624"/>
      <c r="DS38" s="624"/>
      <c r="DT38" s="624"/>
      <c r="DU38" s="624"/>
      <c r="DV38" s="625"/>
      <c r="DW38" s="628">
        <v>9.6999999999999993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13785</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2924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242718</v>
      </c>
      <c r="CS39" s="656"/>
      <c r="CT39" s="656"/>
      <c r="CU39" s="656"/>
      <c r="CV39" s="656"/>
      <c r="CW39" s="656"/>
      <c r="CX39" s="656"/>
      <c r="CY39" s="657"/>
      <c r="CZ39" s="628">
        <v>3.3</v>
      </c>
      <c r="DA39" s="653"/>
      <c r="DB39" s="653"/>
      <c r="DC39" s="658"/>
      <c r="DD39" s="632">
        <v>131286</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39200</v>
      </c>
      <c r="S40" s="624"/>
      <c r="T40" s="624"/>
      <c r="U40" s="624"/>
      <c r="V40" s="624"/>
      <c r="W40" s="624"/>
      <c r="X40" s="624"/>
      <c r="Y40" s="625"/>
      <c r="Z40" s="626">
        <v>0.5</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v>500</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82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68500</v>
      </c>
      <c r="CS40" s="624"/>
      <c r="CT40" s="624"/>
      <c r="CU40" s="624"/>
      <c r="CV40" s="624"/>
      <c r="CW40" s="624"/>
      <c r="CX40" s="624"/>
      <c r="CY40" s="625"/>
      <c r="CZ40" s="628">
        <v>0.9</v>
      </c>
      <c r="DA40" s="653"/>
      <c r="DB40" s="653"/>
      <c r="DC40" s="658"/>
      <c r="DD40" s="632">
        <v>50000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7575728</v>
      </c>
      <c r="S41" s="696"/>
      <c r="T41" s="696"/>
      <c r="U41" s="696"/>
      <c r="V41" s="696"/>
      <c r="W41" s="696"/>
      <c r="X41" s="696"/>
      <c r="Y41" s="700"/>
      <c r="Z41" s="701">
        <v>100</v>
      </c>
      <c r="AA41" s="701"/>
      <c r="AB41" s="701"/>
      <c r="AC41" s="701"/>
      <c r="AD41" s="702">
        <v>4458682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105732</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426923</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341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868201</v>
      </c>
      <c r="CS42" s="656"/>
      <c r="CT42" s="656"/>
      <c r="CU42" s="656"/>
      <c r="CV42" s="656"/>
      <c r="CW42" s="656"/>
      <c r="CX42" s="656"/>
      <c r="CY42" s="657"/>
      <c r="CZ42" s="628">
        <v>11.9</v>
      </c>
      <c r="DA42" s="653"/>
      <c r="DB42" s="653"/>
      <c r="DC42" s="658"/>
      <c r="DD42" s="632">
        <v>252645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15640</v>
      </c>
      <c r="CS43" s="656"/>
      <c r="CT43" s="656"/>
      <c r="CU43" s="656"/>
      <c r="CV43" s="656"/>
      <c r="CW43" s="656"/>
      <c r="CX43" s="656"/>
      <c r="CY43" s="657"/>
      <c r="CZ43" s="628">
        <v>0.2</v>
      </c>
      <c r="DA43" s="653"/>
      <c r="DB43" s="653"/>
      <c r="DC43" s="658"/>
      <c r="DD43" s="632">
        <v>15640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859122</v>
      </c>
      <c r="CS44" s="624"/>
      <c r="CT44" s="624"/>
      <c r="CU44" s="624"/>
      <c r="CV44" s="624"/>
      <c r="CW44" s="624"/>
      <c r="CX44" s="624"/>
      <c r="CY44" s="625"/>
      <c r="CZ44" s="628">
        <v>11.8</v>
      </c>
      <c r="DA44" s="629"/>
      <c r="DB44" s="629"/>
      <c r="DC44" s="635"/>
      <c r="DD44" s="632">
        <v>249349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223333</v>
      </c>
      <c r="CS45" s="656"/>
      <c r="CT45" s="656"/>
      <c r="CU45" s="656"/>
      <c r="CV45" s="656"/>
      <c r="CW45" s="656"/>
      <c r="CX45" s="656"/>
      <c r="CY45" s="657"/>
      <c r="CZ45" s="628">
        <v>3.1</v>
      </c>
      <c r="DA45" s="653"/>
      <c r="DB45" s="653"/>
      <c r="DC45" s="658"/>
      <c r="DD45" s="632">
        <v>11923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579754</v>
      </c>
      <c r="CS46" s="624"/>
      <c r="CT46" s="624"/>
      <c r="CU46" s="624"/>
      <c r="CV46" s="624"/>
      <c r="CW46" s="624"/>
      <c r="CX46" s="624"/>
      <c r="CY46" s="625"/>
      <c r="CZ46" s="628">
        <v>8</v>
      </c>
      <c r="DA46" s="629"/>
      <c r="DB46" s="629"/>
      <c r="DC46" s="635"/>
      <c r="DD46" s="632">
        <v>225873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v>9079</v>
      </c>
      <c r="CS47" s="656"/>
      <c r="CT47" s="656"/>
      <c r="CU47" s="656"/>
      <c r="CV47" s="656"/>
      <c r="CW47" s="656"/>
      <c r="CX47" s="656"/>
      <c r="CY47" s="657"/>
      <c r="CZ47" s="628">
        <v>0.1</v>
      </c>
      <c r="DA47" s="653"/>
      <c r="DB47" s="653"/>
      <c r="DC47" s="658"/>
      <c r="DD47" s="632">
        <v>3296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7265627</v>
      </c>
      <c r="CS49" s="682"/>
      <c r="CT49" s="682"/>
      <c r="CU49" s="682"/>
      <c r="CV49" s="682"/>
      <c r="CW49" s="682"/>
      <c r="CX49" s="682"/>
      <c r="CY49" s="711"/>
      <c r="CZ49" s="703">
        <v>100</v>
      </c>
      <c r="DA49" s="712"/>
      <c r="DB49" s="712"/>
      <c r="DC49" s="713"/>
      <c r="DD49" s="714">
        <v>4882462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DuEt2uEzih1kFcU6kyqI5sByjBxxAm/d4EWk6sy42sMtl+GQ6EM+t/A/VEWva5xR4seNPIBU6Xnt3gL5g83nA==" saltValue="6lLPWdGlBRTVDLtJy54Wn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7558</v>
      </c>
      <c r="R7" s="753"/>
      <c r="S7" s="753"/>
      <c r="T7" s="753"/>
      <c r="U7" s="753"/>
      <c r="V7" s="753">
        <v>7249</v>
      </c>
      <c r="W7" s="753"/>
      <c r="X7" s="753"/>
      <c r="Y7" s="753"/>
      <c r="Z7" s="753"/>
      <c r="AA7" s="753">
        <v>309</v>
      </c>
      <c r="AB7" s="753"/>
      <c r="AC7" s="753"/>
      <c r="AD7" s="753"/>
      <c r="AE7" s="754"/>
      <c r="AF7" s="755">
        <v>198</v>
      </c>
      <c r="AG7" s="756"/>
      <c r="AH7" s="756"/>
      <c r="AI7" s="756"/>
      <c r="AJ7" s="757"/>
      <c r="AK7" s="758">
        <v>476</v>
      </c>
      <c r="AL7" s="759"/>
      <c r="AM7" s="759"/>
      <c r="AN7" s="759"/>
      <c r="AO7" s="759"/>
      <c r="AP7" s="759">
        <v>5575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553</v>
      </c>
      <c r="BT7" s="747"/>
      <c r="BU7" s="747"/>
      <c r="BV7" s="747"/>
      <c r="BW7" s="747"/>
      <c r="BX7" s="747"/>
      <c r="BY7" s="747"/>
      <c r="BZ7" s="747"/>
      <c r="CA7" s="747"/>
      <c r="CB7" s="747"/>
      <c r="CC7" s="747"/>
      <c r="CD7" s="747"/>
      <c r="CE7" s="747"/>
      <c r="CF7" s="747"/>
      <c r="CG7" s="762"/>
      <c r="CH7" s="743">
        <v>0</v>
      </c>
      <c r="CI7" s="744"/>
      <c r="CJ7" s="744"/>
      <c r="CK7" s="744"/>
      <c r="CL7" s="745"/>
      <c r="CM7" s="743">
        <v>4</v>
      </c>
      <c r="CN7" s="744"/>
      <c r="CO7" s="744"/>
      <c r="CP7" s="744"/>
      <c r="CQ7" s="745"/>
      <c r="CR7" s="743">
        <v>2</v>
      </c>
      <c r="CS7" s="744"/>
      <c r="CT7" s="744"/>
      <c r="CU7" s="744"/>
      <c r="CV7" s="745"/>
      <c r="CW7" s="743" t="s">
        <v>552</v>
      </c>
      <c r="CX7" s="744"/>
      <c r="CY7" s="744"/>
      <c r="CZ7" s="744"/>
      <c r="DA7" s="745"/>
      <c r="DB7" s="743" t="s">
        <v>552</v>
      </c>
      <c r="DC7" s="744"/>
      <c r="DD7" s="744"/>
      <c r="DE7" s="744"/>
      <c r="DF7" s="745"/>
      <c r="DG7" s="743">
        <v>21</v>
      </c>
      <c r="DH7" s="744"/>
      <c r="DI7" s="744"/>
      <c r="DJ7" s="744"/>
      <c r="DK7" s="745"/>
      <c r="DL7" s="743" t="s">
        <v>552</v>
      </c>
      <c r="DM7" s="744"/>
      <c r="DN7" s="744"/>
      <c r="DO7" s="744"/>
      <c r="DP7" s="745"/>
      <c r="DQ7" s="743">
        <v>56</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56</v>
      </c>
      <c r="R8" s="784"/>
      <c r="S8" s="784"/>
      <c r="T8" s="784"/>
      <c r="U8" s="784"/>
      <c r="V8" s="784">
        <v>55</v>
      </c>
      <c r="W8" s="784"/>
      <c r="X8" s="784"/>
      <c r="Y8" s="784"/>
      <c r="Z8" s="784"/>
      <c r="AA8" s="784">
        <v>1</v>
      </c>
      <c r="AB8" s="784"/>
      <c r="AC8" s="784"/>
      <c r="AD8" s="784"/>
      <c r="AE8" s="785"/>
      <c r="AF8" s="786">
        <v>1</v>
      </c>
      <c r="AG8" s="787"/>
      <c r="AH8" s="787"/>
      <c r="AI8" s="787"/>
      <c r="AJ8" s="788"/>
      <c r="AK8" s="769">
        <v>35</v>
      </c>
      <c r="AL8" s="770"/>
      <c r="AM8" s="770"/>
      <c r="AN8" s="770"/>
      <c r="AO8" s="770"/>
      <c r="AP8" s="770" t="s">
        <v>552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7576</v>
      </c>
      <c r="R23" s="793"/>
      <c r="S23" s="793"/>
      <c r="T23" s="793"/>
      <c r="U23" s="793"/>
      <c r="V23" s="793">
        <v>7266</v>
      </c>
      <c r="W23" s="793"/>
      <c r="X23" s="793"/>
      <c r="Y23" s="793"/>
      <c r="Z23" s="793"/>
      <c r="AA23" s="793">
        <v>310</v>
      </c>
      <c r="AB23" s="793"/>
      <c r="AC23" s="793"/>
      <c r="AD23" s="793"/>
      <c r="AE23" s="794"/>
      <c r="AF23" s="795">
        <v>199</v>
      </c>
      <c r="AG23" s="793"/>
      <c r="AH23" s="793"/>
      <c r="AI23" s="793"/>
      <c r="AJ23" s="796"/>
      <c r="AK23" s="797"/>
      <c r="AL23" s="798"/>
      <c r="AM23" s="798"/>
      <c r="AN23" s="798"/>
      <c r="AO23" s="798"/>
      <c r="AP23" s="793">
        <v>5575</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1524</v>
      </c>
      <c r="R28" s="823"/>
      <c r="S28" s="823"/>
      <c r="T28" s="823"/>
      <c r="U28" s="823"/>
      <c r="V28" s="823">
        <v>1488</v>
      </c>
      <c r="W28" s="823"/>
      <c r="X28" s="823"/>
      <c r="Y28" s="823"/>
      <c r="Z28" s="823"/>
      <c r="AA28" s="823">
        <v>36</v>
      </c>
      <c r="AB28" s="823"/>
      <c r="AC28" s="823"/>
      <c r="AD28" s="823"/>
      <c r="AE28" s="824"/>
      <c r="AF28" s="825">
        <v>36</v>
      </c>
      <c r="AG28" s="823"/>
      <c r="AH28" s="823"/>
      <c r="AI28" s="823"/>
      <c r="AJ28" s="826"/>
      <c r="AK28" s="827">
        <v>182</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1532</v>
      </c>
      <c r="R29" s="784"/>
      <c r="S29" s="784"/>
      <c r="T29" s="784"/>
      <c r="U29" s="784"/>
      <c r="V29" s="784">
        <v>1504</v>
      </c>
      <c r="W29" s="784"/>
      <c r="X29" s="784"/>
      <c r="Y29" s="784"/>
      <c r="Z29" s="784"/>
      <c r="AA29" s="784">
        <v>28</v>
      </c>
      <c r="AB29" s="784"/>
      <c r="AC29" s="784"/>
      <c r="AD29" s="784"/>
      <c r="AE29" s="785"/>
      <c r="AF29" s="786">
        <v>28</v>
      </c>
      <c r="AG29" s="787"/>
      <c r="AH29" s="787"/>
      <c r="AI29" s="787"/>
      <c r="AJ29" s="788"/>
      <c r="AK29" s="834">
        <v>257</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344</v>
      </c>
      <c r="R30" s="784"/>
      <c r="S30" s="784"/>
      <c r="T30" s="784"/>
      <c r="U30" s="784"/>
      <c r="V30" s="784">
        <v>342</v>
      </c>
      <c r="W30" s="784"/>
      <c r="X30" s="784"/>
      <c r="Y30" s="784"/>
      <c r="Z30" s="784"/>
      <c r="AA30" s="784">
        <v>2</v>
      </c>
      <c r="AB30" s="784"/>
      <c r="AC30" s="784"/>
      <c r="AD30" s="784"/>
      <c r="AE30" s="785"/>
      <c r="AF30" s="786">
        <v>2</v>
      </c>
      <c r="AG30" s="787"/>
      <c r="AH30" s="787"/>
      <c r="AI30" s="787"/>
      <c r="AJ30" s="788"/>
      <c r="AK30" s="834">
        <v>200</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292</v>
      </c>
      <c r="R31" s="784"/>
      <c r="S31" s="784"/>
      <c r="T31" s="784"/>
      <c r="U31" s="784"/>
      <c r="V31" s="784">
        <v>237</v>
      </c>
      <c r="W31" s="784"/>
      <c r="X31" s="784"/>
      <c r="Y31" s="784"/>
      <c r="Z31" s="784"/>
      <c r="AA31" s="784">
        <v>55</v>
      </c>
      <c r="AB31" s="784"/>
      <c r="AC31" s="784"/>
      <c r="AD31" s="784"/>
      <c r="AE31" s="785"/>
      <c r="AF31" s="786">
        <v>1053</v>
      </c>
      <c r="AG31" s="787"/>
      <c r="AH31" s="787"/>
      <c r="AI31" s="787"/>
      <c r="AJ31" s="788"/>
      <c r="AK31" s="834">
        <v>1</v>
      </c>
      <c r="AL31" s="830"/>
      <c r="AM31" s="830"/>
      <c r="AN31" s="830"/>
      <c r="AO31" s="830"/>
      <c r="AP31" s="830">
        <v>669</v>
      </c>
      <c r="AQ31" s="830"/>
      <c r="AR31" s="830"/>
      <c r="AS31" s="830"/>
      <c r="AT31" s="830"/>
      <c r="AU31" s="830">
        <v>3</v>
      </c>
      <c r="AV31" s="830"/>
      <c r="AW31" s="830"/>
      <c r="AX31" s="830"/>
      <c r="AY31" s="830"/>
      <c r="AZ31" s="831" t="s">
        <v>552</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1588</v>
      </c>
      <c r="R32" s="784"/>
      <c r="S32" s="784"/>
      <c r="T32" s="784"/>
      <c r="U32" s="784"/>
      <c r="V32" s="784">
        <v>593</v>
      </c>
      <c r="W32" s="784"/>
      <c r="X32" s="784"/>
      <c r="Y32" s="784"/>
      <c r="Z32" s="784"/>
      <c r="AA32" s="784">
        <v>994</v>
      </c>
      <c r="AB32" s="784"/>
      <c r="AC32" s="784"/>
      <c r="AD32" s="784"/>
      <c r="AE32" s="785"/>
      <c r="AF32" s="786">
        <v>409</v>
      </c>
      <c r="AG32" s="787"/>
      <c r="AH32" s="787"/>
      <c r="AI32" s="787"/>
      <c r="AJ32" s="788"/>
      <c r="AK32" s="834">
        <v>429</v>
      </c>
      <c r="AL32" s="830"/>
      <c r="AM32" s="830"/>
      <c r="AN32" s="830"/>
      <c r="AO32" s="830"/>
      <c r="AP32" s="830">
        <v>5114</v>
      </c>
      <c r="AQ32" s="830"/>
      <c r="AR32" s="830"/>
      <c r="AS32" s="830"/>
      <c r="AT32" s="830"/>
      <c r="AU32" s="830">
        <v>4354</v>
      </c>
      <c r="AV32" s="830"/>
      <c r="AW32" s="830"/>
      <c r="AX32" s="830"/>
      <c r="AY32" s="830"/>
      <c r="AZ32" s="831" t="s">
        <v>552</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395</v>
      </c>
      <c r="C33" s="781"/>
      <c r="D33" s="781"/>
      <c r="E33" s="781"/>
      <c r="F33" s="781"/>
      <c r="G33" s="781"/>
      <c r="H33" s="781"/>
      <c r="I33" s="781"/>
      <c r="J33" s="781"/>
      <c r="K33" s="781"/>
      <c r="L33" s="781"/>
      <c r="M33" s="781"/>
      <c r="N33" s="781"/>
      <c r="O33" s="781"/>
      <c r="P33" s="782"/>
      <c r="Q33" s="783">
        <v>984</v>
      </c>
      <c r="R33" s="784"/>
      <c r="S33" s="784"/>
      <c r="T33" s="784"/>
      <c r="U33" s="784"/>
      <c r="V33" s="784">
        <v>788</v>
      </c>
      <c r="W33" s="784"/>
      <c r="X33" s="784"/>
      <c r="Y33" s="784"/>
      <c r="Z33" s="784"/>
      <c r="AA33" s="784">
        <v>196</v>
      </c>
      <c r="AB33" s="784"/>
      <c r="AC33" s="784"/>
      <c r="AD33" s="784"/>
      <c r="AE33" s="785"/>
      <c r="AF33" s="786">
        <v>817</v>
      </c>
      <c r="AG33" s="787"/>
      <c r="AH33" s="787"/>
      <c r="AI33" s="787"/>
      <c r="AJ33" s="788"/>
      <c r="AK33" s="834">
        <v>146</v>
      </c>
      <c r="AL33" s="830"/>
      <c r="AM33" s="830"/>
      <c r="AN33" s="830"/>
      <c r="AO33" s="830"/>
      <c r="AP33" s="830">
        <v>465</v>
      </c>
      <c r="AQ33" s="830"/>
      <c r="AR33" s="830"/>
      <c r="AS33" s="830"/>
      <c r="AT33" s="830"/>
      <c r="AU33" s="830">
        <v>266</v>
      </c>
      <c r="AV33" s="830"/>
      <c r="AW33" s="830"/>
      <c r="AX33" s="830"/>
      <c r="AY33" s="830"/>
      <c r="AZ33" s="831" t="s">
        <v>552</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396</v>
      </c>
      <c r="C34" s="781"/>
      <c r="D34" s="781"/>
      <c r="E34" s="781"/>
      <c r="F34" s="781"/>
      <c r="G34" s="781"/>
      <c r="H34" s="781"/>
      <c r="I34" s="781"/>
      <c r="J34" s="781"/>
      <c r="K34" s="781"/>
      <c r="L34" s="781"/>
      <c r="M34" s="781"/>
      <c r="N34" s="781"/>
      <c r="O34" s="781"/>
      <c r="P34" s="782"/>
      <c r="Q34" s="783">
        <v>357</v>
      </c>
      <c r="R34" s="784"/>
      <c r="S34" s="784"/>
      <c r="T34" s="784"/>
      <c r="U34" s="784"/>
      <c r="V34" s="784">
        <v>381</v>
      </c>
      <c r="W34" s="784"/>
      <c r="X34" s="784"/>
      <c r="Y34" s="784"/>
      <c r="Z34" s="784"/>
      <c r="AA34" s="784">
        <v>-23</v>
      </c>
      <c r="AB34" s="784"/>
      <c r="AC34" s="784"/>
      <c r="AD34" s="784"/>
      <c r="AE34" s="785"/>
      <c r="AF34" s="786">
        <v>28</v>
      </c>
      <c r="AG34" s="787"/>
      <c r="AH34" s="787"/>
      <c r="AI34" s="787"/>
      <c r="AJ34" s="788"/>
      <c r="AK34" s="834">
        <v>14</v>
      </c>
      <c r="AL34" s="830"/>
      <c r="AM34" s="830"/>
      <c r="AN34" s="830"/>
      <c r="AO34" s="830"/>
      <c r="AP34" s="830">
        <v>19</v>
      </c>
      <c r="AQ34" s="830"/>
      <c r="AR34" s="830"/>
      <c r="AS34" s="830"/>
      <c r="AT34" s="830"/>
      <c r="AU34" s="830" t="s">
        <v>552</v>
      </c>
      <c r="AV34" s="830"/>
      <c r="AW34" s="830"/>
      <c r="AX34" s="830"/>
      <c r="AY34" s="830"/>
      <c r="AZ34" s="831" t="s">
        <v>552</v>
      </c>
      <c r="BA34" s="831"/>
      <c r="BB34" s="831"/>
      <c r="BC34" s="831"/>
      <c r="BD34" s="831"/>
      <c r="BE34" s="832" t="s">
        <v>393</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2374</v>
      </c>
      <c r="AG63" s="844"/>
      <c r="AH63" s="844"/>
      <c r="AI63" s="844"/>
      <c r="AJ63" s="845"/>
      <c r="AK63" s="846"/>
      <c r="AL63" s="841"/>
      <c r="AM63" s="841"/>
      <c r="AN63" s="841"/>
      <c r="AO63" s="841"/>
      <c r="AP63" s="844">
        <v>6267</v>
      </c>
      <c r="AQ63" s="844"/>
      <c r="AR63" s="844"/>
      <c r="AS63" s="844"/>
      <c r="AT63" s="844"/>
      <c r="AU63" s="844">
        <v>4623</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554</v>
      </c>
      <c r="C68" s="870"/>
      <c r="D68" s="870"/>
      <c r="E68" s="870"/>
      <c r="F68" s="870"/>
      <c r="G68" s="870"/>
      <c r="H68" s="870"/>
      <c r="I68" s="870"/>
      <c r="J68" s="870"/>
      <c r="K68" s="870"/>
      <c r="L68" s="870"/>
      <c r="M68" s="870"/>
      <c r="N68" s="870"/>
      <c r="O68" s="870"/>
      <c r="P68" s="871"/>
      <c r="Q68" s="872">
        <v>155</v>
      </c>
      <c r="R68" s="866"/>
      <c r="S68" s="866"/>
      <c r="T68" s="866"/>
      <c r="U68" s="866"/>
      <c r="V68" s="866">
        <v>153</v>
      </c>
      <c r="W68" s="866"/>
      <c r="X68" s="866"/>
      <c r="Y68" s="866"/>
      <c r="Z68" s="866"/>
      <c r="AA68" s="866">
        <v>3</v>
      </c>
      <c r="AB68" s="866"/>
      <c r="AC68" s="866"/>
      <c r="AD68" s="866"/>
      <c r="AE68" s="866"/>
      <c r="AF68" s="866">
        <v>3</v>
      </c>
      <c r="AG68" s="866"/>
      <c r="AH68" s="866"/>
      <c r="AI68" s="866"/>
      <c r="AJ68" s="866"/>
      <c r="AK68" s="866">
        <v>8</v>
      </c>
      <c r="AL68" s="866"/>
      <c r="AM68" s="866"/>
      <c r="AN68" s="866"/>
      <c r="AO68" s="866"/>
      <c r="AP68" s="866">
        <v>698</v>
      </c>
      <c r="AQ68" s="866"/>
      <c r="AR68" s="866"/>
      <c r="AS68" s="866"/>
      <c r="AT68" s="866"/>
      <c r="AU68" s="866" t="s">
        <v>552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555</v>
      </c>
      <c r="C69" s="874"/>
      <c r="D69" s="874"/>
      <c r="E69" s="874"/>
      <c r="F69" s="874"/>
      <c r="G69" s="874"/>
      <c r="H69" s="874"/>
      <c r="I69" s="874"/>
      <c r="J69" s="874"/>
      <c r="K69" s="874"/>
      <c r="L69" s="874"/>
      <c r="M69" s="874"/>
      <c r="N69" s="874"/>
      <c r="O69" s="874"/>
      <c r="P69" s="875"/>
      <c r="Q69" s="876">
        <v>407</v>
      </c>
      <c r="R69" s="830"/>
      <c r="S69" s="830"/>
      <c r="T69" s="830"/>
      <c r="U69" s="830"/>
      <c r="V69" s="830">
        <v>401</v>
      </c>
      <c r="W69" s="830"/>
      <c r="X69" s="830"/>
      <c r="Y69" s="830"/>
      <c r="Z69" s="830"/>
      <c r="AA69" s="830">
        <v>6</v>
      </c>
      <c r="AB69" s="830"/>
      <c r="AC69" s="830"/>
      <c r="AD69" s="830"/>
      <c r="AE69" s="830"/>
      <c r="AF69" s="830">
        <v>6</v>
      </c>
      <c r="AG69" s="830"/>
      <c r="AH69" s="830"/>
      <c r="AI69" s="830"/>
      <c r="AJ69" s="830"/>
      <c r="AK69" s="830">
        <v>5</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570</v>
      </c>
      <c r="C70" s="874"/>
      <c r="D70" s="874"/>
      <c r="E70" s="874"/>
      <c r="F70" s="874"/>
      <c r="G70" s="874"/>
      <c r="H70" s="874"/>
      <c r="I70" s="874"/>
      <c r="J70" s="874"/>
      <c r="K70" s="874"/>
      <c r="L70" s="874"/>
      <c r="M70" s="874"/>
      <c r="N70" s="874"/>
      <c r="O70" s="874"/>
      <c r="P70" s="875"/>
      <c r="Q70" s="876">
        <v>55</v>
      </c>
      <c r="R70" s="830"/>
      <c r="S70" s="830"/>
      <c r="T70" s="830"/>
      <c r="U70" s="830"/>
      <c r="V70" s="830">
        <v>54</v>
      </c>
      <c r="W70" s="830"/>
      <c r="X70" s="830"/>
      <c r="Y70" s="830"/>
      <c r="Z70" s="830"/>
      <c r="AA70" s="830">
        <v>0</v>
      </c>
      <c r="AB70" s="830"/>
      <c r="AC70" s="830"/>
      <c r="AD70" s="830"/>
      <c r="AE70" s="830"/>
      <c r="AF70" s="830">
        <v>0</v>
      </c>
      <c r="AG70" s="830"/>
      <c r="AH70" s="830"/>
      <c r="AI70" s="830"/>
      <c r="AJ70" s="830"/>
      <c r="AK70" s="830">
        <v>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556</v>
      </c>
      <c r="C71" s="874"/>
      <c r="D71" s="874"/>
      <c r="E71" s="874"/>
      <c r="F71" s="874"/>
      <c r="G71" s="874"/>
      <c r="H71" s="874"/>
      <c r="I71" s="874"/>
      <c r="J71" s="874"/>
      <c r="K71" s="874"/>
      <c r="L71" s="874"/>
      <c r="M71" s="874"/>
      <c r="N71" s="874"/>
      <c r="O71" s="874"/>
      <c r="P71" s="875"/>
      <c r="Q71" s="876">
        <v>310</v>
      </c>
      <c r="R71" s="830"/>
      <c r="S71" s="830"/>
      <c r="T71" s="830"/>
      <c r="U71" s="830"/>
      <c r="V71" s="830">
        <v>309</v>
      </c>
      <c r="W71" s="830"/>
      <c r="X71" s="830"/>
      <c r="Y71" s="830"/>
      <c r="Z71" s="830"/>
      <c r="AA71" s="830">
        <v>2</v>
      </c>
      <c r="AB71" s="830"/>
      <c r="AC71" s="830"/>
      <c r="AD71" s="830"/>
      <c r="AE71" s="830"/>
      <c r="AF71" s="830">
        <v>2</v>
      </c>
      <c r="AG71" s="830"/>
      <c r="AH71" s="830"/>
      <c r="AI71" s="830"/>
      <c r="AJ71" s="830"/>
      <c r="AK71" s="830">
        <v>5</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557</v>
      </c>
      <c r="C72" s="874"/>
      <c r="D72" s="874"/>
      <c r="E72" s="874"/>
      <c r="F72" s="874"/>
      <c r="G72" s="874"/>
      <c r="H72" s="874"/>
      <c r="I72" s="874"/>
      <c r="J72" s="874"/>
      <c r="K72" s="874"/>
      <c r="L72" s="874"/>
      <c r="M72" s="874"/>
      <c r="N72" s="874"/>
      <c r="O72" s="874"/>
      <c r="P72" s="875"/>
      <c r="Q72" s="876">
        <v>410</v>
      </c>
      <c r="R72" s="830"/>
      <c r="S72" s="830"/>
      <c r="T72" s="830"/>
      <c r="U72" s="830"/>
      <c r="V72" s="830">
        <v>398</v>
      </c>
      <c r="W72" s="830"/>
      <c r="X72" s="830"/>
      <c r="Y72" s="830"/>
      <c r="Z72" s="830"/>
      <c r="AA72" s="830">
        <v>12</v>
      </c>
      <c r="AB72" s="830"/>
      <c r="AC72" s="830"/>
      <c r="AD72" s="830"/>
      <c r="AE72" s="830"/>
      <c r="AF72" s="830">
        <v>12</v>
      </c>
      <c r="AG72" s="830"/>
      <c r="AH72" s="830"/>
      <c r="AI72" s="830"/>
      <c r="AJ72" s="830"/>
      <c r="AK72" s="830">
        <v>46</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558</v>
      </c>
      <c r="C73" s="874"/>
      <c r="D73" s="874"/>
      <c r="E73" s="874"/>
      <c r="F73" s="874"/>
      <c r="G73" s="874"/>
      <c r="H73" s="874"/>
      <c r="I73" s="874"/>
      <c r="J73" s="874"/>
      <c r="K73" s="874"/>
      <c r="L73" s="874"/>
      <c r="M73" s="874"/>
      <c r="N73" s="874"/>
      <c r="O73" s="874"/>
      <c r="P73" s="875"/>
      <c r="Q73" s="876">
        <v>313</v>
      </c>
      <c r="R73" s="830"/>
      <c r="S73" s="830"/>
      <c r="T73" s="830"/>
      <c r="U73" s="830"/>
      <c r="V73" s="830">
        <v>294</v>
      </c>
      <c r="W73" s="830"/>
      <c r="X73" s="830"/>
      <c r="Y73" s="830"/>
      <c r="Z73" s="830"/>
      <c r="AA73" s="830">
        <v>19</v>
      </c>
      <c r="AB73" s="830"/>
      <c r="AC73" s="830"/>
      <c r="AD73" s="830"/>
      <c r="AE73" s="830"/>
      <c r="AF73" s="830">
        <v>19</v>
      </c>
      <c r="AG73" s="830"/>
      <c r="AH73" s="830"/>
      <c r="AI73" s="830"/>
      <c r="AJ73" s="830"/>
      <c r="AK73" s="830">
        <v>83</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559</v>
      </c>
      <c r="C74" s="874"/>
      <c r="D74" s="874"/>
      <c r="E74" s="874"/>
      <c r="F74" s="874"/>
      <c r="G74" s="874"/>
      <c r="H74" s="874"/>
      <c r="I74" s="874"/>
      <c r="J74" s="874"/>
      <c r="K74" s="874"/>
      <c r="L74" s="874"/>
      <c r="M74" s="874"/>
      <c r="N74" s="874"/>
      <c r="O74" s="874"/>
      <c r="P74" s="875"/>
      <c r="Q74" s="876">
        <v>62</v>
      </c>
      <c r="R74" s="830"/>
      <c r="S74" s="830"/>
      <c r="T74" s="830"/>
      <c r="U74" s="830"/>
      <c r="V74" s="830">
        <v>61</v>
      </c>
      <c r="W74" s="830"/>
      <c r="X74" s="830"/>
      <c r="Y74" s="830"/>
      <c r="Z74" s="830"/>
      <c r="AA74" s="830">
        <v>1</v>
      </c>
      <c r="AB74" s="830"/>
      <c r="AC74" s="830"/>
      <c r="AD74" s="830"/>
      <c r="AE74" s="830"/>
      <c r="AF74" s="830">
        <v>1</v>
      </c>
      <c r="AG74" s="830"/>
      <c r="AH74" s="830"/>
      <c r="AI74" s="830"/>
      <c r="AJ74" s="830"/>
      <c r="AK74" s="830" t="s">
        <v>552</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560</v>
      </c>
      <c r="C75" s="874"/>
      <c r="D75" s="874"/>
      <c r="E75" s="874"/>
      <c r="F75" s="874"/>
      <c r="G75" s="874"/>
      <c r="H75" s="874"/>
      <c r="I75" s="874"/>
      <c r="J75" s="874"/>
      <c r="K75" s="874"/>
      <c r="L75" s="874"/>
      <c r="M75" s="874"/>
      <c r="N75" s="874"/>
      <c r="O75" s="874"/>
      <c r="P75" s="875"/>
      <c r="Q75" s="877">
        <v>155</v>
      </c>
      <c r="R75" s="878"/>
      <c r="S75" s="878"/>
      <c r="T75" s="878"/>
      <c r="U75" s="834"/>
      <c r="V75" s="879">
        <v>153</v>
      </c>
      <c r="W75" s="878"/>
      <c r="X75" s="878"/>
      <c r="Y75" s="878"/>
      <c r="Z75" s="834"/>
      <c r="AA75" s="879">
        <v>3</v>
      </c>
      <c r="AB75" s="878"/>
      <c r="AC75" s="878"/>
      <c r="AD75" s="878"/>
      <c r="AE75" s="834"/>
      <c r="AF75" s="879">
        <v>3</v>
      </c>
      <c r="AG75" s="878"/>
      <c r="AH75" s="878"/>
      <c r="AI75" s="878"/>
      <c r="AJ75" s="834"/>
      <c r="AK75" s="879" t="s">
        <v>552</v>
      </c>
      <c r="AL75" s="878"/>
      <c r="AM75" s="878"/>
      <c r="AN75" s="878"/>
      <c r="AO75" s="834"/>
      <c r="AP75" s="879" t="s">
        <v>552</v>
      </c>
      <c r="AQ75" s="878"/>
      <c r="AR75" s="878"/>
      <c r="AS75" s="878"/>
      <c r="AT75" s="834"/>
      <c r="AU75" s="879" t="s">
        <v>552</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561</v>
      </c>
      <c r="C76" s="874"/>
      <c r="D76" s="874"/>
      <c r="E76" s="874"/>
      <c r="F76" s="874"/>
      <c r="G76" s="874"/>
      <c r="H76" s="874"/>
      <c r="I76" s="874"/>
      <c r="J76" s="874"/>
      <c r="K76" s="874"/>
      <c r="L76" s="874"/>
      <c r="M76" s="874"/>
      <c r="N76" s="874"/>
      <c r="O76" s="874"/>
      <c r="P76" s="875"/>
      <c r="Q76" s="877">
        <v>16</v>
      </c>
      <c r="R76" s="878"/>
      <c r="S76" s="878"/>
      <c r="T76" s="878"/>
      <c r="U76" s="834"/>
      <c r="V76" s="879">
        <v>14</v>
      </c>
      <c r="W76" s="878"/>
      <c r="X76" s="878"/>
      <c r="Y76" s="878"/>
      <c r="Z76" s="834"/>
      <c r="AA76" s="879">
        <v>2</v>
      </c>
      <c r="AB76" s="878"/>
      <c r="AC76" s="878"/>
      <c r="AD76" s="878"/>
      <c r="AE76" s="834"/>
      <c r="AF76" s="879">
        <v>2</v>
      </c>
      <c r="AG76" s="878"/>
      <c r="AH76" s="878"/>
      <c r="AI76" s="878"/>
      <c r="AJ76" s="834"/>
      <c r="AK76" s="879" t="s">
        <v>552</v>
      </c>
      <c r="AL76" s="878"/>
      <c r="AM76" s="878"/>
      <c r="AN76" s="878"/>
      <c r="AO76" s="834"/>
      <c r="AP76" s="879" t="s">
        <v>552</v>
      </c>
      <c r="AQ76" s="878"/>
      <c r="AR76" s="878"/>
      <c r="AS76" s="878"/>
      <c r="AT76" s="834"/>
      <c r="AU76" s="879" t="s">
        <v>552</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562</v>
      </c>
      <c r="C77" s="874"/>
      <c r="D77" s="874"/>
      <c r="E77" s="874"/>
      <c r="F77" s="874"/>
      <c r="G77" s="874"/>
      <c r="H77" s="874"/>
      <c r="I77" s="874"/>
      <c r="J77" s="874"/>
      <c r="K77" s="874"/>
      <c r="L77" s="874"/>
      <c r="M77" s="874"/>
      <c r="N77" s="874"/>
      <c r="O77" s="874"/>
      <c r="P77" s="875"/>
      <c r="Q77" s="877">
        <v>5869</v>
      </c>
      <c r="R77" s="878"/>
      <c r="S77" s="878"/>
      <c r="T77" s="878"/>
      <c r="U77" s="834"/>
      <c r="V77" s="879">
        <v>4818</v>
      </c>
      <c r="W77" s="878"/>
      <c r="X77" s="878"/>
      <c r="Y77" s="878"/>
      <c r="Z77" s="834"/>
      <c r="AA77" s="879">
        <v>1051</v>
      </c>
      <c r="AB77" s="878"/>
      <c r="AC77" s="878"/>
      <c r="AD77" s="878"/>
      <c r="AE77" s="834"/>
      <c r="AF77" s="879">
        <v>1051</v>
      </c>
      <c r="AG77" s="878"/>
      <c r="AH77" s="878"/>
      <c r="AI77" s="878"/>
      <c r="AJ77" s="834"/>
      <c r="AK77" s="879">
        <v>18</v>
      </c>
      <c r="AL77" s="878"/>
      <c r="AM77" s="878"/>
      <c r="AN77" s="878"/>
      <c r="AO77" s="834"/>
      <c r="AP77" s="879" t="s">
        <v>552</v>
      </c>
      <c r="AQ77" s="878"/>
      <c r="AR77" s="878"/>
      <c r="AS77" s="878"/>
      <c r="AT77" s="834"/>
      <c r="AU77" s="879" t="s">
        <v>552</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563</v>
      </c>
      <c r="C78" s="874"/>
      <c r="D78" s="874"/>
      <c r="E78" s="874"/>
      <c r="F78" s="874"/>
      <c r="G78" s="874"/>
      <c r="H78" s="874"/>
      <c r="I78" s="874"/>
      <c r="J78" s="874"/>
      <c r="K78" s="874"/>
      <c r="L78" s="874"/>
      <c r="M78" s="874"/>
      <c r="N78" s="874"/>
      <c r="O78" s="874"/>
      <c r="P78" s="875"/>
      <c r="Q78" s="876">
        <v>280</v>
      </c>
      <c r="R78" s="830"/>
      <c r="S78" s="830"/>
      <c r="T78" s="830"/>
      <c r="U78" s="830"/>
      <c r="V78" s="830">
        <v>269</v>
      </c>
      <c r="W78" s="830"/>
      <c r="X78" s="830"/>
      <c r="Y78" s="830"/>
      <c r="Z78" s="830"/>
      <c r="AA78" s="830">
        <v>11</v>
      </c>
      <c r="AB78" s="830"/>
      <c r="AC78" s="830"/>
      <c r="AD78" s="830"/>
      <c r="AE78" s="830"/>
      <c r="AF78" s="830">
        <v>11</v>
      </c>
      <c r="AG78" s="830"/>
      <c r="AH78" s="830"/>
      <c r="AI78" s="830"/>
      <c r="AJ78" s="830"/>
      <c r="AK78" s="830" t="s">
        <v>552</v>
      </c>
      <c r="AL78" s="830"/>
      <c r="AM78" s="830"/>
      <c r="AN78" s="830"/>
      <c r="AO78" s="830"/>
      <c r="AP78" s="830">
        <v>101</v>
      </c>
      <c r="AQ78" s="830"/>
      <c r="AR78" s="830"/>
      <c r="AS78" s="830"/>
      <c r="AT78" s="830"/>
      <c r="AU78" s="830">
        <v>1</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564</v>
      </c>
      <c r="C79" s="874"/>
      <c r="D79" s="874"/>
      <c r="E79" s="874"/>
      <c r="F79" s="874"/>
      <c r="G79" s="874"/>
      <c r="H79" s="874"/>
      <c r="I79" s="874"/>
      <c r="J79" s="874"/>
      <c r="K79" s="874"/>
      <c r="L79" s="874"/>
      <c r="M79" s="874"/>
      <c r="N79" s="874"/>
      <c r="O79" s="874"/>
      <c r="P79" s="875"/>
      <c r="Q79" s="876">
        <v>5</v>
      </c>
      <c r="R79" s="830"/>
      <c r="S79" s="830"/>
      <c r="T79" s="830"/>
      <c r="U79" s="830"/>
      <c r="V79" s="830">
        <v>3</v>
      </c>
      <c r="W79" s="830"/>
      <c r="X79" s="830"/>
      <c r="Y79" s="830"/>
      <c r="Z79" s="830"/>
      <c r="AA79" s="830">
        <v>2</v>
      </c>
      <c r="AB79" s="830"/>
      <c r="AC79" s="830"/>
      <c r="AD79" s="830"/>
      <c r="AE79" s="830"/>
      <c r="AF79" s="830">
        <v>2</v>
      </c>
      <c r="AG79" s="830"/>
      <c r="AH79" s="830"/>
      <c r="AI79" s="830"/>
      <c r="AJ79" s="830"/>
      <c r="AK79" s="830">
        <v>0</v>
      </c>
      <c r="AL79" s="830"/>
      <c r="AM79" s="830"/>
      <c r="AN79" s="830"/>
      <c r="AO79" s="830"/>
      <c r="AP79" s="830" t="s">
        <v>552</v>
      </c>
      <c r="AQ79" s="830"/>
      <c r="AR79" s="830"/>
      <c r="AS79" s="830"/>
      <c r="AT79" s="830"/>
      <c r="AU79" s="830" t="s">
        <v>552</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t="s">
        <v>565</v>
      </c>
      <c r="C80" s="874"/>
      <c r="D80" s="874"/>
      <c r="E80" s="874"/>
      <c r="F80" s="874"/>
      <c r="G80" s="874"/>
      <c r="H80" s="874"/>
      <c r="I80" s="874"/>
      <c r="J80" s="874"/>
      <c r="K80" s="874"/>
      <c r="L80" s="874"/>
      <c r="M80" s="874"/>
      <c r="N80" s="874"/>
      <c r="O80" s="874"/>
      <c r="P80" s="875"/>
      <c r="Q80" s="876">
        <v>2602</v>
      </c>
      <c r="R80" s="830"/>
      <c r="S80" s="830"/>
      <c r="T80" s="830"/>
      <c r="U80" s="830"/>
      <c r="V80" s="830">
        <v>2544</v>
      </c>
      <c r="W80" s="830"/>
      <c r="X80" s="830"/>
      <c r="Y80" s="830"/>
      <c r="Z80" s="830"/>
      <c r="AA80" s="830">
        <v>58</v>
      </c>
      <c r="AB80" s="830"/>
      <c r="AC80" s="830"/>
      <c r="AD80" s="830"/>
      <c r="AE80" s="830"/>
      <c r="AF80" s="830">
        <v>33</v>
      </c>
      <c r="AG80" s="830"/>
      <c r="AH80" s="830"/>
      <c r="AI80" s="830"/>
      <c r="AJ80" s="830"/>
      <c r="AK80" s="830">
        <v>203</v>
      </c>
      <c r="AL80" s="830"/>
      <c r="AM80" s="830"/>
      <c r="AN80" s="830"/>
      <c r="AO80" s="830"/>
      <c r="AP80" s="830">
        <v>530</v>
      </c>
      <c r="AQ80" s="830"/>
      <c r="AR80" s="830"/>
      <c r="AS80" s="830"/>
      <c r="AT80" s="830"/>
      <c r="AU80" s="830">
        <v>56</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t="s">
        <v>566</v>
      </c>
      <c r="C81" s="874"/>
      <c r="D81" s="874"/>
      <c r="E81" s="874"/>
      <c r="F81" s="874"/>
      <c r="G81" s="874"/>
      <c r="H81" s="874"/>
      <c r="I81" s="874"/>
      <c r="J81" s="874"/>
      <c r="K81" s="874"/>
      <c r="L81" s="874"/>
      <c r="M81" s="874"/>
      <c r="N81" s="874"/>
      <c r="O81" s="874"/>
      <c r="P81" s="875"/>
      <c r="Q81" s="876">
        <v>249</v>
      </c>
      <c r="R81" s="830"/>
      <c r="S81" s="830"/>
      <c r="T81" s="830"/>
      <c r="U81" s="830"/>
      <c r="V81" s="830">
        <v>153</v>
      </c>
      <c r="W81" s="830"/>
      <c r="X81" s="830"/>
      <c r="Y81" s="830"/>
      <c r="Z81" s="830"/>
      <c r="AA81" s="830">
        <v>96</v>
      </c>
      <c r="AB81" s="830"/>
      <c r="AC81" s="830"/>
      <c r="AD81" s="830"/>
      <c r="AE81" s="830"/>
      <c r="AF81" s="830">
        <v>96</v>
      </c>
      <c r="AG81" s="830"/>
      <c r="AH81" s="830"/>
      <c r="AI81" s="830"/>
      <c r="AJ81" s="830"/>
      <c r="AK81" s="830" t="s">
        <v>552</v>
      </c>
      <c r="AL81" s="830"/>
      <c r="AM81" s="830"/>
      <c r="AN81" s="830"/>
      <c r="AO81" s="830"/>
      <c r="AP81" s="830" t="s">
        <v>552</v>
      </c>
      <c r="AQ81" s="830"/>
      <c r="AR81" s="830"/>
      <c r="AS81" s="830"/>
      <c r="AT81" s="830"/>
      <c r="AU81" s="830" t="s">
        <v>552</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t="s">
        <v>567</v>
      </c>
      <c r="C82" s="874"/>
      <c r="D82" s="874"/>
      <c r="E82" s="874"/>
      <c r="F82" s="874"/>
      <c r="G82" s="874"/>
      <c r="H82" s="874"/>
      <c r="I82" s="874"/>
      <c r="J82" s="874"/>
      <c r="K82" s="874"/>
      <c r="L82" s="874"/>
      <c r="M82" s="874"/>
      <c r="N82" s="874"/>
      <c r="O82" s="874"/>
      <c r="P82" s="875"/>
      <c r="Q82" s="876">
        <v>38</v>
      </c>
      <c r="R82" s="830"/>
      <c r="S82" s="830"/>
      <c r="T82" s="830"/>
      <c r="U82" s="830"/>
      <c r="V82" s="830">
        <v>23</v>
      </c>
      <c r="W82" s="830"/>
      <c r="X82" s="830"/>
      <c r="Y82" s="830"/>
      <c r="Z82" s="830"/>
      <c r="AA82" s="830">
        <v>15</v>
      </c>
      <c r="AB82" s="830"/>
      <c r="AC82" s="830"/>
      <c r="AD82" s="830"/>
      <c r="AE82" s="830"/>
      <c r="AF82" s="830">
        <v>15</v>
      </c>
      <c r="AG82" s="830"/>
      <c r="AH82" s="830"/>
      <c r="AI82" s="830"/>
      <c r="AJ82" s="830"/>
      <c r="AK82" s="830" t="s">
        <v>552</v>
      </c>
      <c r="AL82" s="830"/>
      <c r="AM82" s="830"/>
      <c r="AN82" s="830"/>
      <c r="AO82" s="830"/>
      <c r="AP82" s="830" t="s">
        <v>552</v>
      </c>
      <c r="AQ82" s="830"/>
      <c r="AR82" s="830"/>
      <c r="AS82" s="830"/>
      <c r="AT82" s="830"/>
      <c r="AU82" s="830" t="s">
        <v>552</v>
      </c>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t="s">
        <v>568</v>
      </c>
      <c r="C83" s="874"/>
      <c r="D83" s="874"/>
      <c r="E83" s="874"/>
      <c r="F83" s="874"/>
      <c r="G83" s="874"/>
      <c r="H83" s="874"/>
      <c r="I83" s="874"/>
      <c r="J83" s="874"/>
      <c r="K83" s="874"/>
      <c r="L83" s="874"/>
      <c r="M83" s="874"/>
      <c r="N83" s="874"/>
      <c r="O83" s="874"/>
      <c r="P83" s="875"/>
      <c r="Q83" s="876">
        <v>237</v>
      </c>
      <c r="R83" s="830"/>
      <c r="S83" s="830"/>
      <c r="T83" s="830"/>
      <c r="U83" s="830"/>
      <c r="V83" s="830">
        <v>234</v>
      </c>
      <c r="W83" s="830"/>
      <c r="X83" s="830"/>
      <c r="Y83" s="830"/>
      <c r="Z83" s="830"/>
      <c r="AA83" s="830">
        <v>4</v>
      </c>
      <c r="AB83" s="830"/>
      <c r="AC83" s="830"/>
      <c r="AD83" s="830"/>
      <c r="AE83" s="830"/>
      <c r="AF83" s="830">
        <v>4</v>
      </c>
      <c r="AG83" s="830"/>
      <c r="AH83" s="830"/>
      <c r="AI83" s="830"/>
      <c r="AJ83" s="830"/>
      <c r="AK83" s="830">
        <v>12</v>
      </c>
      <c r="AL83" s="830"/>
      <c r="AM83" s="830"/>
      <c r="AN83" s="830"/>
      <c r="AO83" s="830"/>
      <c r="AP83" s="830" t="s">
        <v>552</v>
      </c>
      <c r="AQ83" s="830"/>
      <c r="AR83" s="830"/>
      <c r="AS83" s="830"/>
      <c r="AT83" s="830"/>
      <c r="AU83" s="830" t="s">
        <v>552</v>
      </c>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t="s">
        <v>569</v>
      </c>
      <c r="C84" s="874"/>
      <c r="D84" s="874"/>
      <c r="E84" s="874"/>
      <c r="F84" s="874"/>
      <c r="G84" s="874"/>
      <c r="H84" s="874"/>
      <c r="I84" s="874"/>
      <c r="J84" s="874"/>
      <c r="K84" s="874"/>
      <c r="L84" s="874"/>
      <c r="M84" s="874"/>
      <c r="N84" s="874"/>
      <c r="O84" s="874"/>
      <c r="P84" s="875"/>
      <c r="Q84" s="876">
        <v>254366</v>
      </c>
      <c r="R84" s="830"/>
      <c r="S84" s="830"/>
      <c r="T84" s="830"/>
      <c r="U84" s="830"/>
      <c r="V84" s="830">
        <v>246438</v>
      </c>
      <c r="W84" s="830"/>
      <c r="X84" s="830"/>
      <c r="Y84" s="830"/>
      <c r="Z84" s="830"/>
      <c r="AA84" s="830">
        <v>7929</v>
      </c>
      <c r="AB84" s="830"/>
      <c r="AC84" s="830"/>
      <c r="AD84" s="830"/>
      <c r="AE84" s="830"/>
      <c r="AF84" s="830">
        <v>7525</v>
      </c>
      <c r="AG84" s="830"/>
      <c r="AH84" s="830"/>
      <c r="AI84" s="830"/>
      <c r="AJ84" s="830"/>
      <c r="AK84" s="830" t="s">
        <v>552</v>
      </c>
      <c r="AL84" s="830"/>
      <c r="AM84" s="830"/>
      <c r="AN84" s="830"/>
      <c r="AO84" s="830"/>
      <c r="AP84" s="830" t="s">
        <v>552</v>
      </c>
      <c r="AQ84" s="830"/>
      <c r="AR84" s="830"/>
      <c r="AS84" s="830"/>
      <c r="AT84" s="830"/>
      <c r="AU84" s="830" t="s">
        <v>552</v>
      </c>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8785</v>
      </c>
      <c r="AG88" s="844"/>
      <c r="AH88" s="844"/>
      <c r="AI88" s="844"/>
      <c r="AJ88" s="844"/>
      <c r="AK88" s="841"/>
      <c r="AL88" s="841"/>
      <c r="AM88" s="841"/>
      <c r="AN88" s="841"/>
      <c r="AO88" s="841"/>
      <c r="AP88" s="844">
        <v>1329</v>
      </c>
      <c r="AQ88" s="844"/>
      <c r="AR88" s="844"/>
      <c r="AS88" s="844"/>
      <c r="AT88" s="844"/>
      <c r="AU88" s="844">
        <v>57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v>
      </c>
      <c r="CS102" s="852"/>
      <c r="CT102" s="852"/>
      <c r="CU102" s="852"/>
      <c r="CV102" s="891"/>
      <c r="CW102" s="890"/>
      <c r="CX102" s="852"/>
      <c r="CY102" s="852"/>
      <c r="CZ102" s="852"/>
      <c r="DA102" s="891"/>
      <c r="DB102" s="890"/>
      <c r="DC102" s="852"/>
      <c r="DD102" s="852"/>
      <c r="DE102" s="852"/>
      <c r="DF102" s="891"/>
      <c r="DG102" s="890">
        <v>21</v>
      </c>
      <c r="DH102" s="852"/>
      <c r="DI102" s="852"/>
      <c r="DJ102" s="852"/>
      <c r="DK102" s="891"/>
      <c r="DL102" s="890"/>
      <c r="DM102" s="852"/>
      <c r="DN102" s="852"/>
      <c r="DO102" s="852"/>
      <c r="DP102" s="891"/>
      <c r="DQ102" s="890">
        <v>56</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448750</v>
      </c>
      <c r="AB110" s="900"/>
      <c r="AC110" s="900"/>
      <c r="AD110" s="900"/>
      <c r="AE110" s="901"/>
      <c r="AF110" s="902">
        <v>482228</v>
      </c>
      <c r="AG110" s="900"/>
      <c r="AH110" s="900"/>
      <c r="AI110" s="900"/>
      <c r="AJ110" s="901"/>
      <c r="AK110" s="902">
        <v>489445</v>
      </c>
      <c r="AL110" s="900"/>
      <c r="AM110" s="900"/>
      <c r="AN110" s="900"/>
      <c r="AO110" s="901"/>
      <c r="AP110" s="903">
        <v>12.4</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5500118</v>
      </c>
      <c r="BR110" s="931"/>
      <c r="BS110" s="931"/>
      <c r="BT110" s="931"/>
      <c r="BU110" s="931"/>
      <c r="BV110" s="931">
        <v>5603053</v>
      </c>
      <c r="BW110" s="931"/>
      <c r="BX110" s="931"/>
      <c r="BY110" s="931"/>
      <c r="BZ110" s="931"/>
      <c r="CA110" s="931">
        <v>5574783</v>
      </c>
      <c r="CB110" s="931"/>
      <c r="CC110" s="931"/>
      <c r="CD110" s="931"/>
      <c r="CE110" s="931"/>
      <c r="CF110" s="944">
        <v>141.30000000000001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6269</v>
      </c>
      <c r="BR111" s="926"/>
      <c r="BS111" s="926"/>
      <c r="BT111" s="926"/>
      <c r="BU111" s="926"/>
      <c r="BV111" s="926">
        <v>20714</v>
      </c>
      <c r="BW111" s="926"/>
      <c r="BX111" s="926"/>
      <c r="BY111" s="926"/>
      <c r="BZ111" s="926"/>
      <c r="CA111" s="926">
        <v>23061</v>
      </c>
      <c r="CB111" s="926"/>
      <c r="CC111" s="926"/>
      <c r="CD111" s="926"/>
      <c r="CE111" s="926"/>
      <c r="CF111" s="920">
        <v>0.6</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4947843</v>
      </c>
      <c r="BR112" s="926"/>
      <c r="BS112" s="926"/>
      <c r="BT112" s="926"/>
      <c r="BU112" s="926"/>
      <c r="BV112" s="926">
        <v>4886571</v>
      </c>
      <c r="BW112" s="926"/>
      <c r="BX112" s="926"/>
      <c r="BY112" s="926"/>
      <c r="BZ112" s="926"/>
      <c r="CA112" s="926">
        <v>4623886</v>
      </c>
      <c r="CB112" s="926"/>
      <c r="CC112" s="926"/>
      <c r="CD112" s="926"/>
      <c r="CE112" s="926"/>
      <c r="CF112" s="920">
        <v>117.2</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333573</v>
      </c>
      <c r="AB113" s="938"/>
      <c r="AC113" s="938"/>
      <c r="AD113" s="938"/>
      <c r="AE113" s="939"/>
      <c r="AF113" s="940">
        <v>338922</v>
      </c>
      <c r="AG113" s="938"/>
      <c r="AH113" s="938"/>
      <c r="AI113" s="938"/>
      <c r="AJ113" s="939"/>
      <c r="AK113" s="940">
        <v>355716</v>
      </c>
      <c r="AL113" s="938"/>
      <c r="AM113" s="938"/>
      <c r="AN113" s="938"/>
      <c r="AO113" s="939"/>
      <c r="AP113" s="941">
        <v>9</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89907</v>
      </c>
      <c r="BR113" s="926"/>
      <c r="BS113" s="926"/>
      <c r="BT113" s="926"/>
      <c r="BU113" s="926"/>
      <c r="BV113" s="926">
        <v>73110</v>
      </c>
      <c r="BW113" s="926"/>
      <c r="BX113" s="926"/>
      <c r="BY113" s="926"/>
      <c r="BZ113" s="926"/>
      <c r="CA113" s="926">
        <v>56663</v>
      </c>
      <c r="CB113" s="926"/>
      <c r="CC113" s="926"/>
      <c r="CD113" s="926"/>
      <c r="CE113" s="926"/>
      <c r="CF113" s="920">
        <v>1.4</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18970</v>
      </c>
      <c r="AB114" s="959"/>
      <c r="AC114" s="959"/>
      <c r="AD114" s="959"/>
      <c r="AE114" s="960"/>
      <c r="AF114" s="961">
        <v>19289</v>
      </c>
      <c r="AG114" s="959"/>
      <c r="AH114" s="959"/>
      <c r="AI114" s="959"/>
      <c r="AJ114" s="960"/>
      <c r="AK114" s="961">
        <v>21120</v>
      </c>
      <c r="AL114" s="959"/>
      <c r="AM114" s="959"/>
      <c r="AN114" s="959"/>
      <c r="AO114" s="960"/>
      <c r="AP114" s="962">
        <v>0.5</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113894</v>
      </c>
      <c r="BR114" s="926"/>
      <c r="BS114" s="926"/>
      <c r="BT114" s="926"/>
      <c r="BU114" s="926"/>
      <c r="BV114" s="926">
        <v>1834</v>
      </c>
      <c r="BW114" s="926"/>
      <c r="BX114" s="926"/>
      <c r="BY114" s="926"/>
      <c r="BZ114" s="926"/>
      <c r="CA114" s="926" t="s">
        <v>121</v>
      </c>
      <c r="CB114" s="926"/>
      <c r="CC114" s="926"/>
      <c r="CD114" s="926"/>
      <c r="CE114" s="926"/>
      <c r="CF114" s="920" t="s">
        <v>121</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v>10566</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6269</v>
      </c>
      <c r="DH115" s="959"/>
      <c r="DI115" s="959"/>
      <c r="DJ115" s="959"/>
      <c r="DK115" s="960"/>
      <c r="DL115" s="961">
        <v>20714</v>
      </c>
      <c r="DM115" s="959"/>
      <c r="DN115" s="959"/>
      <c r="DO115" s="959"/>
      <c r="DP115" s="960"/>
      <c r="DQ115" s="961">
        <v>23061</v>
      </c>
      <c r="DR115" s="959"/>
      <c r="DS115" s="959"/>
      <c r="DT115" s="959"/>
      <c r="DU115" s="960"/>
      <c r="DV115" s="962">
        <v>0.6</v>
      </c>
      <c r="DW115" s="963"/>
      <c r="DX115" s="963"/>
      <c r="DY115" s="963"/>
      <c r="DZ115" s="964"/>
    </row>
    <row r="116" spans="1:130" s="230"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100</v>
      </c>
      <c r="AB116" s="959"/>
      <c r="AC116" s="959"/>
      <c r="AD116" s="959"/>
      <c r="AE116" s="960"/>
      <c r="AF116" s="961">
        <v>82</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801393</v>
      </c>
      <c r="AB117" s="979"/>
      <c r="AC117" s="979"/>
      <c r="AD117" s="979"/>
      <c r="AE117" s="980"/>
      <c r="AF117" s="981">
        <v>840521</v>
      </c>
      <c r="AG117" s="979"/>
      <c r="AH117" s="979"/>
      <c r="AI117" s="979"/>
      <c r="AJ117" s="980"/>
      <c r="AK117" s="981">
        <v>866281</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10668597</v>
      </c>
      <c r="BR119" s="1000"/>
      <c r="BS119" s="1000"/>
      <c r="BT119" s="1000"/>
      <c r="BU119" s="1000"/>
      <c r="BV119" s="1000">
        <v>10585282</v>
      </c>
      <c r="BW119" s="1000"/>
      <c r="BX119" s="1000"/>
      <c r="BY119" s="1000"/>
      <c r="BZ119" s="1000"/>
      <c r="CA119" s="1000">
        <v>10278393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30"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2706400</v>
      </c>
      <c r="BR120" s="931"/>
      <c r="BS120" s="931"/>
      <c r="BT120" s="931"/>
      <c r="BU120" s="931"/>
      <c r="BV120" s="931">
        <v>2857286</v>
      </c>
      <c r="BW120" s="931"/>
      <c r="BX120" s="931"/>
      <c r="BY120" s="931"/>
      <c r="BZ120" s="931"/>
      <c r="CA120" s="931">
        <v>2737892</v>
      </c>
      <c r="CB120" s="931"/>
      <c r="CC120" s="931"/>
      <c r="CD120" s="931"/>
      <c r="CE120" s="931"/>
      <c r="CF120" s="944">
        <v>69.400000000000006</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4175401</v>
      </c>
      <c r="DH120" s="931"/>
      <c r="DI120" s="931"/>
      <c r="DJ120" s="931"/>
      <c r="DK120" s="931"/>
      <c r="DL120" s="931">
        <v>4085360</v>
      </c>
      <c r="DM120" s="931"/>
      <c r="DN120" s="931"/>
      <c r="DO120" s="931"/>
      <c r="DP120" s="931"/>
      <c r="DQ120" s="931">
        <v>4354275</v>
      </c>
      <c r="DR120" s="931"/>
      <c r="DS120" s="931"/>
      <c r="DT120" s="931"/>
      <c r="DU120" s="931"/>
      <c r="DV120" s="932">
        <v>110.4</v>
      </c>
      <c r="DW120" s="932"/>
      <c r="DX120" s="932"/>
      <c r="DY120" s="932"/>
      <c r="DZ120" s="933"/>
    </row>
    <row r="121" spans="1:130" s="230"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9727</v>
      </c>
      <c r="BR121" s="926"/>
      <c r="BS121" s="926"/>
      <c r="BT121" s="926"/>
      <c r="BU121" s="926"/>
      <c r="BV121" s="926">
        <v>5076</v>
      </c>
      <c r="BW121" s="926"/>
      <c r="BX121" s="926"/>
      <c r="BY121" s="926"/>
      <c r="BZ121" s="926"/>
      <c r="CA121" s="926" t="s">
        <v>121</v>
      </c>
      <c r="CB121" s="926"/>
      <c r="CC121" s="926"/>
      <c r="CD121" s="926"/>
      <c r="CE121" s="926"/>
      <c r="CF121" s="920" t="s">
        <v>121</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292009</v>
      </c>
      <c r="DH121" s="926"/>
      <c r="DI121" s="926"/>
      <c r="DJ121" s="926"/>
      <c r="DK121" s="926"/>
      <c r="DL121" s="926">
        <v>351401</v>
      </c>
      <c r="DM121" s="926"/>
      <c r="DN121" s="926"/>
      <c r="DO121" s="926"/>
      <c r="DP121" s="926"/>
      <c r="DQ121" s="926">
        <v>266265</v>
      </c>
      <c r="DR121" s="926"/>
      <c r="DS121" s="926"/>
      <c r="DT121" s="926"/>
      <c r="DU121" s="926"/>
      <c r="DV121" s="927">
        <v>6.8</v>
      </c>
      <c r="DW121" s="927"/>
      <c r="DX121" s="927"/>
      <c r="DY121" s="927"/>
      <c r="DZ121" s="928"/>
    </row>
    <row r="122" spans="1:130" s="230"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6793645</v>
      </c>
      <c r="BR122" s="1000"/>
      <c r="BS122" s="1000"/>
      <c r="BT122" s="1000"/>
      <c r="BU122" s="1000"/>
      <c r="BV122" s="1000">
        <v>6617683</v>
      </c>
      <c r="BW122" s="1000"/>
      <c r="BX122" s="1000"/>
      <c r="BY122" s="1000"/>
      <c r="BZ122" s="1000"/>
      <c r="CA122" s="1000">
        <v>6556603</v>
      </c>
      <c r="CB122" s="1000"/>
      <c r="CC122" s="1000"/>
      <c r="CD122" s="1000"/>
      <c r="CE122" s="1000"/>
      <c r="CF122" s="1017">
        <v>166.2</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26623</v>
      </c>
      <c r="DH122" s="926"/>
      <c r="DI122" s="926"/>
      <c r="DJ122" s="926"/>
      <c r="DK122" s="926"/>
      <c r="DL122" s="926">
        <v>27517</v>
      </c>
      <c r="DM122" s="926"/>
      <c r="DN122" s="926"/>
      <c r="DO122" s="926"/>
      <c r="DP122" s="926"/>
      <c r="DQ122" s="926">
        <v>3346</v>
      </c>
      <c r="DR122" s="926"/>
      <c r="DS122" s="926"/>
      <c r="DT122" s="926"/>
      <c r="DU122" s="926"/>
      <c r="DV122" s="927">
        <v>0.1</v>
      </c>
      <c r="DW122" s="927"/>
      <c r="DX122" s="927"/>
      <c r="DY122" s="927"/>
      <c r="DZ122" s="928"/>
    </row>
    <row r="123" spans="1:130" s="230"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451</v>
      </c>
      <c r="BP123" s="1005"/>
      <c r="BQ123" s="1063">
        <v>9509772</v>
      </c>
      <c r="BR123" s="1064"/>
      <c r="BS123" s="1064"/>
      <c r="BT123" s="1064"/>
      <c r="BU123" s="1064"/>
      <c r="BV123" s="1064">
        <v>9480045</v>
      </c>
      <c r="BW123" s="1064"/>
      <c r="BX123" s="1064"/>
      <c r="BY123" s="1064"/>
      <c r="BZ123" s="1064"/>
      <c r="CA123" s="1064">
        <v>9294495</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30"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28.5</v>
      </c>
      <c r="BR124" s="1027"/>
      <c r="BS124" s="1027"/>
      <c r="BT124" s="1027"/>
      <c r="BU124" s="1027"/>
      <c r="BV124" s="1027">
        <v>28.4</v>
      </c>
      <c r="BW124" s="1027"/>
      <c r="BX124" s="1027"/>
      <c r="BY124" s="1027"/>
      <c r="BZ124" s="1027"/>
      <c r="CA124" s="1027">
        <v>24.9</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453810</v>
      </c>
      <c r="DH124" s="986"/>
      <c r="DI124" s="986"/>
      <c r="DJ124" s="986"/>
      <c r="DK124" s="987"/>
      <c r="DL124" s="985">
        <v>422293</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v>10566</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4955</v>
      </c>
      <c r="AB128" s="1046"/>
      <c r="AC128" s="1046"/>
      <c r="AD128" s="1046"/>
      <c r="AE128" s="1047"/>
      <c r="AF128" s="1048">
        <v>6110</v>
      </c>
      <c r="AG128" s="1046"/>
      <c r="AH128" s="1046"/>
      <c r="AI128" s="1046"/>
      <c r="AJ128" s="1047"/>
      <c r="AK128" s="1048">
        <v>4718</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4638890</v>
      </c>
      <c r="AB129" s="959"/>
      <c r="AC129" s="959"/>
      <c r="AD129" s="959"/>
      <c r="AE129" s="960"/>
      <c r="AF129" s="961">
        <v>4464276</v>
      </c>
      <c r="AG129" s="959"/>
      <c r="AH129" s="959"/>
      <c r="AI129" s="959"/>
      <c r="AJ129" s="960"/>
      <c r="AK129" s="961">
        <v>4504558</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583873</v>
      </c>
      <c r="AB130" s="959"/>
      <c r="AC130" s="959"/>
      <c r="AD130" s="959"/>
      <c r="AE130" s="960"/>
      <c r="AF130" s="961">
        <v>584493</v>
      </c>
      <c r="AG130" s="959"/>
      <c r="AH130" s="959"/>
      <c r="AI130" s="959"/>
      <c r="AJ130" s="960"/>
      <c r="AK130" s="961">
        <v>560535</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4055017</v>
      </c>
      <c r="AB131" s="986"/>
      <c r="AC131" s="986"/>
      <c r="AD131" s="986"/>
      <c r="AE131" s="987"/>
      <c r="AF131" s="985">
        <v>3879783</v>
      </c>
      <c r="AG131" s="986"/>
      <c r="AH131" s="986"/>
      <c r="AI131" s="986"/>
      <c r="AJ131" s="987"/>
      <c r="AK131" s="985">
        <v>3944023</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v>24.9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5.2420248789999997</v>
      </c>
      <c r="AB132" s="1097"/>
      <c r="AC132" s="1097"/>
      <c r="AD132" s="1097"/>
      <c r="AE132" s="1098"/>
      <c r="AF132" s="1099">
        <v>6.4415458289999998</v>
      </c>
      <c r="AG132" s="1097"/>
      <c r="AH132" s="1097"/>
      <c r="AI132" s="1097"/>
      <c r="AJ132" s="1098"/>
      <c r="AK132" s="1099">
        <v>7.6325112710000003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6.1</v>
      </c>
      <c r="AB133" s="1080"/>
      <c r="AC133" s="1080"/>
      <c r="AD133" s="1080"/>
      <c r="AE133" s="1081"/>
      <c r="AF133" s="1079">
        <v>5.9</v>
      </c>
      <c r="AG133" s="1080"/>
      <c r="AH133" s="1080"/>
      <c r="AI133" s="1080"/>
      <c r="AJ133" s="1081"/>
      <c r="AK133" s="1079">
        <v>6.4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dcFDDUoGLqSPbXHIm537VJRku0AWGXz9Kn8icBod8Xp+Oafq6ZqvP++Lc8EkpJnye1dkLxCfgRKpvsvYeqo9g==" saltValue="GIQJvCpBrY7LKVQ2S2A/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c9O0YkvYcUO+KEbuTX+jrs6XUQEgwGyGrc5gBz1XgLdiM2Vdzp7w+lUOF6Y7iRPFIZRpQnpyWwMQcYScn5RRg==" saltValue="1phIV4QPPuVXS9KUMSWE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MwOnYlxoYfdesmgFGcpBUp/mKRCkt2/t9TK0okbTJ5oxqE6G9PEkhKWgSDuDC0lzvcLN0L73oixWtywf/rqfA==" saltValue="OuSyIapBdbZF/v5F8fme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1110132</v>
      </c>
      <c r="AP9" s="281">
        <v>73485</v>
      </c>
      <c r="AQ9" s="282">
        <v>102178</v>
      </c>
      <c r="AR9" s="283">
        <v>-28.1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16480</v>
      </c>
      <c r="AP10" s="284">
        <v>1091</v>
      </c>
      <c r="AQ10" s="285">
        <v>12375</v>
      </c>
      <c r="AR10" s="286">
        <v>-91.2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v>3040</v>
      </c>
      <c r="AP11" s="284">
        <v>201</v>
      </c>
      <c r="AQ11" s="285">
        <v>998</v>
      </c>
      <c r="AR11" s="286">
        <v>-79.900000000000006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489</v>
      </c>
      <c r="AP12" s="284" t="s">
        <v>489</v>
      </c>
      <c r="AQ12" s="285">
        <v>0</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t="s">
        <v>489</v>
      </c>
      <c r="AP13" s="284" t="s">
        <v>489</v>
      </c>
      <c r="AQ13" s="285">
        <v>3569</v>
      </c>
      <c r="AR13" s="286" t="s">
        <v>489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15640</v>
      </c>
      <c r="AP14" s="284">
        <v>1035</v>
      </c>
      <c r="AQ14" s="285">
        <v>2201</v>
      </c>
      <c r="AR14" s="286">
        <v>-53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-69728</v>
      </c>
      <c r="AP15" s="284">
        <v>-4616</v>
      </c>
      <c r="AQ15" s="285">
        <v>-6242</v>
      </c>
      <c r="AR15" s="286">
        <v>-26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1075564</v>
      </c>
      <c r="AP16" s="284">
        <v>71196</v>
      </c>
      <c r="AQ16" s="285">
        <v>115079</v>
      </c>
      <c r="AR16" s="286">
        <v>-38.1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7.08</v>
      </c>
      <c r="AP21" s="298">
        <v>9.93</v>
      </c>
      <c r="AQ21" s="299">
        <v>-2.85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95.5</v>
      </c>
      <c r="AP22" s="303">
        <v>96.1</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489445</v>
      </c>
      <c r="AP32" s="312">
        <v>32399</v>
      </c>
      <c r="AQ32" s="313">
        <v>55825</v>
      </c>
      <c r="AR32" s="314">
        <v>-42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489</v>
      </c>
      <c r="AP33" s="312" t="s">
        <v>489</v>
      </c>
      <c r="AQ33" s="313">
        <v>10</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489</v>
      </c>
      <c r="AP34" s="312" t="s">
        <v>489</v>
      </c>
      <c r="AQ34" s="313">
        <v>2</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355716</v>
      </c>
      <c r="AP35" s="312">
        <v>23546</v>
      </c>
      <c r="AQ35" s="313">
        <v>20336</v>
      </c>
      <c r="AR35" s="314">
        <v>15.8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21120</v>
      </c>
      <c r="AP36" s="312">
        <v>1398</v>
      </c>
      <c r="AQ36" s="313">
        <v>2951</v>
      </c>
      <c r="AR36" s="314">
        <v>-52.6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t="s">
        <v>489</v>
      </c>
      <c r="AP37" s="312" t="s">
        <v>489</v>
      </c>
      <c r="AQ37" s="313">
        <v>682</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489</v>
      </c>
      <c r="AP38" s="315" t="s">
        <v>489</v>
      </c>
      <c r="AQ38" s="316">
        <v>2</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-4718</v>
      </c>
      <c r="AP39" s="312">
        <v>-312</v>
      </c>
      <c r="AQ39" s="313">
        <v>-2058</v>
      </c>
      <c r="AR39" s="314">
        <v>-84.8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-560535</v>
      </c>
      <c r="AP40" s="312">
        <v>-37104</v>
      </c>
      <c r="AQ40" s="313">
        <v>-53145</v>
      </c>
      <c r="AR40" s="314">
        <v>-30.2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301028</v>
      </c>
      <c r="AP41" s="312">
        <v>19926</v>
      </c>
      <c r="AQ41" s="313">
        <v>24606</v>
      </c>
      <c r="AR41" s="314">
        <v>-19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444464</v>
      </c>
      <c r="AN51" s="334">
        <v>28764</v>
      </c>
      <c r="AO51" s="335">
        <v>3.5</v>
      </c>
      <c r="AP51" s="336">
        <v>83103</v>
      </c>
      <c r="AQ51" s="337">
        <v>-13.8</v>
      </c>
      <c r="AR51" s="338">
        <v>17.3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279946</v>
      </c>
      <c r="AN52" s="342">
        <v>18117</v>
      </c>
      <c r="AO52" s="343">
        <v>18.3</v>
      </c>
      <c r="AP52" s="344">
        <v>41378</v>
      </c>
      <c r="AQ52" s="345">
        <v>3.7</v>
      </c>
      <c r="AR52" s="346">
        <v>14.6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642525</v>
      </c>
      <c r="AN53" s="334">
        <v>41782</v>
      </c>
      <c r="AO53" s="335">
        <v>45.3</v>
      </c>
      <c r="AP53" s="336">
        <v>84459</v>
      </c>
      <c r="AQ53" s="337">
        <v>1.6</v>
      </c>
      <c r="AR53" s="338">
        <v>43.7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347971</v>
      </c>
      <c r="AN54" s="342">
        <v>22628</v>
      </c>
      <c r="AO54" s="343">
        <v>24.9</v>
      </c>
      <c r="AP54" s="344">
        <v>47314</v>
      </c>
      <c r="AQ54" s="345">
        <v>14.3</v>
      </c>
      <c r="AR54" s="346">
        <v>10.6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853455</v>
      </c>
      <c r="AN55" s="334">
        <v>55887</v>
      </c>
      <c r="AO55" s="335">
        <v>33.799999999999997</v>
      </c>
      <c r="AP55" s="336">
        <v>74568</v>
      </c>
      <c r="AQ55" s="337">
        <v>-11.7</v>
      </c>
      <c r="AR55" s="338">
        <v>45.5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491913</v>
      </c>
      <c r="AN56" s="342">
        <v>32212</v>
      </c>
      <c r="AO56" s="343">
        <v>42.4</v>
      </c>
      <c r="AP56" s="344">
        <v>42558</v>
      </c>
      <c r="AQ56" s="345">
        <v>-10.1</v>
      </c>
      <c r="AR56" s="346">
        <v>52.5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786583</v>
      </c>
      <c r="AN57" s="334">
        <v>51879</v>
      </c>
      <c r="AO57" s="335">
        <v>-7.2</v>
      </c>
      <c r="AP57" s="336">
        <v>73693</v>
      </c>
      <c r="AQ57" s="337">
        <v>-1.2</v>
      </c>
      <c r="AR57" s="338">
        <v>-6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506663</v>
      </c>
      <c r="AN58" s="342">
        <v>33417</v>
      </c>
      <c r="AO58" s="343">
        <v>3.7</v>
      </c>
      <c r="AP58" s="344">
        <v>44203</v>
      </c>
      <c r="AQ58" s="345">
        <v>3.9</v>
      </c>
      <c r="AR58" s="346">
        <v>-0.2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859122</v>
      </c>
      <c r="AN59" s="334">
        <v>56869</v>
      </c>
      <c r="AO59" s="335">
        <v>9.6</v>
      </c>
      <c r="AP59" s="336">
        <v>79401</v>
      </c>
      <c r="AQ59" s="337">
        <v>7.7</v>
      </c>
      <c r="AR59" s="338">
        <v>1.9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579754</v>
      </c>
      <c r="AN60" s="342">
        <v>38377</v>
      </c>
      <c r="AO60" s="343">
        <v>14.8</v>
      </c>
      <c r="AP60" s="344">
        <v>49347</v>
      </c>
      <c r="AQ60" s="345">
        <v>11.6</v>
      </c>
      <c r="AR60" s="346">
        <v>3.2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717230</v>
      </c>
      <c r="AN61" s="349">
        <v>47036</v>
      </c>
      <c r="AO61" s="350">
        <v>17</v>
      </c>
      <c r="AP61" s="351">
        <v>79045</v>
      </c>
      <c r="AQ61" s="352">
        <v>-3.5</v>
      </c>
      <c r="AR61" s="338">
        <v>20.5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441249</v>
      </c>
      <c r="AN62" s="342">
        <v>28950</v>
      </c>
      <c r="AO62" s="343">
        <v>20.8</v>
      </c>
      <c r="AP62" s="344">
        <v>44960</v>
      </c>
      <c r="AQ62" s="345">
        <v>4.7</v>
      </c>
      <c r="AR62" s="346">
        <v>16.100000000000001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z4sHwN8/u08oOwqevAyiepqCdsHln/qzqPKYM9/fIuS2Gzrlbfkz5ZkwholEluI2JCZZ0TdArcVE2SAx6xhSYQ==" saltValue="H3gsg4hmR6MlFv7HRuOl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GuL9ftvSzqDTg1mnWdoga25lKAY/FC9PfdzQxYjePr23Fcuny8ByokErr2NMzT0mmEFi0IQN3b/SdKcs+jVqYg==" saltValue="4jp5fJe38na4BtyM1x07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kRvgGK1JZXATQW02/koqltEvzYN09ANWLWZrdiOy25rkBQ7gyeaxZLIJRkVqX/yQNgQLwe+/xflxkg0Ilnk1/w==" saltValue="U7OqCNZo0WE9tAoSDvKq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39.53</v>
      </c>
      <c r="G47" s="12">
        <v>39.049999999999997</v>
      </c>
      <c r="H47" s="12">
        <v>40.28</v>
      </c>
      <c r="I47" s="12">
        <v>43.66</v>
      </c>
      <c r="J47" s="13">
        <v>41.85</v>
      </c>
    </row>
    <row r="48" spans="2:10" ht="57.75" customHeight="1" x14ac:dyDescent="0.2">
      <c r="B48" s="14"/>
      <c r="C48" s="1141" t="s">
        <v>4</v>
      </c>
      <c r="D48" s="1141"/>
      <c r="E48" s="1142"/>
      <c r="F48" s="15">
        <v>4.1900000000000004</v>
      </c>
      <c r="G48" s="16">
        <v>4.4800000000000004</v>
      </c>
      <c r="H48" s="16">
        <v>5.85</v>
      </c>
      <c r="I48" s="16">
        <v>5.15</v>
      </c>
      <c r="J48" s="17">
        <v>4.42</v>
      </c>
    </row>
    <row r="49" spans="2:10" ht="57.75" customHeight="1" thickBot="1" x14ac:dyDescent="0.25">
      <c r="B49" s="18"/>
      <c r="C49" s="1143" t="s">
        <v>5</v>
      </c>
      <c r="D49" s="1143"/>
      <c r="E49" s="1144"/>
      <c r="F49" s="19" t="s">
        <v>532</v>
      </c>
      <c r="G49" s="20">
        <v>0.62</v>
      </c>
      <c r="H49" s="20">
        <v>2.34</v>
      </c>
      <c r="I49" s="20" t="s">
        <v>533</v>
      </c>
      <c r="J49" s="21" t="s">
        <v>534</v>
      </c>
    </row>
    <row r="50" spans="2:10" ht="13" x14ac:dyDescent="0.2"/>
  </sheetData>
  <sheetProtection algorithmName="SHA-512" hashValue="BCOBBA6xz2+5zKTTJIDQ0xMTiQGfVdI793WgIUGdoCD1RWjdCdn3zb3qAjx8l7c5+jS1wbX8gPwJGF3lNxo/Eg==" saltValue="y8FIIYwxUQ4gDBLSakFu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