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42490CAD-5E66-4557-B910-2E3CFAE464B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s="1"/>
  <c r="AM35" i="10" s="1"/>
  <c r="AM36"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<sst xmlns="http://schemas.openxmlformats.org/spreadsheetml/2006/main" count="1175" uniqueCount="571">
  <si>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</si>
  <si>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</si>
  <si>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</si>
  <si>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</si>
  <si>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</si>
  <si>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</si>
  <si>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</si>
  <si>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</si>
  <si>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</si>
  <si>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</si>
  <si>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</si>
  <si>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</si>
  <si>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</si>
  <si>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</si>
  <si>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</si>
  <si>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</si>
  <si>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</si>
  <si>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</si>
  <si>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</si>
  <si>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</si>
  <si>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</si>
  <si>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</si>
  <si>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</si>
  <si>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</si>
  <si>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</si>
  <si>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</si>
  <si>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</si>
  <si>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</si>
  <si>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</si>
  <si>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</si>
  <si>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</si>
  <si>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</si>
  <si>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</si>
  <si>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</si>
  <si>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</si>
  <si>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</si>
  <si>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</si>
  <si>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</si>
  <si>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</si>
  <si>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</si>
  <si>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</si>
  <si>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</si>
  <si>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</si>
  <si>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</si>
  <si>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</si>
  <si>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</si>
  <si>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</si>
  <si>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</si>
  <si>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</si>
  <si>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</si>
  <si>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</si>
  <si>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</si>
  <si>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</si>
  <si>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</si>
  <si>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</si>
  <si>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</si>
  <si>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</si>
  <si>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</si>
  <si>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</si>
  <si>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</si>
  <si>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</si>
  <si>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</si>
  <si>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</si>
  <si>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</si>
  <si>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</si>
  <si>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</si>
  <si>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</si>
  <si>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</si>
  <si>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</si>
  <si>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</si>
  <si>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</si>
  <si>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</si>
  <si>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</si>
  <si>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</si>
  <si>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</si>
  <si>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</si>
  <si>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</si>
  <si>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</si>
  <si>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</si>
  <si>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</si>
  <si>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</si>
  <si>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</si>
  <si>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</si>
  <si>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</si>
  <si>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</si>
  <si>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</si>
  <si>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</si>
  <si>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</si>
  <si>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</si>
  <si>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</si>
  <si>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</si>
  <si>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</si>
  <si>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</si>
  <si>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</si>
  <si>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</si>
  <si>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</si>
  <si>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</si>
  <si>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</si>
  <si>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</si>
  <si>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</si>
  <si>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</si>
  <si>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</si>
  <si>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</si>
  <si>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</si>
  <si>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</si>
  <si>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</si>
  <si>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</si>
  <si>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</si>
  <si>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</si>
  <si>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</si>
  <si>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</si>
  <si>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</si>
  <si>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</si>
  <si>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</si>
  <si>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</si>
  <si>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</si>
  <si>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</si>
  <si>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</si>
  <si>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</si>
  <si>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</si>
  <si>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</si>
  <si>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</si>
  <si>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</si>
  <si>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</si>
  <si>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</si>
  <si>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</si>
  <si>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</si>
  <si>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</si>
  <si>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</si>
  <si>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</si>
  <si>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</si>
  <si>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</si>
  <si>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</si>
  <si>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</si>
  <si>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</si>
  <si>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</si>
  <si>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</si>
  <si>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</si>
  <si>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</si>
  <si>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</si>
  <si>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</si>
  <si>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</si>
  <si>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</si>
  <si>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</si>
  <si>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</si>
  <si>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</si>
  <si>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</si>
  <si>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</si>
  <si>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</si>
  <si>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</si>
  <si>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</si>
  <si>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</si>
  <si>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</si>
  <si>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</si>
  <si>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</si>
  <si>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</si>
  <si>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</si>
  <si>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</si>
  <si>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</si>
  <si>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</si>
  <si>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</si>
  <si>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</si>
  <si>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</si>
  <si>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</si>
  <si>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</si>
  <si>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</si>
  <si>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</si>
  <si>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</si>
  <si>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</si>
  <si>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</si>
  <si>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</si>
  <si>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</si>
  <si>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</si>
  <si>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</si>
  <si>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</si>
  <si>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</si>
  <si>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</si>
  <si>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</si>
  <si>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</si>
  <si>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</si>
  <si>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</si>
  <si>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</si>
  <si>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</si>
  <si>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</si>
  <si>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</si>
  <si>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</si>
  <si>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</si>
  <si>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</si>
  <si>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</si>
  <si>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</si>
  <si>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</si>
  <si>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</si>
  <si>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</si>
  <si>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</si>
  <si>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</si>
  <si>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</si>
  <si>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</si>
  <si>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</si>
  <si>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</si>
  <si>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</si>
  <si>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</si>
  <si>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</si>
  <si>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</si>
  <si>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</si>
  <si>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三重県多気町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</si>
  <si>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</si>
  <si>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</si>
  <si>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</si>
  <si>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</si>
  <si>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</si>
  <si>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</si>
  <si>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</si>
  <si>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</si>
  <si>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</si>
  <si>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</si>
  <si>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</si>
  <si>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</si>
  <si>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</si>
  <si>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</si>
  <si>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</si>
  <si>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</si>
  <si>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</si>
  <si>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</si>
  <si>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</si>
  <si>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</si>
  <si>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</si>
  <si>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</si>
  <si>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</si>
  <si>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</si>
  <si>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</si>
  <si>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</si>
  <si>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</si>
  <si>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</si>
  <si>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</si>
  <si>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</si>
  <si>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</si>
  <si>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</si>
  <si>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</si>
  <si>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</si>
  <si>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</si>
  <si>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</si>
  <si>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</si>
  <si>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</si>
  <si>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</si>
  <si>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</si>
  <si>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</si>
  <si>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</si>
  <si>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</si>
  <si>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</si>
  <si>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</si>
  <si>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</si>
  <si>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</si>
  <si>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</si>
  <si>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</si>
  <si>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</si>
  <si>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</si>
  <si>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</si>
  <si>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</si>
  <si>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</si>
  <si>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</si>
  <si>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</si>
  <si>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</si>
  <si>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</si>
  <si>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</si>
  <si>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</si>
  <si>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</si>
  <si>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</si>
  <si>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</si>
  <si>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</si>
  <si>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</si>
  <si>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</si>
  <si>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</si>
  <si>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</si>
  <si>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</si>
  <si>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</si>
  <si>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</si>
  <si>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</si>
  <si>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</si>
  <si>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</si>
  <si>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</si>
  <si>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</si>
  <si>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</si>
  <si>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</si>
  <si>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</si>
  <si>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</si>
  <si>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</si>
  <si>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</si>
  <si>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</si>
  <si>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</si>
  <si>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</si>
  <si>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</si>
  <si>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</si>
  <si>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</si>
  <si>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</si>
  <si>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</si>
  <si>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</si>
  <si>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</si>
  <si>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</si>
  <si>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</si>
  <si>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</si>
  <si>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</si>
  <si>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</si>
  <si>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</si>
  <si>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</si>
  <si>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</si>
  <si>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</si>
  <si>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</si>
  <si>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</si>
  <si>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</si>
  <si>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</si>
  <si>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</si>
  <si>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</si>
  <si>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</si>
  <si>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</si>
  <si>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</si>
  <si>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</si>
  <si>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</si>
  <si>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</si>
  <si>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</si>
  <si>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</si>
  <si>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</si>
  <si>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</si>
  <si>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</si>
  <si>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</si>
  <si>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</si>
  <si>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</si>
  <si>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</si>
  <si>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</si>
  <si>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</si>
  <si>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</si>
  <si>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</si>
  <si>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</si>
  <si>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</si>
  <si>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</si>
  <si>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</si>
  <si>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</si>
  <si>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</si>
  <si>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</si>
  <si>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</si>
  <si>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</si>
  <si>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</si>
  <si>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</si>
  <si>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</si>
  <si>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</si>
  <si>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</si>
  <si>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</si>
  <si>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</si>
  <si>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</si>
  <si>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</si>
  <si>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</si>
  <si>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</si>
  <si>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</si>
  <si>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</si>
  <si>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</si>
  <si>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</si>
  <si>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三重県多気町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</si>
  <si>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</si>
  <si>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</si>
  <si>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</si>
  <si>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</si>
  <si>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</si>
  <si>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</si>
  <si>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</si>
  <si>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</si>
  <si>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</si>
  <si>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</si>
  <si>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</si>
  <si>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</si>
  <si>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</si>
  <si>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</si>
  <si>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</si>
  <si>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</si>
  <si>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</si>
  <si>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</si>
  <si>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</si>
  <si>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</si>
  <si>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</si>
  <si>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</si>
  <si>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</si>
  <si>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</si>
  <si>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</si>
  <si>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</si>
  <si>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</si>
  <si>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</si>
  <si>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</si>
  <si>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</si>
  <si>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</si>
  <si>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</si>
  <si>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</si>
  <si>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</si>
  <si>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</si>
  <si>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</si>
  <si>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</si>
  <si>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</si>
  <si>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</si>
  <si>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</si>
  <si>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</si>
  <si>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</si>
  <si>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</si>
  <si>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</si>
  <si>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</si>
  <si>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</si>
  <si>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</si>
  <si>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</si>
  <si>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</si>
  <si>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</si>
  <si>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</si>
  <si>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</si>
  <si>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</si>
  <si>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</si>
  <si>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</si>
  <si>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</si>
  <si>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</si>
  <si>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</si>
  <si>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</si>
  <si>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</si>
  <si>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</si>
  <si>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</si>
  <si>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</si>
  <si>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</si>
  <si>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</si>
  <si>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</si>
  <si>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</si>
  <si>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</si>
  <si>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</si>
  <si>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</si>
  <si>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</si>
  <si>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</si>
  <si>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</si>
  <si>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</si>
  <si>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</si>
  <si>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</si>
  <si>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</si>
  <si>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</si>
  <si>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</si>
  <si>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</si>
  <si>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</si>
  <si>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</si>
  <si>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</si>
  <si>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</si>
  <si>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</si>
  <si>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</si>
  <si>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</si>
  <si>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</si>
  <si>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</si>
  <si>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</si>
  <si>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</si>
  <si>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</si>
  <si>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</si>
  <si>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</si>
  <si>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</si>
  <si>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</si>
  <si>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</si>
  <si>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</si>
  <si>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</si>
  <si>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</si>
  <si>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</si>
  <si>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</si>
  <si>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</si>
  <si>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</si>
  <si>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</si>
  <si>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</si>
  <si>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</si>
  <si>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</si>
  <si>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</si>
  <si>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</si>
  <si>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</si>
  <si>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</si>
  <si>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</si>
  <si>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</si>
  <si>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</si>
  <si>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</si>
  <si>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</si>
  <si>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</si>
  <si>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</si>
  <si>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</si>
  <si>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</si>
  <si>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</si>
  <si>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</si>
  <si>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</si>
  <si>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</si>
  <si>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</si>
  <si>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</si>
  <si>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</si>
  <si>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</si>
  <si>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</si>
  <si>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</si>
  <si>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</si>
  <si>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</si>
  <si>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</si>
  <si>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</si>
  <si>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</si>
  <si>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</si>
  <si>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</si>
  <si>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</si>
  <si>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</si>
  <si>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</si>
  <si>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</si>
  <si>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</si>
  <si>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</si>
  <si>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</si>
  <si>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</si>
  <si>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</si>
  <si>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</si>
  <si>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</si>
  <si>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</si>
  <si>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</si>
  <si>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</si>
  <si>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</si>
  <si>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</si>
  <si>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</si>
  <si>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</si>
  <si>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</si>
  <si>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</si>
  <si>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</si>
  <si>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</si>
  <si>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</si>
  <si>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</si>
  <si>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</si>
  <si>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</si>
  <si>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</si>
  <si>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</si>
  <si>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</si>
  <si>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</si>
  <si>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</si>
  <si>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</si>
  <si>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</si>
  <si>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</si>
  <si>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</si>
  <si>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</si>
  <si>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</si>
  <si>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</si>
  <si>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0.38</t>
  </si>
  <si>
    <t>水道事業会計</t>
  </si>
  <si>
    <t>下水道事業会計</t>
  </si>
  <si>
    <t>工業用水道事業会計</t>
  </si>
  <si>
    <t>一般会計</t>
  </si>
  <si>
    <t>介護保険特別会計</t>
  </si>
  <si>
    <t>国民健康保険特別会計</t>
  </si>
  <si>
    <t>後期高齢者医療保険特別会計</t>
  </si>
  <si>
    <t>住宅新築資金等貸付特別会計</t>
  </si>
  <si>
    <t>その他会計（赤字）</t>
  </si>
  <si>
    <t>その他会計（黒字）</t>
  </si>
  <si>
    <t>R01</t>
    <phoneticPr fontId="5"/>
  </si>
  <si>
    <t>R02</t>
    <phoneticPr fontId="5"/>
  </si>
  <si>
    <t>R03</t>
    <phoneticPr fontId="5"/>
  </si>
  <si>
    <t>R04</t>
    <phoneticPr fontId="5"/>
  </si>
  <si>
    <t>R05</t>
    <phoneticPr fontId="5"/>
  </si>
  <si>
    <t>-</t>
    <phoneticPr fontId="2"/>
  </si>
  <si>
    <t>三重県多気郡多気町松阪市学校組合一般会計</t>
  </si>
  <si>
    <t>松阪地区広域衛生組合一般会計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</si>
  <si>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</si>
  <si>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</si>
  <si>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</si>
  <si>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</si>
  <si>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</si>
  <si>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</si>
  <si>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</si>
  <si>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</si>
  <si>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</si>
  <si>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</si>
  <si>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</si>
  <si>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</si>
  <si>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</si>
  <si>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多気東部土地開発公社</t>
    <phoneticPr fontId="2"/>
  </si>
  <si>
    <t>-</t>
    <phoneticPr fontId="2"/>
  </si>
  <si>
    <t>教育福祉施設建設整備基金</t>
    <rPh sb="0" eb="2">
      <t>キョウイク</t>
    </rPh>
    <rPh sb="2" eb="4">
      <t>フクシ</t>
    </rPh>
    <rPh sb="4" eb="6">
      <t>シセツ</t>
    </rPh>
    <rPh sb="6" eb="8">
      <t>ケンセツ</t>
    </rPh>
    <rPh sb="8" eb="10">
      <t>セイビ</t>
    </rPh>
    <rPh sb="10" eb="12">
      <t>キキン</t>
    </rPh>
    <phoneticPr fontId="5"/>
  </si>
  <si>
    <t>ふるさと応援基金</t>
    <rPh sb="4" eb="6">
      <t>オウエン</t>
    </rPh>
    <rPh sb="6" eb="8">
      <t>キキン</t>
    </rPh>
    <phoneticPr fontId="2"/>
  </si>
  <si>
    <t>合併振興基金</t>
    <rPh sb="0" eb="2">
      <t>ガッペイ</t>
    </rPh>
    <rPh sb="2" eb="4">
      <t>シンコウ</t>
    </rPh>
    <rPh sb="4" eb="6">
      <t>キキン</t>
    </rPh>
    <phoneticPr fontId="2"/>
  </si>
  <si>
    <t>ふるさと振興基金</t>
    <rPh sb="4" eb="6">
      <t>シンコウ</t>
    </rPh>
    <rPh sb="6" eb="8">
      <t>キキン</t>
    </rPh>
    <phoneticPr fontId="2"/>
  </si>
  <si>
    <t>福祉基金</t>
    <rPh sb="0" eb="2">
      <t>フクシ</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</si>
</sst>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A808-40D5-92D3-E390B2019D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21448</c:v>
                </c:pt>
                <c:pt idx="1">
                  <c:v>42525</c:v>
                </c:pt>
                <c:pt idx="2">
                  <c:v>46961</c:v>
                </c:pt>
                <c:pt idx="3">
                  <c:v>60070</c:v>
                </c:pt>
                <c:pt idx="4">
                  <c:v>96585</c:v>
                </c:pt>
              </c:numCache>
            </c:numRef>
          </c:val>
          <c:smooth val="0"/>
          <c:extLst>
            <c:ext xmlns:c16="http://schemas.microsoft.com/office/drawing/2014/chart" uri="{C3380CC4-5D6E-409C-BE32-E72D297353CC}">
              <c16:uniqueId val="{00000001-A808-40D5-92D3-E390B2019D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5.45</c:v>
                </c:pt>
                <c:pt idx="1">
                  <c:v>6.51</c:v>
                </c:pt>
                <c:pt idx="2">
                  <c:v>6.57</c:v>
                </c:pt>
                <c:pt idx="3">
                  <c:v>5.42</c:v>
                </c:pt>
                <c:pt idx="4">
                  <c:v>5.37</c:v>
                </c:pt>
              </c:numCache>
            </c:numRef>
          </c:val>
          <c:extLst>
            <c:ext xmlns:c16="http://schemas.microsoft.com/office/drawing/2014/chart" uri="{C3380CC4-5D6E-409C-BE32-E72D297353CC}">
              <c16:uniqueId val="{00000000-44F1-4D1F-BB3B-1C756A881F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46.75</c:v>
                </c:pt>
                <c:pt idx="1">
                  <c:v>55.49</c:v>
                </c:pt>
                <c:pt idx="2">
                  <c:v>63.88</c:v>
                </c:pt>
                <c:pt idx="3">
                  <c:v>66.5</c:v>
                </c:pt>
                <c:pt idx="4">
                  <c:v>67.27</c:v>
                </c:pt>
              </c:numCache>
            </c:numRef>
          </c:val>
          <c:extLst>
            <c:ext xmlns:c16="http://schemas.microsoft.com/office/drawing/2014/chart" uri="{C3380CC4-5D6E-409C-BE32-E72D297353CC}">
              <c16:uniqueId val="{00000001-44F1-4D1F-BB3B-1C756A881F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9.1999999999999993</c:v>
                </c:pt>
                <c:pt idx="1">
                  <c:v>11.42</c:v>
                </c:pt>
                <c:pt idx="2">
                  <c:v>11.34</c:v>
                </c:pt>
                <c:pt idx="3">
                  <c:v>-0.38</c:v>
                </c:pt>
                <c:pt idx="4">
                  <c:v>1.34</c:v>
                </c:pt>
              </c:numCache>
            </c:numRef>
          </c:val>
          <c:smooth val="0"/>
          <c:extLst>
            <c:ext xmlns:c16="http://schemas.microsoft.com/office/drawing/2014/chart" uri="{C3380CC4-5D6E-409C-BE32-E72D297353CC}">
              <c16:uniqueId val="{00000002-44F1-4D1F-BB3B-1C756A881F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3A-406A-92EB-748ADB9B05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3A-406A-92EB-748ADB9B0577}"/>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DF3A-406A-92EB-748ADB9B0577}"/>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0.02</c:v>
                </c:pt>
                <c:pt idx="4">
                  <c:v>#N/A</c:v>
                </c:pt>
                <c:pt idx="5">
                  <c:v>7.0000000000000007E-2</c:v>
                </c:pt>
                <c:pt idx="6">
                  <c:v>#N/A</c:v>
                </c:pt>
                <c:pt idx="7">
                  <c:v>0.05</c:v>
                </c:pt>
                <c:pt idx="8">
                  <c:v>#N/A</c:v>
                </c:pt>
                <c:pt idx="9">
                  <c:v>0.52</c:v>
                </c:pt>
              </c:numCache>
            </c:numRef>
          </c:val>
          <c:extLst>
            <c:ext xmlns:c16="http://schemas.microsoft.com/office/drawing/2014/chart" uri="{C3380CC4-5D6E-409C-BE32-E72D297353CC}">
              <c16:uniqueId val="{00000003-DF3A-406A-92EB-748ADB9B057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0.67</c:v>
                </c:pt>
                <c:pt idx="2">
                  <c:v>#N/A</c:v>
                </c:pt>
                <c:pt idx="3">
                  <c:v>0.08</c:v>
                </c:pt>
                <c:pt idx="4">
                  <c:v>#N/A</c:v>
                </c:pt>
                <c:pt idx="5">
                  <c:v>7.0000000000000007E-2</c:v>
                </c:pt>
                <c:pt idx="6">
                  <c:v>#N/A</c:v>
                </c:pt>
                <c:pt idx="7">
                  <c:v>0.6</c:v>
                </c:pt>
                <c:pt idx="8">
                  <c:v>#N/A</c:v>
                </c:pt>
                <c:pt idx="9">
                  <c:v>0.53</c:v>
                </c:pt>
              </c:numCache>
            </c:numRef>
          </c:val>
          <c:extLst>
            <c:ext xmlns:c16="http://schemas.microsoft.com/office/drawing/2014/chart" uri="{C3380CC4-5D6E-409C-BE32-E72D297353CC}">
              <c16:uniqueId val="{00000004-DF3A-406A-92EB-748ADB9B057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0.63</c:v>
                </c:pt>
                <c:pt idx="4">
                  <c:v>#N/A</c:v>
                </c:pt>
                <c:pt idx="5">
                  <c:v>1.1299999999999999</c:v>
                </c:pt>
                <c:pt idx="6">
                  <c:v>#N/A</c:v>
                </c:pt>
                <c:pt idx="7">
                  <c:v>2.14</c:v>
                </c:pt>
                <c:pt idx="8">
                  <c:v>#N/A</c:v>
                </c:pt>
                <c:pt idx="9">
                  <c:v>0.86</c:v>
                </c:pt>
              </c:numCache>
            </c:numRef>
          </c:val>
          <c:extLst>
            <c:ext xmlns:c16="http://schemas.microsoft.com/office/drawing/2014/chart" uri="{C3380CC4-5D6E-409C-BE32-E72D297353CC}">
              <c16:uniqueId val="{00000005-DF3A-406A-92EB-748ADB9B057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5.43</c:v>
                </c:pt>
                <c:pt idx="2">
                  <c:v>#N/A</c:v>
                </c:pt>
                <c:pt idx="3">
                  <c:v>6.49</c:v>
                </c:pt>
                <c:pt idx="4">
                  <c:v>#N/A</c:v>
                </c:pt>
                <c:pt idx="5">
                  <c:v>6.56</c:v>
                </c:pt>
                <c:pt idx="6">
                  <c:v>#N/A</c:v>
                </c:pt>
                <c:pt idx="7">
                  <c:v>5.41</c:v>
                </c:pt>
                <c:pt idx="8">
                  <c:v>#N/A</c:v>
                </c:pt>
                <c:pt idx="9">
                  <c:v>5.36</c:v>
                </c:pt>
              </c:numCache>
            </c:numRef>
          </c:val>
          <c:extLst>
            <c:ext xmlns:c16="http://schemas.microsoft.com/office/drawing/2014/chart" uri="{C3380CC4-5D6E-409C-BE32-E72D297353CC}">
              <c16:uniqueId val="{00000006-DF3A-406A-92EB-748ADB9B0577}"/>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5.01</c:v>
                </c:pt>
                <c:pt idx="2">
                  <c:v>#N/A</c:v>
                </c:pt>
                <c:pt idx="3">
                  <c:v>5.14</c:v>
                </c:pt>
                <c:pt idx="4">
                  <c:v>#N/A</c:v>
                </c:pt>
                <c:pt idx="5">
                  <c:v>5.33</c:v>
                </c:pt>
                <c:pt idx="6">
                  <c:v>#N/A</c:v>
                </c:pt>
                <c:pt idx="7">
                  <c:v>5.89</c:v>
                </c:pt>
                <c:pt idx="8">
                  <c:v>#N/A</c:v>
                </c:pt>
                <c:pt idx="9">
                  <c:v>6.28</c:v>
                </c:pt>
              </c:numCache>
            </c:numRef>
          </c:val>
          <c:extLst>
            <c:ext xmlns:c16="http://schemas.microsoft.com/office/drawing/2014/chart" uri="{C3380CC4-5D6E-409C-BE32-E72D297353CC}">
              <c16:uniqueId val="{00000007-DF3A-406A-92EB-748ADB9B057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14.49</c:v>
                </c:pt>
                <c:pt idx="2">
                  <c:v>#N/A</c:v>
                </c:pt>
                <c:pt idx="3">
                  <c:v>13.5</c:v>
                </c:pt>
                <c:pt idx="4">
                  <c:v>#N/A</c:v>
                </c:pt>
                <c:pt idx="5">
                  <c:v>12.01</c:v>
                </c:pt>
                <c:pt idx="6">
                  <c:v>#N/A</c:v>
                </c:pt>
                <c:pt idx="7">
                  <c:v>11.73</c:v>
                </c:pt>
                <c:pt idx="8">
                  <c:v>#N/A</c:v>
                </c:pt>
                <c:pt idx="9">
                  <c:v>10.59</c:v>
                </c:pt>
              </c:numCache>
            </c:numRef>
          </c:val>
          <c:extLst>
            <c:ext xmlns:c16="http://schemas.microsoft.com/office/drawing/2014/chart" uri="{C3380CC4-5D6E-409C-BE32-E72D297353CC}">
              <c16:uniqueId val="{00000008-DF3A-406A-92EB-748ADB9B05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17.440000000000001</c:v>
                </c:pt>
                <c:pt idx="2">
                  <c:v>#N/A</c:v>
                </c:pt>
                <c:pt idx="3">
                  <c:v>18.600000000000001</c:v>
                </c:pt>
                <c:pt idx="4">
                  <c:v>#N/A</c:v>
                </c:pt>
                <c:pt idx="5">
                  <c:v>17.489999999999998</c:v>
                </c:pt>
                <c:pt idx="6">
                  <c:v>#N/A</c:v>
                </c:pt>
                <c:pt idx="7">
                  <c:v>18.760000000000002</c:v>
                </c:pt>
                <c:pt idx="8">
                  <c:v>#N/A</c:v>
                </c:pt>
                <c:pt idx="9">
                  <c:v>18.489999999999998</c:v>
                </c:pt>
              </c:numCache>
            </c:numRef>
          </c:val>
          <c:extLst>
            <c:ext xmlns:c16="http://schemas.microsoft.com/office/drawing/2014/chart" uri="{C3380CC4-5D6E-409C-BE32-E72D297353CC}">
              <c16:uniqueId val="{00000009-DF3A-406A-92EB-748ADB9B05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704</c:v>
                </c:pt>
                <c:pt idx="5">
                  <c:v>665</c:v>
                </c:pt>
                <c:pt idx="8">
                  <c:v>681</c:v>
                </c:pt>
                <c:pt idx="11">
                  <c:v>690</c:v>
                </c:pt>
                <c:pt idx="14">
                  <c:v>705</c:v>
                </c:pt>
              </c:numCache>
            </c:numRef>
          </c:val>
          <c:extLst>
            <c:ext xmlns:c16="http://schemas.microsoft.com/office/drawing/2014/chart" uri="{C3380CC4-5D6E-409C-BE32-E72D297353CC}">
              <c16:uniqueId val="{00000000-A3D3-481D-BD44-D72BD8A0A6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D3-481D-BD44-D72BD8A0A6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D3-481D-BD44-D72BD8A0A6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11</c:v>
                </c:pt>
                <c:pt idx="6">
                  <c:v>7</c:v>
                </c:pt>
                <c:pt idx="9">
                  <c:v>12</c:v>
                </c:pt>
                <c:pt idx="12">
                  <c:v>15</c:v>
                </c:pt>
              </c:numCache>
            </c:numRef>
          </c:val>
          <c:extLst>
            <c:ext xmlns:c16="http://schemas.microsoft.com/office/drawing/2014/chart" uri="{C3380CC4-5D6E-409C-BE32-E72D297353CC}">
              <c16:uniqueId val="{00000003-A3D3-481D-BD44-D72BD8A0A6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259</c:v>
                </c:pt>
                <c:pt idx="3">
                  <c:v>243</c:v>
                </c:pt>
                <c:pt idx="6">
                  <c:v>236</c:v>
                </c:pt>
                <c:pt idx="9">
                  <c:v>232</c:v>
                </c:pt>
                <c:pt idx="12">
                  <c:v>247</c:v>
                </c:pt>
              </c:numCache>
            </c:numRef>
          </c:val>
          <c:extLst>
            <c:ext xmlns:c16="http://schemas.microsoft.com/office/drawing/2014/chart" uri="{C3380CC4-5D6E-409C-BE32-E72D297353CC}">
              <c16:uniqueId val="{00000004-A3D3-481D-BD44-D72BD8A0A6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D3-481D-BD44-D72BD8A0A6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D3-481D-BD44-D72BD8A0A6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632</c:v>
                </c:pt>
                <c:pt idx="3">
                  <c:v>579</c:v>
                </c:pt>
                <c:pt idx="6">
                  <c:v>634</c:v>
                </c:pt>
                <c:pt idx="9">
                  <c:v>601</c:v>
                </c:pt>
                <c:pt idx="12">
                  <c:v>619</c:v>
                </c:pt>
              </c:numCache>
            </c:numRef>
          </c:val>
          <c:extLst>
            <c:ext xmlns:c16="http://schemas.microsoft.com/office/drawing/2014/chart" uri="{C3380CC4-5D6E-409C-BE32-E72D297353CC}">
              <c16:uniqueId val="{00000007-A3D3-481D-BD44-D72BD8A0A6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199</c:v>
                </c:pt>
                <c:pt idx="2">
                  <c:v>#N/A</c:v>
                </c:pt>
                <c:pt idx="3">
                  <c:v>#N/A</c:v>
                </c:pt>
                <c:pt idx="4">
                  <c:v>168</c:v>
                </c:pt>
                <c:pt idx="5">
                  <c:v>#N/A</c:v>
                </c:pt>
                <c:pt idx="6">
                  <c:v>#N/A</c:v>
                </c:pt>
                <c:pt idx="7">
                  <c:v>196</c:v>
                </c:pt>
                <c:pt idx="8">
                  <c:v>#N/A</c:v>
                </c:pt>
                <c:pt idx="9">
                  <c:v>#N/A</c:v>
                </c:pt>
                <c:pt idx="10">
                  <c:v>155</c:v>
                </c:pt>
                <c:pt idx="11">
                  <c:v>#N/A</c:v>
                </c:pt>
                <c:pt idx="12">
                  <c:v>#N/A</c:v>
                </c:pt>
                <c:pt idx="13">
                  <c:v>176</c:v>
                </c:pt>
                <c:pt idx="14">
                  <c:v>#N/A</c:v>
                </c:pt>
              </c:numCache>
            </c:numRef>
          </c:val>
          <c:smooth val="0"/>
          <c:extLst>
            <c:ext xmlns:c16="http://schemas.microsoft.com/office/drawing/2014/chart" uri="{C3380CC4-5D6E-409C-BE32-E72D297353CC}">
              <c16:uniqueId val="{00000008-A3D3-481D-BD44-D72BD8A0A6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7625</c:v>
                </c:pt>
                <c:pt idx="5">
                  <c:v>7915</c:v>
                </c:pt>
                <c:pt idx="8">
                  <c:v>7812</c:v>
                </c:pt>
                <c:pt idx="11">
                  <c:v>5876</c:v>
                </c:pt>
                <c:pt idx="14">
                  <c:v>7395</c:v>
                </c:pt>
              </c:numCache>
            </c:numRef>
          </c:val>
          <c:extLst>
            <c:ext xmlns:c16="http://schemas.microsoft.com/office/drawing/2014/chart" uri="{C3380CC4-5D6E-409C-BE32-E72D297353CC}">
              <c16:uniqueId val="{00000000-6913-436F-8B53-DC2F91ABFA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5</c:v>
                </c:pt>
                <c:pt idx="8">
                  <c:v>0</c:v>
                </c:pt>
                <c:pt idx="11">
                  <c:v>0</c:v>
                </c:pt>
                <c:pt idx="14">
                  <c:v>0</c:v>
                </c:pt>
              </c:numCache>
            </c:numRef>
          </c:val>
          <c:extLst>
            <c:ext xmlns:c16="http://schemas.microsoft.com/office/drawing/2014/chart" uri="{C3380CC4-5D6E-409C-BE32-E72D297353CC}">
              <c16:uniqueId val="{00000001-6913-436F-8B53-DC2F91ABFA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4710</c:v>
                </c:pt>
                <c:pt idx="5">
                  <c:v>5639</c:v>
                </c:pt>
                <c:pt idx="8">
                  <c:v>6729</c:v>
                </c:pt>
                <c:pt idx="11">
                  <c:v>6872</c:v>
                </c:pt>
                <c:pt idx="14">
                  <c:v>7042</c:v>
                </c:pt>
              </c:numCache>
            </c:numRef>
          </c:val>
          <c:extLst>
            <c:ext xmlns:c16="http://schemas.microsoft.com/office/drawing/2014/chart" uri="{C3380CC4-5D6E-409C-BE32-E72D297353CC}">
              <c16:uniqueId val="{00000002-6913-436F-8B53-DC2F91ABFA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13-436F-8B53-DC2F91ABFA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13-436F-8B53-DC2F91ABFA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3-436F-8B53-DC2F91ABFA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1241</c:v>
                </c:pt>
                <c:pt idx="3">
                  <c:v>1203</c:v>
                </c:pt>
                <c:pt idx="6">
                  <c:v>1173</c:v>
                </c:pt>
                <c:pt idx="9">
                  <c:v>1165</c:v>
                </c:pt>
                <c:pt idx="12">
                  <c:v>1144</c:v>
                </c:pt>
              </c:numCache>
            </c:numRef>
          </c:val>
          <c:extLst>
            <c:ext xmlns:c16="http://schemas.microsoft.com/office/drawing/2014/chart" uri="{C3380CC4-5D6E-409C-BE32-E72D297353CC}">
              <c16:uniqueId val="{00000006-6913-436F-8B53-DC2F91ABFA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c:v>
                </c:pt>
                <c:pt idx="3">
                  <c:v>73</c:v>
                </c:pt>
                <c:pt idx="6">
                  <c:v>83</c:v>
                </c:pt>
                <c:pt idx="9">
                  <c:v>94</c:v>
                </c:pt>
                <c:pt idx="12">
                  <c:v>79</c:v>
                </c:pt>
              </c:numCache>
            </c:numRef>
          </c:val>
          <c:extLst>
            <c:ext xmlns:c16="http://schemas.microsoft.com/office/drawing/2014/chart" uri="{C3380CC4-5D6E-409C-BE32-E72D297353CC}">
              <c16:uniqueId val="{00000007-6913-436F-8B53-DC2F91ABFA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3565</c:v>
                </c:pt>
                <c:pt idx="3">
                  <c:v>3149</c:v>
                </c:pt>
                <c:pt idx="6">
                  <c:v>2706</c:v>
                </c:pt>
                <c:pt idx="9">
                  <c:v>2441</c:v>
                </c:pt>
                <c:pt idx="12">
                  <c:v>2297</c:v>
                </c:pt>
              </c:numCache>
            </c:numRef>
          </c:val>
          <c:extLst>
            <c:ext xmlns:c16="http://schemas.microsoft.com/office/drawing/2014/chart" uri="{C3380CC4-5D6E-409C-BE32-E72D297353CC}">
              <c16:uniqueId val="{00000008-6913-436F-8B53-DC2F91ABFA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13-436F-8B53-DC2F91ABFA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5648</c:v>
                </c:pt>
                <c:pt idx="3">
                  <c:v>5988</c:v>
                </c:pt>
                <c:pt idx="6">
                  <c:v>5727</c:v>
                </c:pt>
                <c:pt idx="9">
                  <c:v>5441</c:v>
                </c:pt>
                <c:pt idx="12">
                  <c:v>6083</c:v>
                </c:pt>
              </c:numCache>
            </c:numRef>
          </c:val>
          <c:extLst>
            <c:ext xmlns:c16="http://schemas.microsoft.com/office/drawing/2014/chart" uri="{C3380CC4-5D6E-409C-BE32-E72D297353CC}">
              <c16:uniqueId val="{0000000A-6913-436F-8B53-DC2F91ABFA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13-436F-8B53-DC2F91ABFA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3585</c:v>
                </c:pt>
                <c:pt idx="1">
                  <c:v>3636</c:v>
                </c:pt>
                <c:pt idx="2">
                  <c:v>3710</c:v>
                </c:pt>
              </c:numCache>
            </c:numRef>
          </c:val>
          <c:extLst>
            <c:ext xmlns:c16="http://schemas.microsoft.com/office/drawing/2014/chart" uri="{C3380CC4-5D6E-409C-BE32-E72D297353CC}">
              <c16:uniqueId val="{00000000-33A2-4609-865C-55F6D29B74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477</c:v>
                </c:pt>
                <c:pt idx="1">
                  <c:v>477</c:v>
                </c:pt>
                <c:pt idx="2">
                  <c:v>507</c:v>
                </c:pt>
              </c:numCache>
            </c:numRef>
          </c:val>
          <c:extLst>
            <c:ext xmlns:c16="http://schemas.microsoft.com/office/drawing/2014/chart" uri="{C3380CC4-5D6E-409C-BE32-E72D297353CC}">
              <c16:uniqueId val="{00000001-33A2-4609-865C-55F6D29B74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2314</c:v>
                </c:pt>
                <c:pt idx="1">
                  <c:v>2418</c:v>
                </c:pt>
                <c:pt idx="2">
                  <c:v>2867</c:v>
                </c:pt>
              </c:numCache>
            </c:numRef>
          </c:val>
          <c:extLst>
            <c:ext xmlns:c16="http://schemas.microsoft.com/office/drawing/2014/chart" uri="{C3380CC4-5D6E-409C-BE32-E72D297353CC}">
              <c16:uniqueId val="{00000002-33A2-4609-865C-55F6D29B74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かけて合併特例債等における元利償還金支払額が減少し、算入公債費等が増加したため、実質公債費比率の分子の金額は昨年度より減少している。令和５年度にかけては、元利償還金・算入公債費ともの増加し、実質公債費比率の分子は増加した。今後は算入公債費を上回る元利償還金が見込まれているため、実質公債費比率の分子は増加傾向が予想されている。そのため、地方債の借入については普通交付税の基準財政需要額に対する算入率の高いものに限定するなどし、実質公債比率の上昇を緩和していか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ついては地方債の現在高、公営企業債等繰入見込額の減少が進んだ。一方、充当可能基金は増加したが、基準財政需要額算入見込額は減少したため、充当可能財源等は減少に転じた。令和５年度には、公営企業債等繰入見込額こそ減少したものの、地方債現在高が大きく増加した。一方、充当可能基金や基準財政需要額算入見込額も上昇したため、将来負担比率の分子のマイナス幅が増加した。しかしながら、今後地方債の現在高が増加し、基金の取り崩しも進むため、分子のマイナス幅は縮小する見込みである。世代間での負担バランスを考慮しつつ将来負担額の抑制を行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における基金総額は昨年度から５５４百万円の増額となった。主な要因は財政調整基金が７４百万円増加したことの他、ふるさと納税の増加に伴いふるさと応援基金が１４２百万円増加、教育・福祉施設建設整備基金が１９百万円増加したことによる。また、令和５年度より合併振興基金の積立を開始し、４００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・ふるさと応援基金・・・ふるさと納税による寄附金収入について、基金に積立し、納税者の使途に応じて翌年度以降に利用。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・多気町、シャープ国際交流基金・・・国際交流事業、中学生等海外派遣事業に利用。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・教育、福祉施設建設整備基金・・・条例に定める積立７２百万円を実施した。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・ふるさと振興基金・・・町内の商工業振興の為の電化製品購入費助成金の財源として１．５百万円、移住定住促進補助金に６４百万円など、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計６７．６百万円を取崩した。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・多気町、シャープ国際交流基金・・・国際交流関係事業に１．３百万円取崩した。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・合併振興基金・・・令和５年度～令和７年度にかけて積立を実施。令和５年度は４００百万円の積立を実施した。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整備基金については今後、小学校統合事業において活用が見込まれている。積立に関しては条例に定める積立の額を維持しつつ施設の更新費用を抑えることで基金に依存しない施設整備に努める。令和２年度から新設したふるさと納税を活用するためのふるさと応援基金については、寄附者の思いを事業に反映できるように充当事業を精査のうえ活用していく。他の基金については基金の設置目的に応じた効果が得られるよう基金の取崩しの際は、内容を精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前年度剰余金の定期積立１３５百万円を含め、取り崩しとの差引合計で７４百万円の積立を実施したことにより残高は増加している。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令和５年度普通交付税再算定による追加交付の内、臨時財政対策債償還基金費分の積立にかかる増加。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臨時財政対策債の償還、また公債費負担の平準化の為に利用する。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町内にある工業団地の影響により類似団体に比べ比率は高くなっている。しかし、ここ数年間は微減を続けており、さらなる企業誘致など税収増加にむけた取り組みを強化していく必要がある。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24871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871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135996</xdr:rowOff>
    </xdr:from>
    <xdr:to>
      <xdr:col>11</xdr:col>
      <xdr:colOff>31750</xdr:colOff>
      <xdr:row>42</xdr:row>
      <xdr:rowOff>146050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145521</xdr:rowOff>
    </xdr:from>
    <xdr:to>
      <xdr:col>23</xdr:col>
      <xdr:colOff>184150</xdr:colOff>
      <xdr:row>43</xdr:row>
      <xdr:rowOff>75671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162048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令和４年度に比べ、人件費、扶助費、公債費ともに増加し、義務的経費全体として約４．５％増となった。一方、歳入面において地方税が約２％増加、普通交付税等が約１２％増加したことにより経常収支比率は僅かながら減少した。また、臨時財政対策債の借入を実施しなかったこともあり、経常収支比率の改善は抑えられたが、今後も税収の増加と経常的経費の抑制に努め、経常収支比率の減少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5022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2957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529570"/>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103717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9500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は会計年度任用職員制度開始に伴い該当職員の処遇改善措置を実施したため人件費が増加し類似団体平均を上回った。令和３年度は総額に大きな変化はなく、人口減による影響を受けたため、人口１人当たりの金額は増加した。令和４年度は人件費・物件費ともに増加し、人口減による影響も受けているため、一人あたりの決算額は増加したが、類似団体平均値を下回った。令和５年度は令和４年度と比較して人件費・物件費・繰出金ともに増加し、特に物件費が約１６％増加し決算額を押し上げ類似団体を上回った。今後も適切な人員配置や施設の維持管理経費等の見直し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68591</xdr:rowOff>
    </xdr:from>
    <xdr:to>
      <xdr:col>23</xdr:col>
      <xdr:colOff>133350</xdr:colOff>
      <xdr:row>82</xdr:row>
      <xdr:rowOff>146214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27491"/>
          <a:ext cx="838200" cy="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32097</xdr:rowOff>
    </xdr:from>
    <xdr:to>
      <xdr:col>19</xdr:col>
      <xdr:colOff>133350</xdr:colOff>
      <xdr:row>82</xdr:row>
      <xdr:rowOff>68591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090997"/>
          <a:ext cx="889000" cy="3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22090</xdr:rowOff>
    </xdr:from>
    <xdr:to>
      <xdr:col>15</xdr:col>
      <xdr:colOff>82550</xdr:colOff>
      <xdr:row>82</xdr:row>
      <xdr:rowOff>32097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80990"/>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108471</xdr:rowOff>
    </xdr:from>
    <xdr:to>
      <xdr:col>11</xdr:col>
      <xdr:colOff>31750</xdr:colOff>
      <xdr:row>82</xdr:row>
      <xdr:rowOff>22090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95921"/>
          <a:ext cx="889000" cy="8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95414</xdr:rowOff>
    </xdr:from>
    <xdr:to>
      <xdr:col>23</xdr:col>
      <xdr:colOff>184150</xdr:colOff>
      <xdr:row>83</xdr:row>
      <xdr:rowOff>25564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67491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2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17791</xdr:rowOff>
    </xdr:from>
    <xdr:to>
      <xdr:col>19</xdr:col>
      <xdr:colOff>184150</xdr:colOff>
      <xdr:row>82</xdr:row>
      <xdr:rowOff>119391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7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129568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4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152747</xdr:rowOff>
    </xdr:from>
    <xdr:to>
      <xdr:col>15</xdr:col>
      <xdr:colOff>133350</xdr:colOff>
      <xdr:row>82</xdr:row>
      <xdr:rowOff>82897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93074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80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142740</xdr:rowOff>
    </xdr:from>
    <xdr:to>
      <xdr:col>11</xdr:col>
      <xdr:colOff>82550</xdr:colOff>
      <xdr:row>82</xdr:row>
      <xdr:rowOff>72890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57667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1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57671</xdr:rowOff>
    </xdr:from>
    <xdr:to>
      <xdr:col>7</xdr:col>
      <xdr:colOff>31750</xdr:colOff>
      <xdr:row>81</xdr:row>
      <xdr:rowOff>159271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169448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1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僅かではあるが高い水準で推移してきたが、令和５年度に同等水準となった。今後も国に比べ高い水準の技能労務職については、新規採用は行わず民間委託等への移行を進めるなど、適正な給与水準の維持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86</xdr:row>
      <xdr:rowOff>159052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8577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68036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68036</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78818</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職員採用数の抑制を行ってきたが、人口減少や業務の多様化により、人口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平均や三重県平均を上回っている。一方、類似団体の平均値は下回っている。民間委託や業務の効率化・デジタル化を進め業務改善を行っていく一方、幅広い行政サービスの要望に対応するために、適切な職員配置を維持できるよう計画的に職員採用も進め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48381</xdr:rowOff>
    </xdr:from>
    <xdr:to>
      <xdr:col>81</xdr:col>
      <xdr:colOff>44450</xdr:colOff>
      <xdr:row>60</xdr:row>
      <xdr:rowOff>112728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335381"/>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48381</xdr:rowOff>
    </xdr:from>
    <xdr:to>
      <xdr:col>77</xdr:col>
      <xdr:colOff>44450</xdr:colOff>
      <xdr:row>60</xdr:row>
      <xdr:rowOff>58722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3353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58722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333083"/>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60</xdr:row>
      <xdr:rowOff>46083</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20444"/>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169031</xdr:rowOff>
    </xdr:from>
    <xdr:to>
      <xdr:col>77</xdr:col>
      <xdr:colOff>95250</xdr:colOff>
      <xdr:row>60</xdr:row>
      <xdr:rowOff>99181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109358</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7922</xdr:rowOff>
    </xdr:from>
    <xdr:to>
      <xdr:col>73</xdr:col>
      <xdr:colOff>44450</xdr:colOff>
      <xdr:row>60</xdr:row>
      <xdr:rowOff>109522</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119699</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6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166733</xdr:rowOff>
    </xdr:from>
    <xdr:to>
      <xdr:col>68</xdr:col>
      <xdr:colOff>203200</xdr:colOff>
      <xdr:row>60</xdr:row>
      <xdr:rowOff>96883</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107060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普通交付税の基準財政需要額への算入率の低い地方債の償還終了に伴い、実質公債費比率は毎年減少していたが、令和５年度は横ばいとなった。今後は統合こども園整備事業、統合小学校整備事業などに伴う大口の借入を予定しているため、実質公債費比率は増加していくことが予想されている。地方債の借入については普通交付税の基準財政需要額の算入率の高いものに限定するなど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98425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442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98425</xdr:rowOff>
    </xdr:from>
    <xdr:to>
      <xdr:col>77</xdr:col>
      <xdr:colOff>44450</xdr:colOff>
      <xdr:row>37</xdr:row>
      <xdr:rowOff>128588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4420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38</xdr:row>
      <xdr:rowOff>17463</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4722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17463</xdr:rowOff>
    </xdr:from>
    <xdr:to>
      <xdr:col>68</xdr:col>
      <xdr:colOff>152400</xdr:colOff>
      <xdr:row>38</xdr:row>
      <xdr:rowOff>97896</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532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47625</xdr:rowOff>
    </xdr:from>
    <xdr:to>
      <xdr:col>77</xdr:col>
      <xdr:colOff>95250</xdr:colOff>
      <xdr:row>37</xdr:row>
      <xdr:rowOff>149225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159402</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77788</xdr:rowOff>
    </xdr:from>
    <xdr:to>
      <xdr:col>73</xdr:col>
      <xdr:colOff>44450</xdr:colOff>
      <xdr:row>38</xdr:row>
      <xdr:rowOff>7938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18115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138113</xdr:rowOff>
    </xdr:from>
    <xdr:to>
      <xdr:col>68</xdr:col>
      <xdr:colOff>203200</xdr:colOff>
      <xdr:row>38</xdr:row>
      <xdr:rowOff>68263</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78440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47096</xdr:rowOff>
    </xdr:from>
    <xdr:to>
      <xdr:col>64</xdr:col>
      <xdr:colOff>152400</xdr:colOff>
      <xdr:row>38</xdr:row>
      <xdr:rowOff>148696</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158873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33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地方債残高の減少や基金残高の増加などにより将来負担比率については前年度に続き算定なしが続いている。引き続きこの水準を維持できるように取り組む。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会計年度任用職員制度開始及び該当職員の給与、報酬、手当等の処遇改善を実施したため、人件費は大きく増加した。令和５年度は三重県平均と同水準であるが、類似団体平均値を上回っており、適正な経費になるよう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以降、デジタル田園都市国家構想事業やふるさと納税事業などにおいて物件費の増加が目立っている。また、施設の老朽化に伴う維持管理費の増加など、他の経費の増加は続いており、施設については予防保全の考えに基づき、長寿命化を原則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29845</xdr:rowOff>
    </xdr:from>
    <xdr:to>
      <xdr:col>82</xdr:col>
      <xdr:colOff>107950</xdr:colOff>
      <xdr:row>15</xdr:row>
      <xdr:rowOff>35560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1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29845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44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144145</xdr:rowOff>
    </xdr:from>
    <xdr:to>
      <xdr:col>73</xdr:col>
      <xdr:colOff>180975</xdr:colOff>
      <xdr:row>15</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444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4160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156210</xdr:rowOff>
    </xdr:from>
    <xdr:to>
      <xdr:col>82</xdr:col>
      <xdr:colOff>158750</xdr:colOff>
      <xdr:row>15</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150495</xdr:rowOff>
    </xdr:from>
    <xdr:to>
      <xdr:col>78</xdr:col>
      <xdr:colOff>120650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90822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福祉事務所設置の町であるため、類似団体に比べると比率は高くなっている。地域に密着している福祉事務所の特性を活かしつつ、扶助費の支出にあたってはその必要性を確認していく。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60</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377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も経常的一般財源等の扱いとなる臨時財政対策債の借入を行わなかった。また、税収は僅かに回復傾向にあるものの、繰出金の増加等、悪化が見られる経費もあり、全国平均と同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792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39915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３年度は下水道事業会計補助金や学校組合負担金の減少を主な要因とし比率が減少し、令和４年度は令和３年度に比べ微増となった。令和５年度は令和４年度と比較し、補助費全体が約２．２％減少したが、一部事務組合への負担金は増加している。今後は合併前旧町村間で異なっていたごみ処理の一元化による香肌奥伊勢資源化広域連合への負担金の増加が見込まれている。負担金については各団体への経費削減を促すとともに、補助金についても必要性、妥当性を検証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3175</xdr:rowOff>
    </xdr:from>
    <xdr:to>
      <xdr:col>82</xdr:col>
      <xdr:colOff>107950</xdr:colOff>
      <xdr:row>38</xdr:row>
      <xdr:rowOff>50800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518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98425</xdr:rowOff>
    </xdr:from>
    <xdr:to>
      <xdr:col>78</xdr:col>
      <xdr:colOff>69850</xdr:colOff>
      <xdr:row>38</xdr:row>
      <xdr:rowOff>50800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420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98425</xdr:rowOff>
    </xdr:from>
    <xdr:to>
      <xdr:col>73</xdr:col>
      <xdr:colOff>180975</xdr:colOff>
      <xdr:row>38</xdr:row>
      <xdr:rowOff>136525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420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60325</xdr:rowOff>
    </xdr:from>
    <xdr:to>
      <xdr:col>69</xdr:col>
      <xdr:colOff>92075</xdr:colOff>
      <xdr:row>38</xdr:row>
      <xdr:rowOff>136525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32525"/>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123825</xdr:rowOff>
    </xdr:from>
    <xdr:to>
      <xdr:col>82</xdr:col>
      <xdr:colOff>158750</xdr:colOff>
      <xdr:row>38</xdr:row>
      <xdr:rowOff>53975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95902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47625</xdr:rowOff>
    </xdr:from>
    <xdr:to>
      <xdr:col>74</xdr:col>
      <xdr:colOff>31750</xdr:colOff>
      <xdr:row>37</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85725</xdr:rowOff>
    </xdr:from>
    <xdr:to>
      <xdr:col>69</xdr:col>
      <xdr:colOff>142875</xdr:colOff>
      <xdr:row>39</xdr:row>
      <xdr:rowOff>15875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8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xdr:rowOff>
    </xdr:from>
    <xdr:to>
      <xdr:col>65</xdr:col>
      <xdr:colOff>53975</xdr:colOff>
      <xdr:row>36</xdr:row>
      <xdr:rowOff>111125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95902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から令和４年度にかけては地方債残高の減少が見られたが、令和５年度には、基金造成など大型の借入を実施しており、地方債残高は増加した。また、今後も統合こども園整備事業や、統合小学校整備事業などにおける大口の借入を控えており、公債費は増加傾向であることが見込まれている。今後の地方債の発行にあたっては財政硬直に繋がらないよう発行額の精査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840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136144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11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も経常的一般財源等の扱いとなる臨時財政対策債の借入を行わなかった。また、税収は僅かに回復傾向にあるものの、繰出金の増加等、悪化が見られる経費もあり、全国平均と同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766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669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66928"/>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79</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76656"/>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114425</xdr:rowOff>
    </xdr:from>
    <xdr:to>
      <xdr:col>29</xdr:col>
      <xdr:colOff>127000</xdr:colOff>
      <xdr:row>17</xdr:row>
      <xdr:rowOff>168609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6700"/>
          <a:ext cx="647700" cy="54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99202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6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168609</xdr:rowOff>
    </xdr:from>
    <xdr:to>
      <xdr:col>26</xdr:col>
      <xdr:colOff>50800</xdr:colOff>
      <xdr:row>18</xdr:row>
      <xdr:rowOff>13390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0884"/>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13390</xdr:rowOff>
    </xdr:from>
    <xdr:to>
      <xdr:col>22</xdr:col>
      <xdr:colOff>114300</xdr:colOff>
      <xdr:row>18</xdr:row>
      <xdr:rowOff>44421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7115"/>
          <a:ext cx="698500" cy="3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44421</xdr:rowOff>
    </xdr:from>
    <xdr:to>
      <xdr:col>18</xdr:col>
      <xdr:colOff>177800</xdr:colOff>
      <xdr:row>18</xdr:row>
      <xdr:rowOff>157768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8146"/>
          <a:ext cx="698500" cy="113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63625</xdr:rowOff>
    </xdr:from>
    <xdr:to>
      <xdr:col>29</xdr:col>
      <xdr:colOff>177800</xdr:colOff>
      <xdr:row>17</xdr:row>
      <xdr:rowOff>165225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5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80152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117809</xdr:rowOff>
    </xdr:from>
    <xdr:to>
      <xdr:col>26</xdr:col>
      <xdr:colOff>101600</xdr:colOff>
      <xdr:row>18</xdr:row>
      <xdr:rowOff>47959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0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58136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48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134040</xdr:rowOff>
    </xdr:from>
    <xdr:to>
      <xdr:col>22</xdr:col>
      <xdr:colOff>165100</xdr:colOff>
      <xdr:row>18</xdr:row>
      <xdr:rowOff>64190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74367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165071</xdr:rowOff>
    </xdr:from>
    <xdr:to>
      <xdr:col>19</xdr:col>
      <xdr:colOff>38100</xdr:colOff>
      <xdr:row>18</xdr:row>
      <xdr:rowOff>95221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105398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9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106967</xdr:rowOff>
    </xdr:from>
    <xdr:to>
      <xdr:col>15</xdr:col>
      <xdr:colOff>101600</xdr:colOff>
      <xdr:row>19</xdr:row>
      <xdr:rowOff>37117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21895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63449</xdr:rowOff>
    </xdr:from>
    <xdr:to>
      <xdr:col>29</xdr:col>
      <xdr:colOff>127000</xdr:colOff>
      <xdr:row>37</xdr:row>
      <xdr:rowOff>100894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88149"/>
          <a:ext cx="647700" cy="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39994</xdr:rowOff>
    </xdr:from>
    <xdr:to>
      <xdr:col>26</xdr:col>
      <xdr:colOff>50800</xdr:colOff>
      <xdr:row>37</xdr:row>
      <xdr:rowOff>100894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64694"/>
          <a:ext cx="698500" cy="6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39994</xdr:rowOff>
    </xdr:from>
    <xdr:to>
      <xdr:col>22</xdr:col>
      <xdr:colOff>114300</xdr:colOff>
      <xdr:row>37</xdr:row>
      <xdr:rowOff>88870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64694"/>
          <a:ext cx="698500" cy="4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42235</xdr:rowOff>
    </xdr:from>
    <xdr:to>
      <xdr:col>18</xdr:col>
      <xdr:colOff>177800</xdr:colOff>
      <xdr:row>37</xdr:row>
      <xdr:rowOff>88870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66935"/>
          <a:ext cx="698500" cy="46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12649</xdr:rowOff>
    </xdr:from>
    <xdr:to>
      <xdr:col>29</xdr:col>
      <xdr:colOff>177800</xdr:colOff>
      <xdr:row>37</xdr:row>
      <xdr:rowOff>114249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3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156176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0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50094</xdr:rowOff>
    </xdr:from>
    <xdr:to>
      <xdr:col>26</xdr:col>
      <xdr:colOff>101600</xdr:colOff>
      <xdr:row>37</xdr:row>
      <xdr:rowOff>151694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136471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160644</xdr:rowOff>
    </xdr:from>
    <xdr:to>
      <xdr:col>22</xdr:col>
      <xdr:colOff>165100</xdr:colOff>
      <xdr:row>37</xdr:row>
      <xdr:rowOff>90794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1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75571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0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38070</xdr:rowOff>
    </xdr:from>
    <xdr:to>
      <xdr:col>19</xdr:col>
      <xdr:colOff>38100</xdr:colOff>
      <xdr:row>37</xdr:row>
      <xdr:rowOff>139670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124447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162885</xdr:rowOff>
    </xdr:from>
    <xdr:to>
      <xdr:col>15</xdr:col>
      <xdr:colOff>101600</xdr:colOff>
      <xdr:row>37</xdr:row>
      <xdr:rowOff>93035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77812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30251</xdr:rowOff>
    </xdr:from>
    <xdr:to>
      <xdr:col>24</xdr:col>
      <xdr:colOff>63500</xdr:colOff>
      <xdr:row>35</xdr:row>
      <xdr:rowOff>110668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1001"/>
          <a:ext cx="8382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110668</xdr:rowOff>
    </xdr:from>
    <xdr:to>
      <xdr:col>19</xdr:col>
      <xdr:colOff>177800</xdr:colOff>
      <xdr:row>35</xdr:row>
      <xdr:rowOff>147320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1418"/>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147320</xdr:rowOff>
    </xdr:from>
    <xdr:to>
      <xdr:col>15</xdr:col>
      <xdr:colOff>50800</xdr:colOff>
      <xdr:row>36</xdr:row>
      <xdr:rowOff>22619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8070"/>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22619</xdr:rowOff>
    </xdr:from>
    <xdr:to>
      <xdr:col>10</xdr:col>
      <xdr:colOff>114300</xdr:colOff>
      <xdr:row>38</xdr:row>
      <xdr:rowOff>102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4819"/>
          <a:ext cx="889000" cy="3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150901</xdr:rowOff>
    </xdr:from>
    <xdr:to>
      <xdr:col>24</xdr:col>
      <xdr:colOff>114300</xdr:colOff>
      <xdr:row>35</xdr:row>
      <xdr:rowOff>81051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2328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59868</xdr:rowOff>
    </xdr:from>
    <xdr:to>
      <xdr:col>20</xdr:col>
      <xdr:colOff>38100</xdr:colOff>
      <xdr:row>35</xdr:row>
      <xdr:rowOff>161468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6545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96520</xdr:rowOff>
    </xdr:from>
    <xdr:to>
      <xdr:col>15</xdr:col>
      <xdr:colOff>101600</xdr:colOff>
      <xdr:row>36</xdr:row>
      <xdr:rowOff>26670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43197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143269</xdr:rowOff>
    </xdr:from>
    <xdr:to>
      <xdr:col>10</xdr:col>
      <xdr:colOff>165100</xdr:colOff>
      <xdr:row>36</xdr:row>
      <xdr:rowOff>73419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1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120752</xdr:rowOff>
    </xdr:from>
    <xdr:to>
      <xdr:col>6</xdr:col>
      <xdr:colOff>38100</xdr:colOff>
      <xdr:row>38</xdr:row>
      <xdr:rowOff>50902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42029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115053</xdr:rowOff>
    </xdr:from>
    <xdr:to>
      <xdr:col>24</xdr:col>
      <xdr:colOff>63500</xdr:colOff>
      <xdr:row>57</xdr:row>
      <xdr:rowOff>10008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6253"/>
          <a:ext cx="838200" cy="6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10008</xdr:rowOff>
    </xdr:from>
    <xdr:to>
      <xdr:col>19</xdr:col>
      <xdr:colOff>177800</xdr:colOff>
      <xdr:row>57</xdr:row>
      <xdr:rowOff>37371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2658"/>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31149</xdr:rowOff>
    </xdr:from>
    <xdr:to>
      <xdr:col>15</xdr:col>
      <xdr:colOff>50800</xdr:colOff>
      <xdr:row>57</xdr:row>
      <xdr:rowOff>37371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03799"/>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26463</xdr:rowOff>
    </xdr:from>
    <xdr:to>
      <xdr:col>10</xdr:col>
      <xdr:colOff>114300</xdr:colOff>
      <xdr:row>57</xdr:row>
      <xdr:rowOff>31149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9911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64253</xdr:rowOff>
    </xdr:from>
    <xdr:to>
      <xdr:col>24</xdr:col>
      <xdr:colOff>114300</xdr:colOff>
      <xdr:row>56</xdr:row>
      <xdr:rowOff>165853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87130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1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130658</xdr:rowOff>
    </xdr:from>
    <xdr:to>
      <xdr:col>20</xdr:col>
      <xdr:colOff>38100</xdr:colOff>
      <xdr:row>57</xdr:row>
      <xdr:rowOff>60808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51935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158021</xdr:rowOff>
    </xdr:from>
    <xdr:to>
      <xdr:col>15</xdr:col>
      <xdr:colOff>101600</xdr:colOff>
      <xdr:row>57</xdr:row>
      <xdr:rowOff>88171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151799</xdr:rowOff>
    </xdr:from>
    <xdr:to>
      <xdr:col>10</xdr:col>
      <xdr:colOff>165100</xdr:colOff>
      <xdr:row>57</xdr:row>
      <xdr:rowOff>81949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98476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147113</xdr:rowOff>
    </xdr:from>
    <xdr:to>
      <xdr:col>6</xdr:col>
      <xdr:colOff>38100</xdr:colOff>
      <xdr:row>57</xdr:row>
      <xdr:rowOff>77263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68390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91732</xdr:rowOff>
    </xdr:from>
    <xdr:to>
      <xdr:col>24</xdr:col>
      <xdr:colOff>63500</xdr:colOff>
      <xdr:row>76</xdr:row>
      <xdr:rowOff>125146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21932"/>
          <a:ext cx="8382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91732</xdr:rowOff>
    </xdr:from>
    <xdr:to>
      <xdr:col>19</xdr:col>
      <xdr:colOff>177800</xdr:colOff>
      <xdr:row>76</xdr:row>
      <xdr:rowOff>113982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21932"/>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113982</xdr:rowOff>
    </xdr:from>
    <xdr:to>
      <xdr:col>15</xdr:col>
      <xdr:colOff>50800</xdr:colOff>
      <xdr:row>76</xdr:row>
      <xdr:rowOff>155969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44182"/>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155969</xdr:rowOff>
    </xdr:from>
    <xdr:to>
      <xdr:col>10</xdr:col>
      <xdr:colOff>114300</xdr:colOff>
      <xdr:row>77</xdr:row>
      <xdr:rowOff>54203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6169"/>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74346</xdr:rowOff>
    </xdr:from>
    <xdr:to>
      <xdr:col>24</xdr:col>
      <xdr:colOff>114300</xdr:colOff>
      <xdr:row>77</xdr:row>
      <xdr:rowOff>4496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97223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40932</xdr:rowOff>
    </xdr:from>
    <xdr:to>
      <xdr:col>20</xdr:col>
      <xdr:colOff>38100</xdr:colOff>
      <xdr:row>76</xdr:row>
      <xdr:rowOff>142532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159059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63182</xdr:rowOff>
    </xdr:from>
    <xdr:to>
      <xdr:col>15</xdr:col>
      <xdr:colOff>101600</xdr:colOff>
      <xdr:row>76</xdr:row>
      <xdr:rowOff>164782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105169</xdr:rowOff>
    </xdr:from>
    <xdr:to>
      <xdr:col>10</xdr:col>
      <xdr:colOff>165100</xdr:colOff>
      <xdr:row>77</xdr:row>
      <xdr:rowOff>35319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51846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xdr:rowOff>
    </xdr:from>
    <xdr:to>
      <xdr:col>6</xdr:col>
      <xdr:colOff>38100</xdr:colOff>
      <xdr:row>77</xdr:row>
      <xdr:rowOff>105003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121530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146738</xdr:rowOff>
    </xdr:from>
    <xdr:to>
      <xdr:col>24</xdr:col>
      <xdr:colOff>63500</xdr:colOff>
      <xdr:row>95</xdr:row>
      <xdr:rowOff>79383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63038"/>
          <a:ext cx="8382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65748</xdr:rowOff>
    </xdr:from>
    <xdr:to>
      <xdr:col>19</xdr:col>
      <xdr:colOff>177800</xdr:colOff>
      <xdr:row>95</xdr:row>
      <xdr:rowOff>79383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82048"/>
          <a:ext cx="889000" cy="1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65748</xdr:rowOff>
    </xdr:from>
    <xdr:to>
      <xdr:col>15</xdr:col>
      <xdr:colOff>50800</xdr:colOff>
      <xdr:row>97</xdr:row>
      <xdr:rowOff>8370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82048"/>
          <a:ext cx="889000" cy="4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121526</xdr:rowOff>
    </xdr:from>
    <xdr:to>
      <xdr:col>10</xdr:col>
      <xdr:colOff>114300</xdr:colOff>
      <xdr:row>97</xdr:row>
      <xdr:rowOff>8370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80726"/>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95938</xdr:rowOff>
    </xdr:from>
    <xdr:to>
      <xdr:col>24</xdr:col>
      <xdr:colOff>114300</xdr:colOff>
      <xdr:row>95</xdr:row>
      <xdr:rowOff>26088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118815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28583</xdr:rowOff>
    </xdr:from>
    <xdr:to>
      <xdr:col>20</xdr:col>
      <xdr:colOff>38100</xdr:colOff>
      <xdr:row>95</xdr:row>
      <xdr:rowOff>130183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146710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9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14948</xdr:rowOff>
    </xdr:from>
    <xdr:to>
      <xdr:col>15</xdr:col>
      <xdr:colOff>101600</xdr:colOff>
      <xdr:row>94</xdr:row>
      <xdr:rowOff>116548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133075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129020</xdr:rowOff>
    </xdr:from>
    <xdr:to>
      <xdr:col>10</xdr:col>
      <xdr:colOff>165100</xdr:colOff>
      <xdr:row>97</xdr:row>
      <xdr:rowOff>59170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75697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70726</xdr:rowOff>
    </xdr:from>
    <xdr:to>
      <xdr:col>6</xdr:col>
      <xdr:colOff>38100</xdr:colOff>
      <xdr:row>97</xdr:row>
      <xdr:rowOff>876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17403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156251</xdr:rowOff>
    </xdr:from>
    <xdr:to>
      <xdr:col>55</xdr:col>
      <xdr:colOff>0</xdr:colOff>
      <xdr:row>35</xdr:row>
      <xdr:rowOff>161356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57001"/>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143159</xdr:rowOff>
    </xdr:from>
    <xdr:to>
      <xdr:col>50</xdr:col>
      <xdr:colOff>114300</xdr:colOff>
      <xdr:row>35</xdr:row>
      <xdr:rowOff>156251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43909"/>
          <a:ext cx="889000" cy="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140157</xdr:rowOff>
    </xdr:from>
    <xdr:to>
      <xdr:col>45</xdr:col>
      <xdr:colOff>177800</xdr:colOff>
      <xdr:row>35</xdr:row>
      <xdr:rowOff>143159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26557"/>
          <a:ext cx="889000" cy="5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140157</xdr:rowOff>
    </xdr:from>
    <xdr:to>
      <xdr:col>41</xdr:col>
      <xdr:colOff>50800</xdr:colOff>
      <xdr:row>37</xdr:row>
      <xdr:rowOff>73486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26557"/>
          <a:ext cx="889000" cy="79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110556</xdr:rowOff>
    </xdr:from>
    <xdr:to>
      <xdr:col>55</xdr:col>
      <xdr:colOff>50800</xdr:colOff>
      <xdr:row>36</xdr:row>
      <xdr:rowOff>40706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133433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105451</xdr:rowOff>
    </xdr:from>
    <xdr:to>
      <xdr:col>50</xdr:col>
      <xdr:colOff>165100</xdr:colOff>
      <xdr:row>36</xdr:row>
      <xdr:rowOff>35601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52128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8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92359</xdr:rowOff>
    </xdr:from>
    <xdr:to>
      <xdr:col>46</xdr:col>
      <xdr:colOff>38100</xdr:colOff>
      <xdr:row>36</xdr:row>
      <xdr:rowOff>22509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39036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89357</xdr:rowOff>
    </xdr:from>
    <xdr:to>
      <xdr:col>41</xdr:col>
      <xdr:colOff>101600</xdr:colOff>
      <xdr:row>33</xdr:row>
      <xdr:rowOff>19507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5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36034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22686</xdr:rowOff>
    </xdr:from>
    <xdr:to>
      <xdr:col>36</xdr:col>
      <xdr:colOff>165100</xdr:colOff>
      <xdr:row>37</xdr:row>
      <xdr:rowOff>124286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115413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19361</xdr:rowOff>
    </xdr:from>
    <xdr:to>
      <xdr:col>55</xdr:col>
      <xdr:colOff>0</xdr:colOff>
      <xdr:row>57</xdr:row>
      <xdr:rowOff>158483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92011"/>
          <a:ext cx="838200" cy="13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158483</xdr:rowOff>
    </xdr:from>
    <xdr:to>
      <xdr:col>50</xdr:col>
      <xdr:colOff>114300</xdr:colOff>
      <xdr:row>58</xdr:row>
      <xdr:rowOff>36978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31133"/>
          <a:ext cx="889000" cy="4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36978</xdr:rowOff>
    </xdr:from>
    <xdr:to>
      <xdr:col>45</xdr:col>
      <xdr:colOff>177800</xdr:colOff>
      <xdr:row>58</xdr:row>
      <xdr:rowOff>53880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81078"/>
          <a:ext cx="889000" cy="1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53880</xdr:rowOff>
    </xdr:from>
    <xdr:to>
      <xdr:col>41</xdr:col>
      <xdr:colOff>50800</xdr:colOff>
      <xdr:row>58</xdr:row>
      <xdr:rowOff>134183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97980"/>
          <a:ext cx="889000" cy="8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140011</xdr:rowOff>
    </xdr:from>
    <xdr:to>
      <xdr:col>55</xdr:col>
      <xdr:colOff>50800</xdr:colOff>
      <xdr:row>57</xdr:row>
      <xdr:rowOff>70161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118438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1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107683</xdr:rowOff>
    </xdr:from>
    <xdr:to>
      <xdr:col>50</xdr:col>
      <xdr:colOff>165100</xdr:colOff>
      <xdr:row>58</xdr:row>
      <xdr:rowOff>37833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28960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157628</xdr:rowOff>
    </xdr:from>
    <xdr:to>
      <xdr:col>46</xdr:col>
      <xdr:colOff>38100</xdr:colOff>
      <xdr:row>58</xdr:row>
      <xdr:rowOff>87778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78905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3080</xdr:rowOff>
    </xdr:from>
    <xdr:to>
      <xdr:col>41</xdr:col>
      <xdr:colOff>101600</xdr:colOff>
      <xdr:row>58</xdr:row>
      <xdr:rowOff>104680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95807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83383</xdr:rowOff>
    </xdr:from>
    <xdr:to>
      <xdr:col>36</xdr:col>
      <xdr:colOff>165100</xdr:colOff>
      <xdr:row>59</xdr:row>
      <xdr:rowOff>13533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4660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586</xdr:rowOff>
    </xdr:from>
    <xdr:to>
      <xdr:col>55</xdr:col>
      <xdr:colOff>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73686"/>
          <a:ext cx="8382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586</xdr:rowOff>
    </xdr:from>
    <xdr:to>
      <xdr:col>50</xdr:col>
      <xdr:colOff>114300</xdr:colOff>
      <xdr:row>78</xdr:row>
      <xdr:rowOff>24194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73686"/>
          <a:ext cx="889000" cy="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8175</xdr:rowOff>
    </xdr:from>
    <xdr:to>
      <xdr:col>45</xdr:col>
      <xdr:colOff>177800</xdr:colOff>
      <xdr:row>78</xdr:row>
      <xdr:rowOff>24194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81275"/>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5300</xdr:rowOff>
    </xdr:from>
    <xdr:to>
      <xdr:col>41</xdr:col>
      <xdr:colOff>50800</xdr:colOff>
      <xdr:row>78</xdr:row>
      <xdr:rowOff>8175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8400"/>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121236</xdr:rowOff>
    </xdr:from>
    <xdr:to>
      <xdr:col>50</xdr:col>
      <xdr:colOff>165100</xdr:colOff>
      <xdr:row>78</xdr:row>
      <xdr:rowOff>51386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42513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144844</xdr:rowOff>
    </xdr:from>
    <xdr:to>
      <xdr:col>46</xdr:col>
      <xdr:colOff>38100</xdr:colOff>
      <xdr:row>78</xdr:row>
      <xdr:rowOff>74994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66121</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43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128825</xdr:rowOff>
    </xdr:from>
    <xdr:to>
      <xdr:col>41</xdr:col>
      <xdr:colOff>101600</xdr:colOff>
      <xdr:row>78</xdr:row>
      <xdr:rowOff>58975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50102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125950</xdr:rowOff>
    </xdr:from>
    <xdr:to>
      <xdr:col>36</xdr:col>
      <xdr:colOff>165100</xdr:colOff>
      <xdr:row>78</xdr:row>
      <xdr:rowOff>56100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47227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55987</xdr:rowOff>
    </xdr:from>
    <xdr:to>
      <xdr:col>55</xdr:col>
      <xdr:colOff>0</xdr:colOff>
      <xdr:row>97</xdr:row>
      <xdr:rowOff>18016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3737"/>
          <a:ext cx="838200" cy="30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18016</xdr:rowOff>
    </xdr:from>
    <xdr:to>
      <xdr:col>50</xdr:col>
      <xdr:colOff>114300</xdr:colOff>
      <xdr:row>98</xdr:row>
      <xdr:rowOff>48619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8666"/>
          <a:ext cx="889000" cy="2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147327</xdr:rowOff>
    </xdr:from>
    <xdr:to>
      <xdr:col>45</xdr:col>
      <xdr:colOff>177800</xdr:colOff>
      <xdr:row>98</xdr:row>
      <xdr:rowOff>48619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7977"/>
          <a:ext cx="889000" cy="7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147327</xdr:rowOff>
    </xdr:from>
    <xdr:to>
      <xdr:col>41</xdr:col>
      <xdr:colOff>50800</xdr:colOff>
      <xdr:row>98</xdr:row>
      <xdr:rowOff>151839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7977"/>
          <a:ext cx="889000" cy="17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5187</xdr:rowOff>
    </xdr:from>
    <xdr:to>
      <xdr:col>55</xdr:col>
      <xdr:colOff>50800</xdr:colOff>
      <xdr:row>95</xdr:row>
      <xdr:rowOff>106787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28064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138666</xdr:rowOff>
    </xdr:from>
    <xdr:to>
      <xdr:col>50</xdr:col>
      <xdr:colOff>165100</xdr:colOff>
      <xdr:row>97</xdr:row>
      <xdr:rowOff>68816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169269</xdr:rowOff>
    </xdr:from>
    <xdr:to>
      <xdr:col>46</xdr:col>
      <xdr:colOff>38100</xdr:colOff>
      <xdr:row>98</xdr:row>
      <xdr:rowOff>99419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90546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96527</xdr:rowOff>
    </xdr:from>
    <xdr:to>
      <xdr:col>41</xdr:col>
      <xdr:colOff>101600</xdr:colOff>
      <xdr:row>98</xdr:row>
      <xdr:rowOff>26677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17804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101039</xdr:rowOff>
    </xdr:from>
    <xdr:to>
      <xdr:col>36</xdr:col>
      <xdr:colOff>165100</xdr:colOff>
      <xdr:row>99</xdr:row>
      <xdr:rowOff>31189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22316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138671</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37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132166</xdr:rowOff>
    </xdr:from>
    <xdr:to>
      <xdr:col>76</xdr:col>
      <xdr:colOff>114300</xdr:colOff>
      <xdr:row>38</xdr:row>
      <xdr:rowOff>138671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7266"/>
          <a:ext cx="889000" cy="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132166</xdr:rowOff>
    </xdr:from>
    <xdr:to>
      <xdr:col>71</xdr:col>
      <xdr:colOff>177800</xdr:colOff>
      <xdr:row>38</xdr:row>
      <xdr:rowOff>134963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7266"/>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87871</xdr:rowOff>
    </xdr:from>
    <xdr:to>
      <xdr:col>76</xdr:col>
      <xdr:colOff>165100</xdr:colOff>
      <xdr:row>39</xdr:row>
      <xdr:rowOff>18021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9148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5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81366</xdr:rowOff>
    </xdr:from>
    <xdr:to>
      <xdr:col>72</xdr:col>
      <xdr:colOff>38100</xdr:colOff>
      <xdr:row>39</xdr:row>
      <xdr:rowOff>11516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84163</xdr:rowOff>
    </xdr:from>
    <xdr:to>
      <xdr:col>67</xdr:col>
      <xdr:colOff>101600</xdr:colOff>
      <xdr:row>39</xdr:row>
      <xdr:rowOff>14313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5440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9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106485</xdr:rowOff>
    </xdr:from>
    <xdr:to>
      <xdr:col>85</xdr:col>
      <xdr:colOff>127000</xdr:colOff>
      <xdr:row>77</xdr:row>
      <xdr:rowOff>114737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08135"/>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105401</xdr:rowOff>
    </xdr:from>
    <xdr:to>
      <xdr:col>81</xdr:col>
      <xdr:colOff>50800</xdr:colOff>
      <xdr:row>77</xdr:row>
      <xdr:rowOff>114737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07051"/>
          <a:ext cx="8890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105401</xdr:rowOff>
    </xdr:from>
    <xdr:to>
      <xdr:col>76</xdr:col>
      <xdr:colOff>114300</xdr:colOff>
      <xdr:row>77</xdr:row>
      <xdr:rowOff>126628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070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112117</xdr:rowOff>
    </xdr:from>
    <xdr:to>
      <xdr:col>71</xdr:col>
      <xdr:colOff>177800</xdr:colOff>
      <xdr:row>77</xdr:row>
      <xdr:rowOff>126628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1376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55685</xdr:rowOff>
    </xdr:from>
    <xdr:to>
      <xdr:col>85</xdr:col>
      <xdr:colOff>177800</xdr:colOff>
      <xdr:row>77</xdr:row>
      <xdr:rowOff>157285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142062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63937</xdr:rowOff>
    </xdr:from>
    <xdr:to>
      <xdr:col>81</xdr:col>
      <xdr:colOff>101600</xdr:colOff>
      <xdr:row>77</xdr:row>
      <xdr:rowOff>165537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156664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54601</xdr:rowOff>
    </xdr:from>
    <xdr:to>
      <xdr:col>76</xdr:col>
      <xdr:colOff>165100</xdr:colOff>
      <xdr:row>77</xdr:row>
      <xdr:rowOff>156201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147328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4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75828</xdr:rowOff>
    </xdr:from>
    <xdr:to>
      <xdr:col>72</xdr:col>
      <xdr:colOff>38100</xdr:colOff>
      <xdr:row>78</xdr:row>
      <xdr:rowOff>5978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168555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61317</xdr:rowOff>
    </xdr:from>
    <xdr:to>
      <xdr:col>67</xdr:col>
      <xdr:colOff>101600</xdr:colOff>
      <xdr:row>77</xdr:row>
      <xdr:rowOff>162917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154044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126949</xdr:rowOff>
    </xdr:from>
    <xdr:to>
      <xdr:col>85</xdr:col>
      <xdr:colOff>127000</xdr:colOff>
      <xdr:row>97</xdr:row>
      <xdr:rowOff>86816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86149"/>
          <a:ext cx="838200" cy="1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67956</xdr:rowOff>
    </xdr:from>
    <xdr:to>
      <xdr:col>81</xdr:col>
      <xdr:colOff>50800</xdr:colOff>
      <xdr:row>97</xdr:row>
      <xdr:rowOff>86816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27156"/>
          <a:ext cx="8890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67956</xdr:rowOff>
    </xdr:from>
    <xdr:to>
      <xdr:col>76</xdr:col>
      <xdr:colOff>114300</xdr:colOff>
      <xdr:row>97</xdr:row>
      <xdr:rowOff>14912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27156"/>
          <a:ext cx="889000" cy="1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14912</xdr:rowOff>
    </xdr:from>
    <xdr:to>
      <xdr:col>71</xdr:col>
      <xdr:colOff>177800</xdr:colOff>
      <xdr:row>97</xdr:row>
      <xdr:rowOff>133798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45562"/>
          <a:ext cx="889000" cy="1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76149</xdr:rowOff>
    </xdr:from>
    <xdr:to>
      <xdr:col>85</xdr:col>
      <xdr:colOff>177800</xdr:colOff>
      <xdr:row>97</xdr:row>
      <xdr:rowOff>6299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99026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8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36016</xdr:rowOff>
    </xdr:from>
    <xdr:to>
      <xdr:col>81</xdr:col>
      <xdr:colOff>101600</xdr:colOff>
      <xdr:row>97</xdr:row>
      <xdr:rowOff>137616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17156</xdr:rowOff>
    </xdr:from>
    <xdr:to>
      <xdr:col>76</xdr:col>
      <xdr:colOff>165100</xdr:colOff>
      <xdr:row>96</xdr:row>
      <xdr:rowOff>118756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135283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2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135562</xdr:rowOff>
    </xdr:from>
    <xdr:to>
      <xdr:col>72</xdr:col>
      <xdr:colOff>38100</xdr:colOff>
      <xdr:row>97</xdr:row>
      <xdr:rowOff>65712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82239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6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82998</xdr:rowOff>
    </xdr:from>
    <xdr:to>
      <xdr:col>67</xdr:col>
      <xdr:colOff>101600</xdr:colOff>
      <xdr:row>98</xdr:row>
      <xdr:rowOff>13148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29675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8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159665</xdr:rowOff>
    </xdr:from>
    <xdr:to>
      <xdr:col>116</xdr:col>
      <xdr:colOff>63500</xdr:colOff>
      <xdr:row>38</xdr:row>
      <xdr:rowOff>162826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74765"/>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162826</xdr:rowOff>
    </xdr:from>
    <xdr:to>
      <xdr:col>111</xdr:col>
      <xdr:colOff>177800</xdr:colOff>
      <xdr:row>39</xdr:row>
      <xdr:rowOff>26162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77926"/>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131699</xdr:rowOff>
    </xdr:from>
    <xdr:to>
      <xdr:col>107</xdr:col>
      <xdr:colOff>50800</xdr:colOff>
      <xdr:row>39</xdr:row>
      <xdr:rowOff>26162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4679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131699</xdr:rowOff>
    </xdr:from>
    <xdr:to>
      <xdr:col>102</xdr:col>
      <xdr:colOff>114300</xdr:colOff>
      <xdr:row>39</xdr:row>
      <xdr:rowOff>31610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46799"/>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108865</xdr:rowOff>
    </xdr:from>
    <xdr:to>
      <xdr:col>116</xdr:col>
      <xdr:colOff>114300</xdr:colOff>
      <xdr:row>39</xdr:row>
      <xdr:rowOff>39015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23792</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112026</xdr:rowOff>
    </xdr:from>
    <xdr:to>
      <xdr:col>112</xdr:col>
      <xdr:colOff>38100</xdr:colOff>
      <xdr:row>39</xdr:row>
      <xdr:rowOff>42176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33303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146812</xdr:rowOff>
    </xdr:from>
    <xdr:to>
      <xdr:col>107</xdr:col>
      <xdr:colOff>101600</xdr:colOff>
      <xdr:row>39</xdr:row>
      <xdr:rowOff>76962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68089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5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80899</xdr:rowOff>
    </xdr:from>
    <xdr:to>
      <xdr:col>102</xdr:col>
      <xdr:colOff>165100</xdr:colOff>
      <xdr:row>39</xdr:row>
      <xdr:rowOff>11049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2176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152260</xdr:rowOff>
    </xdr:from>
    <xdr:to>
      <xdr:col>98</xdr:col>
      <xdr:colOff>38100</xdr:colOff>
      <xdr:row>39</xdr:row>
      <xdr:rowOff>82410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73537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76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91956</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07506"/>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91956</xdr:rowOff>
    </xdr:from>
    <xdr:to>
      <xdr:col>107</xdr:col>
      <xdr:colOff>50800</xdr:colOff>
      <xdr:row>59</xdr:row>
      <xdr:rowOff>92053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07506"/>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69651</xdr:rowOff>
    </xdr:from>
    <xdr:to>
      <xdr:col>102</xdr:col>
      <xdr:colOff>114300</xdr:colOff>
      <xdr:row>59</xdr:row>
      <xdr:rowOff>92053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85201"/>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41156</xdr:rowOff>
    </xdr:from>
    <xdr:to>
      <xdr:col>107</xdr:col>
      <xdr:colOff>101600</xdr:colOff>
      <xdr:row>59</xdr:row>
      <xdr:rowOff>142756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133883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4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41253</xdr:rowOff>
    </xdr:from>
    <xdr:to>
      <xdr:col>102</xdr:col>
      <xdr:colOff>165100</xdr:colOff>
      <xdr:row>59</xdr:row>
      <xdr:rowOff>142853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133980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4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18851</xdr:rowOff>
    </xdr:from>
    <xdr:to>
      <xdr:col>98</xdr:col>
      <xdr:colOff>38100</xdr:colOff>
      <xdr:row>59</xdr:row>
      <xdr:rowOff>120451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111578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22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42774</xdr:rowOff>
    </xdr:from>
    <xdr:to>
      <xdr:col>116</xdr:col>
      <xdr:colOff>63500</xdr:colOff>
      <xdr:row>78</xdr:row>
      <xdr:rowOff>61649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15874"/>
          <a:ext cx="8382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61649</xdr:rowOff>
    </xdr:from>
    <xdr:to>
      <xdr:col>111</xdr:col>
      <xdr:colOff>177800</xdr:colOff>
      <xdr:row>78</xdr:row>
      <xdr:rowOff>75377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34749"/>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49533</xdr:rowOff>
    </xdr:from>
    <xdr:to>
      <xdr:col>107</xdr:col>
      <xdr:colOff>50800</xdr:colOff>
      <xdr:row>78</xdr:row>
      <xdr:rowOff>75377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22633"/>
          <a:ext cx="8890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133604</xdr:rowOff>
    </xdr:from>
    <xdr:to>
      <xdr:col>102</xdr:col>
      <xdr:colOff>114300</xdr:colOff>
      <xdr:row>78</xdr:row>
      <xdr:rowOff>49533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335254"/>
          <a:ext cx="889000" cy="8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163424</xdr:rowOff>
    </xdr:from>
    <xdr:to>
      <xdr:col>116</xdr:col>
      <xdr:colOff>114300</xdr:colOff>
      <xdr:row>78</xdr:row>
      <xdr:rowOff>93574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141851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10849</xdr:rowOff>
    </xdr:from>
    <xdr:to>
      <xdr:col>112</xdr:col>
      <xdr:colOff>38100</xdr:colOff>
      <xdr:row>78</xdr:row>
      <xdr:rowOff>112449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7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24577</xdr:rowOff>
    </xdr:from>
    <xdr:to>
      <xdr:col>107</xdr:col>
      <xdr:colOff>101600</xdr:colOff>
      <xdr:row>78</xdr:row>
      <xdr:rowOff>126177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117304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170183</xdr:rowOff>
    </xdr:from>
    <xdr:to>
      <xdr:col>102</xdr:col>
      <xdr:colOff>165100</xdr:colOff>
      <xdr:row>78</xdr:row>
      <xdr:rowOff>100333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91460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6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82804</xdr:rowOff>
    </xdr:from>
    <xdr:to>
      <xdr:col>98</xdr:col>
      <xdr:colOff>38100</xdr:colOff>
      <xdr:row>78</xdr:row>
      <xdr:rowOff>12954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4081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が続いている。</a:t>
          </a:r>
        </a:p>
        <a:p>
          <a:r>
            <a:rPr kumimoji="1" lang="ja-JP" altLang="en-US" sz="1100">
              <a:latin typeface="ＭＳ Ｐゴシック" panose="020B0600070205080204" pitchFamily="50" charset="-128"/>
              <a:ea typeface="ＭＳ Ｐゴシック" panose="020B0600070205080204" pitchFamily="50" charset="-128"/>
            </a:rPr>
            <a:t>・扶助費については、福祉事務所を設置している町であるため、類似団体平均値より高いコストで推移している。</a:t>
          </a:r>
        </a:p>
        <a:p>
          <a:r>
            <a:rPr kumimoji="1" lang="ja-JP" altLang="en-US" sz="1100">
              <a:latin typeface="ＭＳ Ｐゴシック" panose="020B0600070205080204" pitchFamily="50" charset="-128"/>
              <a:ea typeface="ＭＳ Ｐゴシック" panose="020B0600070205080204" pitchFamily="50" charset="-128"/>
            </a:rPr>
            <a:t>・補助費等については、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p>
        <a:p>
          <a:r>
            <a:rPr kumimoji="1" lang="ja-JP" altLang="en-US" sz="1100">
              <a:latin typeface="ＭＳ Ｐゴシック" panose="020B0600070205080204" pitchFamily="50" charset="-128"/>
              <a:ea typeface="ＭＳ Ｐゴシック" panose="020B0600070205080204" pitchFamily="50" charset="-128"/>
            </a:rPr>
            <a:t>・普通建設事業について近年は、道路・公共施設共に維持補修を中心に事業展開を実施しており、類似団体平均値と比べコスト額が低く推移してきた。しかし令和５年度に支所の建替え、動物園の改修、ホールの改修、美化センターの解体撤去等を行ったことにより類似団体を上回る結果となり、</a:t>
          </a:r>
        </a:p>
        <a:p>
          <a:r>
            <a:rPr kumimoji="1" lang="ja-JP" altLang="en-US" sz="1100">
              <a:latin typeface="ＭＳ Ｐゴシック" panose="020B0600070205080204" pitchFamily="50" charset="-128"/>
              <a:ea typeface="ＭＳ Ｐゴシック" panose="020B0600070205080204" pitchFamily="50" charset="-128"/>
            </a:rPr>
            <a:t>　今後も保育園の統合、小学校の統合等を控えており、事業費の増加が見込まれている。</a:t>
          </a:r>
        </a:p>
        <a:p>
          <a:r>
            <a:rPr kumimoji="1" lang="ja-JP" altLang="en-US" sz="1100">
              <a:latin typeface="ＭＳ Ｐゴシック" panose="020B0600070205080204" pitchFamily="50" charset="-128"/>
              <a:ea typeface="ＭＳ Ｐゴシック" panose="020B0600070205080204" pitchFamily="50" charset="-128"/>
            </a:rPr>
            <a:t>・積立金については令和２年度、令和３年度に多気東部土地開発公社より貸付金の返還を受け財政調整基金に積立を行った。また、ふるさと納税を次年度以降に活用するためのふるさと応援基金に積立を実施していることにより類似団体と比較し高く推移している。</a:t>
          </a:r>
        </a:p>
        <a:p>
          <a:r>
            <a:rPr kumimoji="1" lang="ja-JP" altLang="en-US" sz="1100">
              <a:latin typeface="ＭＳ Ｐゴシック" panose="020B0600070205080204" pitchFamily="50" charset="-128"/>
              <a:ea typeface="ＭＳ Ｐゴシック" panose="020B0600070205080204" pitchFamily="50" charset="-128"/>
            </a:rPr>
            <a:t>　また、令和５年度より合併特例債を活用した合併振興基金の設置を開始した。一方で、統合こども園整備事業や統合小学校整備事業等で多額の取り崩しを予定している。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112840</xdr:rowOff>
    </xdr:from>
    <xdr:to>
      <xdr:col>24</xdr:col>
      <xdr:colOff>63500</xdr:colOff>
      <xdr:row>38</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27940"/>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94170</xdr:rowOff>
    </xdr:from>
    <xdr:to>
      <xdr:col>19</xdr:col>
      <xdr:colOff>177800</xdr:colOff>
      <xdr:row>38</xdr:row>
      <xdr:rowOff>112840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09270"/>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151702</xdr:rowOff>
    </xdr:from>
    <xdr:to>
      <xdr:col>15</xdr:col>
      <xdr:colOff>50800</xdr:colOff>
      <xdr:row>38</xdr:row>
      <xdr:rowOff>94170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3902"/>
          <a:ext cx="889000" cy="28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151702</xdr:rowOff>
    </xdr:from>
    <xdr:to>
      <xdr:col>10</xdr:col>
      <xdr:colOff>114300</xdr:colOff>
      <xdr:row>38</xdr:row>
      <xdr:rowOff>120841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3902"/>
          <a:ext cx="889000" cy="3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62992</xdr:rowOff>
    </xdr:from>
    <xdr:to>
      <xdr:col>24</xdr:col>
      <xdr:colOff>114300</xdr:colOff>
      <xdr:row>38</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149369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62040</xdr:rowOff>
    </xdr:from>
    <xdr:to>
      <xdr:col>20</xdr:col>
      <xdr:colOff>38100</xdr:colOff>
      <xdr:row>38</xdr:row>
      <xdr:rowOff>163640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154767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43370</xdr:rowOff>
    </xdr:from>
    <xdr:to>
      <xdr:col>15</xdr:col>
      <xdr:colOff>101600</xdr:colOff>
      <xdr:row>38</xdr:row>
      <xdr:rowOff>144970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136097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100902</xdr:rowOff>
    </xdr:from>
    <xdr:to>
      <xdr:col>10</xdr:col>
      <xdr:colOff>165100</xdr:colOff>
      <xdr:row>37</xdr:row>
      <xdr:rowOff>31052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70041</xdr:rowOff>
    </xdr:from>
    <xdr:to>
      <xdr:col>6</xdr:col>
      <xdr:colOff>38100</xdr:colOff>
      <xdr:row>39</xdr:row>
      <xdr:rowOff>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162768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156761</xdr:rowOff>
    </xdr:from>
    <xdr:to>
      <xdr:col>24</xdr:col>
      <xdr:colOff>63500</xdr:colOff>
      <xdr:row>55</xdr:row>
      <xdr:rowOff>120486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43611"/>
          <a:ext cx="838200" cy="3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30517</xdr:rowOff>
    </xdr:from>
    <xdr:to>
      <xdr:col>19</xdr:col>
      <xdr:colOff>177800</xdr:colOff>
      <xdr:row>55</xdr:row>
      <xdr:rowOff>120486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60267"/>
          <a:ext cx="8890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93081</xdr:rowOff>
    </xdr:from>
    <xdr:to>
      <xdr:col>15</xdr:col>
      <xdr:colOff>50800</xdr:colOff>
      <xdr:row>55</xdr:row>
      <xdr:rowOff>30517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79931"/>
          <a:ext cx="889000" cy="2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93081</xdr:rowOff>
    </xdr:from>
    <xdr:to>
      <xdr:col>10</xdr:col>
      <xdr:colOff>114300</xdr:colOff>
      <xdr:row>56</xdr:row>
      <xdr:rowOff>130461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79931"/>
          <a:ext cx="889000" cy="5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105961</xdr:rowOff>
    </xdr:from>
    <xdr:to>
      <xdr:col>24</xdr:col>
      <xdr:colOff>114300</xdr:colOff>
      <xdr:row>54</xdr:row>
      <xdr:rowOff>36111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128838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4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69686</xdr:rowOff>
    </xdr:from>
    <xdr:to>
      <xdr:col>20</xdr:col>
      <xdr:colOff>38100</xdr:colOff>
      <xdr:row>55</xdr:row>
      <xdr:rowOff>171286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151167</xdr:rowOff>
    </xdr:from>
    <xdr:to>
      <xdr:col>15</xdr:col>
      <xdr:colOff>101600</xdr:colOff>
      <xdr:row>55</xdr:row>
      <xdr:rowOff>81317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97844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42281</xdr:rowOff>
    </xdr:from>
    <xdr:to>
      <xdr:col>10</xdr:col>
      <xdr:colOff>165100</xdr:colOff>
      <xdr:row>53</xdr:row>
      <xdr:rowOff>143881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160408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0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79661</xdr:rowOff>
    </xdr:from>
    <xdr:to>
      <xdr:col>6</xdr:col>
      <xdr:colOff>38100</xdr:colOff>
      <xdr:row>57</xdr:row>
      <xdr:rowOff>9811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26338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14014</xdr:rowOff>
    </xdr:from>
    <xdr:to>
      <xdr:col>24</xdr:col>
      <xdr:colOff>63500</xdr:colOff>
      <xdr:row>75</xdr:row>
      <xdr:rowOff>58112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1314"/>
          <a:ext cx="838200" cy="2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116970</xdr:rowOff>
    </xdr:from>
    <xdr:to>
      <xdr:col>19</xdr:col>
      <xdr:colOff>177800</xdr:colOff>
      <xdr:row>75</xdr:row>
      <xdr:rowOff>58112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04270"/>
          <a:ext cx="889000" cy="1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116970</xdr:rowOff>
    </xdr:from>
    <xdr:to>
      <xdr:col>15</xdr:col>
      <xdr:colOff>50800</xdr:colOff>
      <xdr:row>76</xdr:row>
      <xdr:rowOff>85097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04270"/>
          <a:ext cx="889000" cy="3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85097</xdr:rowOff>
    </xdr:from>
    <xdr:to>
      <xdr:col>10</xdr:col>
      <xdr:colOff>114300</xdr:colOff>
      <xdr:row>77</xdr:row>
      <xdr:rowOff>74037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5297"/>
          <a:ext cx="889000" cy="16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134664</xdr:rowOff>
    </xdr:from>
    <xdr:to>
      <xdr:col>24</xdr:col>
      <xdr:colOff>114300</xdr:colOff>
      <xdr:row>74</xdr:row>
      <xdr:rowOff>64814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157541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7312</xdr:rowOff>
    </xdr:from>
    <xdr:to>
      <xdr:col>20</xdr:col>
      <xdr:colOff>38100</xdr:colOff>
      <xdr:row>75</xdr:row>
      <xdr:rowOff>108912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66170</xdr:rowOff>
    </xdr:from>
    <xdr:to>
      <xdr:col>15</xdr:col>
      <xdr:colOff>101600</xdr:colOff>
      <xdr:row>74</xdr:row>
      <xdr:rowOff>167770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2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34297</xdr:rowOff>
    </xdr:from>
    <xdr:to>
      <xdr:col>10</xdr:col>
      <xdr:colOff>165100</xdr:colOff>
      <xdr:row>76</xdr:row>
      <xdr:rowOff>135897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152424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23237</xdr:rowOff>
    </xdr:from>
    <xdr:to>
      <xdr:col>6</xdr:col>
      <xdr:colOff>38100</xdr:colOff>
      <xdr:row>77</xdr:row>
      <xdr:rowOff>124837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141364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117591</xdr:rowOff>
    </xdr:from>
    <xdr:to>
      <xdr:col>24</xdr:col>
      <xdr:colOff>63500</xdr:colOff>
      <xdr:row>97</xdr:row>
      <xdr:rowOff>162919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48241"/>
          <a:ext cx="8382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162919</xdr:rowOff>
    </xdr:from>
    <xdr:to>
      <xdr:col>19</xdr:col>
      <xdr:colOff>177800</xdr:colOff>
      <xdr:row>98</xdr:row>
      <xdr:rowOff>32497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3569"/>
          <a:ext cx="889000" cy="4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32497</xdr:rowOff>
    </xdr:from>
    <xdr:to>
      <xdr:col>15</xdr:col>
      <xdr:colOff>50800</xdr:colOff>
      <xdr:row>98</xdr:row>
      <xdr:rowOff>92413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4597"/>
          <a:ext cx="8890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92413</xdr:rowOff>
    </xdr:from>
    <xdr:to>
      <xdr:col>10</xdr:col>
      <xdr:colOff>114300</xdr:colOff>
      <xdr:row>99</xdr:row>
      <xdr:rowOff>63261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94513"/>
          <a:ext cx="889000" cy="1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66791</xdr:rowOff>
    </xdr:from>
    <xdr:to>
      <xdr:col>24</xdr:col>
      <xdr:colOff>114300</xdr:colOff>
      <xdr:row>97</xdr:row>
      <xdr:rowOff>168391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45218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112119</xdr:rowOff>
    </xdr:from>
    <xdr:to>
      <xdr:col>20</xdr:col>
      <xdr:colOff>38100</xdr:colOff>
      <xdr:row>98</xdr:row>
      <xdr:rowOff>42269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33396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153147</xdr:rowOff>
    </xdr:from>
    <xdr:to>
      <xdr:col>15</xdr:col>
      <xdr:colOff>101600</xdr:colOff>
      <xdr:row>98</xdr:row>
      <xdr:rowOff>83297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41613</xdr:rowOff>
    </xdr:from>
    <xdr:to>
      <xdr:col>10</xdr:col>
      <xdr:colOff>165100</xdr:colOff>
      <xdr:row>98</xdr:row>
      <xdr:rowOff>143213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134340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12461</xdr:rowOff>
    </xdr:from>
    <xdr:to>
      <xdr:col>6</xdr:col>
      <xdr:colOff>38100</xdr:colOff>
      <xdr:row>99</xdr:row>
      <xdr:rowOff>114061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105188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135586</xdr:rowOff>
    </xdr:from>
    <xdr:to>
      <xdr:col>55</xdr:col>
      <xdr:colOff>0</xdr:colOff>
      <xdr:row>38</xdr:row>
      <xdr:rowOff>135586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0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135586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54216"/>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39116</xdr:rowOff>
    </xdr:from>
    <xdr:to>
      <xdr:col>45</xdr:col>
      <xdr:colOff>177800</xdr:colOff>
      <xdr:row>38</xdr:row>
      <xdr:rowOff>40030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42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40030</xdr:rowOff>
    </xdr:from>
    <xdr:to>
      <xdr:col>41</xdr:col>
      <xdr:colOff>50800</xdr:colOff>
      <xdr:row>38</xdr:row>
      <xdr:rowOff>45059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5513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84786</xdr:rowOff>
    </xdr:from>
    <xdr:to>
      <xdr:col>55</xdr:col>
      <xdr:colOff>50800</xdr:colOff>
      <xdr:row>39</xdr:row>
      <xdr:rowOff>14936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171163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4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84786</xdr:rowOff>
    </xdr:from>
    <xdr:to>
      <xdr:col>50</xdr:col>
      <xdr:colOff>165100</xdr:colOff>
      <xdr:row>39</xdr:row>
      <xdr:rowOff>14936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6063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159766</xdr:rowOff>
    </xdr:from>
    <xdr:to>
      <xdr:col>46</xdr:col>
      <xdr:colOff>38100</xdr:colOff>
      <xdr:row>38</xdr:row>
      <xdr:rowOff>89916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81043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160680</xdr:rowOff>
    </xdr:from>
    <xdr:to>
      <xdr:col>41</xdr:col>
      <xdr:colOff>101600</xdr:colOff>
      <xdr:row>38</xdr:row>
      <xdr:rowOff>90830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81957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165709</xdr:rowOff>
    </xdr:from>
    <xdr:to>
      <xdr:col>36</xdr:col>
      <xdr:colOff>165100</xdr:colOff>
      <xdr:row>38</xdr:row>
      <xdr:rowOff>95859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86986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160548</xdr:rowOff>
    </xdr:from>
    <xdr:to>
      <xdr:col>55</xdr:col>
      <xdr:colOff>0</xdr:colOff>
      <xdr:row>57</xdr:row>
      <xdr:rowOff>162052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33198"/>
          <a:ext cx="8382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162052</xdr:rowOff>
    </xdr:from>
    <xdr:to>
      <xdr:col>50</xdr:col>
      <xdr:colOff>114300</xdr:colOff>
      <xdr:row>57</xdr:row>
      <xdr:rowOff>169816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4702"/>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169816</xdr:rowOff>
    </xdr:from>
    <xdr:to>
      <xdr:col>45</xdr:col>
      <xdr:colOff>177800</xdr:colOff>
      <xdr:row>58</xdr:row>
      <xdr:rowOff>28235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2466"/>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8196</xdr:rowOff>
    </xdr:from>
    <xdr:to>
      <xdr:col>41</xdr:col>
      <xdr:colOff>50800</xdr:colOff>
      <xdr:row>58</xdr:row>
      <xdr:rowOff>28235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2296"/>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109748</xdr:rowOff>
    </xdr:from>
    <xdr:to>
      <xdr:col>55</xdr:col>
      <xdr:colOff>50800</xdr:colOff>
      <xdr:row>58</xdr:row>
      <xdr:rowOff>39898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111252</xdr:rowOff>
    </xdr:from>
    <xdr:to>
      <xdr:col>50</xdr:col>
      <xdr:colOff>165100</xdr:colOff>
      <xdr:row>58</xdr:row>
      <xdr:rowOff>41402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32529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119016</xdr:rowOff>
    </xdr:from>
    <xdr:to>
      <xdr:col>46</xdr:col>
      <xdr:colOff>38100</xdr:colOff>
      <xdr:row>58</xdr:row>
      <xdr:rowOff>49166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40293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148885</xdr:rowOff>
    </xdr:from>
    <xdr:to>
      <xdr:col>41</xdr:col>
      <xdr:colOff>101600</xdr:colOff>
      <xdr:row>58</xdr:row>
      <xdr:rowOff>79035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70162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128846</xdr:rowOff>
    </xdr:from>
    <xdr:to>
      <xdr:col>36</xdr:col>
      <xdr:colOff>165100</xdr:colOff>
      <xdr:row>58</xdr:row>
      <xdr:rowOff>58996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12021</xdr:rowOff>
    </xdr:from>
    <xdr:to>
      <xdr:col>55</xdr:col>
      <xdr:colOff>0</xdr:colOff>
      <xdr:row>77</xdr:row>
      <xdr:rowOff>46431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2221"/>
          <a:ext cx="838200" cy="20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12021</xdr:rowOff>
    </xdr:from>
    <xdr:to>
      <xdr:col>50</xdr:col>
      <xdr:colOff>114300</xdr:colOff>
      <xdr:row>78</xdr:row>
      <xdr:rowOff>10269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42221"/>
          <a:ext cx="889000" cy="3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10269</xdr:rowOff>
    </xdr:from>
    <xdr:to>
      <xdr:col>45</xdr:col>
      <xdr:colOff>177800</xdr:colOff>
      <xdr:row>78</xdr:row>
      <xdr:rowOff>130546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83369"/>
          <a:ext cx="889000" cy="1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130546</xdr:rowOff>
    </xdr:from>
    <xdr:to>
      <xdr:col>41</xdr:col>
      <xdr:colOff>50800</xdr:colOff>
      <xdr:row>79</xdr:row>
      <xdr:rowOff>20120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503646"/>
          <a:ext cx="889000" cy="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167081</xdr:rowOff>
    </xdr:from>
    <xdr:to>
      <xdr:col>55</xdr:col>
      <xdr:colOff>50800</xdr:colOff>
      <xdr:row>77</xdr:row>
      <xdr:rowOff>97231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18508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132672</xdr:rowOff>
    </xdr:from>
    <xdr:to>
      <xdr:col>50</xdr:col>
      <xdr:colOff>165100</xdr:colOff>
      <xdr:row>76</xdr:row>
      <xdr:rowOff>62821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1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79349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130919</xdr:rowOff>
    </xdr:from>
    <xdr:to>
      <xdr:col>46</xdr:col>
      <xdr:colOff>38100</xdr:colOff>
      <xdr:row>78</xdr:row>
      <xdr:rowOff>61069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79746</xdr:rowOff>
    </xdr:from>
    <xdr:to>
      <xdr:col>41</xdr:col>
      <xdr:colOff>101600</xdr:colOff>
      <xdr:row>79</xdr:row>
      <xdr:rowOff>9896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4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140770</xdr:rowOff>
    </xdr:from>
    <xdr:to>
      <xdr:col>36</xdr:col>
      <xdr:colOff>165100</xdr:colOff>
      <xdr:row>79</xdr:row>
      <xdr:rowOff>70920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62047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60844</xdr:rowOff>
    </xdr:from>
    <xdr:to>
      <xdr:col>55</xdr:col>
      <xdr:colOff>0</xdr:colOff>
      <xdr:row>98</xdr:row>
      <xdr:rowOff>64026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62944"/>
          <a:ext cx="8382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22802</xdr:rowOff>
    </xdr:from>
    <xdr:to>
      <xdr:col>50</xdr:col>
      <xdr:colOff>114300</xdr:colOff>
      <xdr:row>98</xdr:row>
      <xdr:rowOff>64026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24902"/>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158807</xdr:rowOff>
    </xdr:from>
    <xdr:to>
      <xdr:col>45</xdr:col>
      <xdr:colOff>177800</xdr:colOff>
      <xdr:row>98</xdr:row>
      <xdr:rowOff>22802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9457"/>
          <a:ext cx="8890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158807</xdr:rowOff>
    </xdr:from>
    <xdr:to>
      <xdr:col>41</xdr:col>
      <xdr:colOff>50800</xdr:colOff>
      <xdr:row>98</xdr:row>
      <xdr:rowOff>74568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89457"/>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10044</xdr:rowOff>
    </xdr:from>
    <xdr:to>
      <xdr:col>55</xdr:col>
      <xdr:colOff>50800</xdr:colOff>
      <xdr:row>98</xdr:row>
      <xdr:rowOff>111644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96421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13226</xdr:rowOff>
    </xdr:from>
    <xdr:to>
      <xdr:col>50</xdr:col>
      <xdr:colOff>165100</xdr:colOff>
      <xdr:row>98</xdr:row>
      <xdr:rowOff>114826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105953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143452</xdr:rowOff>
    </xdr:from>
    <xdr:to>
      <xdr:col>46</xdr:col>
      <xdr:colOff>38100</xdr:colOff>
      <xdr:row>98</xdr:row>
      <xdr:rowOff>73602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64729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108007</xdr:rowOff>
    </xdr:from>
    <xdr:to>
      <xdr:col>41</xdr:col>
      <xdr:colOff>101600</xdr:colOff>
      <xdr:row>98</xdr:row>
      <xdr:rowOff>38157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23768</xdr:rowOff>
    </xdr:from>
    <xdr:to>
      <xdr:col>36</xdr:col>
      <xdr:colOff>165100</xdr:colOff>
      <xdr:row>98</xdr:row>
      <xdr:rowOff>125368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116495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1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105687</xdr:rowOff>
    </xdr:from>
    <xdr:to>
      <xdr:col>85</xdr:col>
      <xdr:colOff>127000</xdr:colOff>
      <xdr:row>39</xdr:row>
      <xdr:rowOff>38185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0787"/>
          <a:ext cx="838200" cy="10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27115</xdr:rowOff>
    </xdr:from>
    <xdr:to>
      <xdr:col>81</xdr:col>
      <xdr:colOff>50800</xdr:colOff>
      <xdr:row>39</xdr:row>
      <xdr:rowOff>38185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713665"/>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27115</xdr:rowOff>
    </xdr:from>
    <xdr:to>
      <xdr:col>76</xdr:col>
      <xdr:colOff>114300</xdr:colOff>
      <xdr:row>39</xdr:row>
      <xdr:rowOff>29090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13665"/>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126376</xdr:rowOff>
    </xdr:from>
    <xdr:to>
      <xdr:col>71</xdr:col>
      <xdr:colOff>177800</xdr:colOff>
      <xdr:row>39</xdr:row>
      <xdr:rowOff>29090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41476"/>
          <a:ext cx="889000" cy="7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54887</xdr:rowOff>
    </xdr:from>
    <xdr:to>
      <xdr:col>85</xdr:col>
      <xdr:colOff>177800</xdr:colOff>
      <xdr:row>38</xdr:row>
      <xdr:rowOff>156487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77765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158835</xdr:rowOff>
    </xdr:from>
    <xdr:to>
      <xdr:col>81</xdr:col>
      <xdr:colOff>101600</xdr:colOff>
      <xdr:row>39</xdr:row>
      <xdr:rowOff>88985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80112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147765</xdr:rowOff>
    </xdr:from>
    <xdr:to>
      <xdr:col>76</xdr:col>
      <xdr:colOff>165100</xdr:colOff>
      <xdr:row>39</xdr:row>
      <xdr:rowOff>77915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69042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149740</xdr:rowOff>
    </xdr:from>
    <xdr:to>
      <xdr:col>72</xdr:col>
      <xdr:colOff>38100</xdr:colOff>
      <xdr:row>39</xdr:row>
      <xdr:rowOff>79890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71017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75576</xdr:rowOff>
    </xdr:from>
    <xdr:to>
      <xdr:col>67</xdr:col>
      <xdr:colOff>101600</xdr:colOff>
      <xdr:row>39</xdr:row>
      <xdr:rowOff>5726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168303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8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49741</xdr:rowOff>
    </xdr:from>
    <xdr:to>
      <xdr:col>85</xdr:col>
      <xdr:colOff>127000</xdr:colOff>
      <xdr:row>57</xdr:row>
      <xdr:rowOff>58496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2391"/>
          <a:ext cx="8382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130670</xdr:rowOff>
    </xdr:from>
    <xdr:to>
      <xdr:col>81</xdr:col>
      <xdr:colOff>50800</xdr:colOff>
      <xdr:row>57</xdr:row>
      <xdr:rowOff>58496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31870"/>
          <a:ext cx="8890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92618</xdr:rowOff>
    </xdr:from>
    <xdr:to>
      <xdr:col>76</xdr:col>
      <xdr:colOff>114300</xdr:colOff>
      <xdr:row>56</xdr:row>
      <xdr:rowOff>130670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22368"/>
          <a:ext cx="889000" cy="20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92618</xdr:rowOff>
    </xdr:from>
    <xdr:to>
      <xdr:col>71</xdr:col>
      <xdr:colOff>177800</xdr:colOff>
      <xdr:row>57</xdr:row>
      <xdr:rowOff>97930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22368"/>
          <a:ext cx="889000" cy="3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170391</xdr:rowOff>
    </xdr:from>
    <xdr:to>
      <xdr:col>85</xdr:col>
      <xdr:colOff>177800</xdr:colOff>
      <xdr:row>57</xdr:row>
      <xdr:rowOff>100541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85318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7696</xdr:rowOff>
    </xdr:from>
    <xdr:to>
      <xdr:col>81</xdr:col>
      <xdr:colOff>101600</xdr:colOff>
      <xdr:row>57</xdr:row>
      <xdr:rowOff>109296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100423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79870</xdr:rowOff>
    </xdr:from>
    <xdr:to>
      <xdr:col>76</xdr:col>
      <xdr:colOff>165100</xdr:colOff>
      <xdr:row>57</xdr:row>
      <xdr:rowOff>10020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41818</xdr:rowOff>
    </xdr:from>
    <xdr:to>
      <xdr:col>72</xdr:col>
      <xdr:colOff>38100</xdr:colOff>
      <xdr:row>55</xdr:row>
      <xdr:rowOff>143418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159945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24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47130</xdr:rowOff>
    </xdr:from>
    <xdr:to>
      <xdr:col>67</xdr:col>
      <xdr:colOff>101600</xdr:colOff>
      <xdr:row>57</xdr:row>
      <xdr:rowOff>148730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138671</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17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132166</xdr:rowOff>
    </xdr:from>
    <xdr:to>
      <xdr:col>76</xdr:col>
      <xdr:colOff>114300</xdr:colOff>
      <xdr:row>78</xdr:row>
      <xdr:rowOff>138671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5266"/>
          <a:ext cx="889000" cy="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132166</xdr:rowOff>
    </xdr:from>
    <xdr:to>
      <xdr:col>71</xdr:col>
      <xdr:colOff>177800</xdr:colOff>
      <xdr:row>78</xdr:row>
      <xdr:rowOff>134964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05266"/>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87871</xdr:rowOff>
    </xdr:from>
    <xdr:to>
      <xdr:col>76</xdr:col>
      <xdr:colOff>165100</xdr:colOff>
      <xdr:row>79</xdr:row>
      <xdr:rowOff>18021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9148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5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81366</xdr:rowOff>
    </xdr:from>
    <xdr:to>
      <xdr:col>72</xdr:col>
      <xdr:colOff>38100</xdr:colOff>
      <xdr:row>79</xdr:row>
      <xdr:rowOff>11516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2643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4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84164</xdr:rowOff>
    </xdr:from>
    <xdr:to>
      <xdr:col>67</xdr:col>
      <xdr:colOff>101600</xdr:colOff>
      <xdr:row>79</xdr:row>
      <xdr:rowOff>14314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5441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106485</xdr:rowOff>
    </xdr:from>
    <xdr:to>
      <xdr:col>85</xdr:col>
      <xdr:colOff>127000</xdr:colOff>
      <xdr:row>97</xdr:row>
      <xdr:rowOff>114737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37135"/>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105401</xdr:rowOff>
    </xdr:from>
    <xdr:to>
      <xdr:col>81</xdr:col>
      <xdr:colOff>50800</xdr:colOff>
      <xdr:row>97</xdr:row>
      <xdr:rowOff>114737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36051"/>
          <a:ext cx="8890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105401</xdr:rowOff>
    </xdr:from>
    <xdr:to>
      <xdr:col>76</xdr:col>
      <xdr:colOff>114300</xdr:colOff>
      <xdr:row>97</xdr:row>
      <xdr:rowOff>126628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60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112117</xdr:rowOff>
    </xdr:from>
    <xdr:to>
      <xdr:col>71</xdr:col>
      <xdr:colOff>177800</xdr:colOff>
      <xdr:row>97</xdr:row>
      <xdr:rowOff>126628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4276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55685</xdr:rowOff>
    </xdr:from>
    <xdr:to>
      <xdr:col>85</xdr:col>
      <xdr:colOff>177800</xdr:colOff>
      <xdr:row>97</xdr:row>
      <xdr:rowOff>157285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142062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63937</xdr:rowOff>
    </xdr:from>
    <xdr:to>
      <xdr:col>81</xdr:col>
      <xdr:colOff>101600</xdr:colOff>
      <xdr:row>97</xdr:row>
      <xdr:rowOff>165537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156664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54601</xdr:rowOff>
    </xdr:from>
    <xdr:to>
      <xdr:col>76</xdr:col>
      <xdr:colOff>165100</xdr:colOff>
      <xdr:row>97</xdr:row>
      <xdr:rowOff>156201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147328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75828</xdr:rowOff>
    </xdr:from>
    <xdr:to>
      <xdr:col>72</xdr:col>
      <xdr:colOff>38100</xdr:colOff>
      <xdr:row>98</xdr:row>
      <xdr:rowOff>5978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61317</xdr:rowOff>
    </xdr:from>
    <xdr:to>
      <xdr:col>67</xdr:col>
      <xdr:colOff>101600</xdr:colOff>
      <xdr:row>97</xdr:row>
      <xdr:rowOff>162917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154044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・消防費に関して類似団体を下回って推移してきたが、負担金の増を主な要因とし類似団体を上回る結果となった。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・総務費は大幅な増となった。要因としては、新たな基金の積立の開始、人件費の増加の他、支所などの施設改修費の増加があげられる。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関しては、福祉事務所設置町のため類似団体と比較して高い水準で推移していると同時に、年々増加傾向にある。令和５年度においても昨年度に比較して増加したが、人件費の増や福祉サービス費の増が目立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・公債費は類似団体を下回る水準で推移している。しかし、統合こども園や統合小学校などの大型事業における起債借入を控えているため、今後増加していくことが予想されている。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企業立地に伴う貸付金の返還により令和元年度から令和３年度は財政調整基金の積立額が増加し、標準財政規模比は大きく増加した。令和４年度は貸付金の返還はなく、財政調整基金残高は令和３年度と同水準に留まった。一方、繰越事業費が大きく単年度収支がマイナスになったことが要因し、実質単年度収支はマイナスに転じた。令和５年度には実質単年度収支はプラスに転じたが、今後、大型事業に伴う財政調整基金の取り崩しを控えているため、健全な財政運営ができるよう努めていかなければなら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施した上下水道料金の改定により、水道事業及び下水道関連の各会計において黒字額が安定していることから連結実質黒字額は増加傾向にあったが、施設や管路の更新における維持管理費が増加傾向にあり、年によってばらつきはあるものの大きく黒字額が伸びることは期待できない。また、令和４年度に介護保険料収入が増加したことにより介護保険特別会計の黒字額が増加したが、令和５年度はその幅を縮小する結果となった。各会計において引き続き財政の健全化に取り組み、安定した事業運営が行えるよう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10895126</v>
      </c>
      <c r="BO4" s="371"/>
      <c r="BP4" s="371"/>
      <c r="BQ4" s="371"/>
      <c r="BR4" s="371"/>
      <c r="BS4" s="371"/>
      <c r="BT4" s="371"/>
      <c r="BU4" s="372"/>
      <c r="BV4" s="370">
        <v>9605401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5.4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10409351</v>
      </c>
      <c r="BO5" s="408"/>
      <c r="BP5" s="408"/>
      <c r="BQ5" s="408"/>
      <c r="BR5" s="408"/>
      <c r="BS5" s="408"/>
      <c r="BT5" s="408"/>
      <c r="BU5" s="409"/>
      <c r="BV5" s="407">
        <v>9192317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88.2</v>
      </c>
      <c r="CU5" s="405"/>
      <c r="CV5" s="405"/>
      <c r="CW5" s="405"/>
      <c r="CX5" s="405"/>
      <c r="CY5" s="405"/>
      <c r="CZ5" s="405"/>
      <c r="DA5" s="406"/>
      <c r="DB5" s="404">
        <v>89.6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485775</v>
      </c>
      <c r="BO6" s="408"/>
      <c r="BP6" s="408"/>
      <c r="BQ6" s="408"/>
      <c r="BR6" s="408"/>
      <c r="BS6" s="408"/>
      <c r="BT6" s="408"/>
      <c r="BU6" s="409"/>
      <c r="BV6" s="407">
        <v>413084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89.6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189439</v>
      </c>
      <c r="BO7" s="408"/>
      <c r="BP7" s="408"/>
      <c r="BQ7" s="408"/>
      <c r="BR7" s="408"/>
      <c r="BS7" s="408"/>
      <c r="BT7" s="408"/>
      <c r="BU7" s="409"/>
      <c r="BV7" s="407">
        <v>116663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5515190</v>
      </c>
      <c r="CU7" s="408"/>
      <c r="CV7" s="408"/>
      <c r="CW7" s="408"/>
      <c r="CX7" s="408"/>
      <c r="CY7" s="408"/>
      <c r="CZ7" s="408"/>
      <c r="DA7" s="409"/>
      <c r="DB7" s="407">
        <v>5467433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296336</v>
      </c>
      <c r="BO8" s="408"/>
      <c r="BP8" s="408"/>
      <c r="BQ8" s="408"/>
      <c r="BR8" s="408"/>
      <c r="BS8" s="408"/>
      <c r="BT8" s="408"/>
      <c r="BU8" s="409"/>
      <c r="BV8" s="407">
        <v>296421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0.49</v>
      </c>
      <c r="CU8" s="448"/>
      <c r="CV8" s="448"/>
      <c r="CW8" s="448"/>
      <c r="CX8" s="448"/>
      <c r="CY8" s="448"/>
      <c r="CZ8" s="448"/>
      <c r="DA8" s="449"/>
      <c r="DB8" s="447">
        <v>0.5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14021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-85</v>
      </c>
      <c r="BO9" s="408"/>
      <c r="BP9" s="408"/>
      <c r="BQ9" s="408"/>
      <c r="BR9" s="408"/>
      <c r="BS9" s="408"/>
      <c r="BT9" s="408"/>
      <c r="BU9" s="409"/>
      <c r="BV9" s="407">
        <v>-72396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8.9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14878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135244</v>
      </c>
      <c r="BO10" s="408"/>
      <c r="BP10" s="408"/>
      <c r="BQ10" s="408"/>
      <c r="BR10" s="408"/>
      <c r="BS10" s="408"/>
      <c r="BT10" s="408"/>
      <c r="BU10" s="409"/>
      <c r="BV10" s="407">
        <v>184255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13817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61096</v>
      </c>
      <c r="BO12" s="408"/>
      <c r="BP12" s="408"/>
      <c r="BQ12" s="408"/>
      <c r="BR12" s="408"/>
      <c r="BS12" s="408"/>
      <c r="BT12" s="408"/>
      <c r="BU12" s="409"/>
      <c r="BV12" s="407">
        <v>132877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13630</v>
      </c>
      <c r="S13" s="492"/>
      <c r="T13" s="492"/>
      <c r="U13" s="492"/>
      <c r="V13" s="493"/>
      <c r="W13" s="423" t="s">
        <v>131</v>
      </c>
      <c r="X13" s="424"/>
      <c r="Y13" s="424"/>
      <c r="Z13" s="424"/>
      <c r="AA13" s="424"/>
      <c r="AB13" s="414"/>
      <c r="AC13" s="458">
        <v>652</v>
      </c>
      <c r="AD13" s="459"/>
      <c r="AE13" s="459"/>
      <c r="AF13" s="459"/>
      <c r="AG13" s="501"/>
      <c r="AH13" s="458">
        <v>834</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74063</v>
      </c>
      <c r="BO13" s="408"/>
      <c r="BP13" s="408"/>
      <c r="BQ13" s="408"/>
      <c r="BR13" s="408"/>
      <c r="BS13" s="408"/>
      <c r="BT13" s="408"/>
      <c r="BU13" s="409"/>
      <c r="BV13" s="407">
        <v>-21018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3.6</v>
      </c>
      <c r="CU13" s="405"/>
      <c r="CV13" s="405"/>
      <c r="CW13" s="405"/>
      <c r="CX13" s="405"/>
      <c r="CY13" s="405"/>
      <c r="CZ13" s="405"/>
      <c r="DA13" s="406"/>
      <c r="DB13" s="404">
        <v>3.6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14000</v>
      </c>
      <c r="S14" s="492"/>
      <c r="T14" s="492"/>
      <c r="U14" s="492"/>
      <c r="V14" s="493"/>
      <c r="W14" s="397"/>
      <c r="X14" s="398"/>
      <c r="Y14" s="398"/>
      <c r="Z14" s="398"/>
      <c r="AA14" s="398"/>
      <c r="AB14" s="387"/>
      <c r="AC14" s="494">
        <v>9.6</v>
      </c>
      <c r="AD14" s="495"/>
      <c r="AE14" s="495"/>
      <c r="AF14" s="495"/>
      <c r="AG14" s="496"/>
      <c r="AH14" s="494">
        <v>11.4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13838</v>
      </c>
      <c r="S15" s="492"/>
      <c r="T15" s="492"/>
      <c r="U15" s="492"/>
      <c r="V15" s="493"/>
      <c r="W15" s="423" t="s">
        <v>137</v>
      </c>
      <c r="X15" s="424"/>
      <c r="Y15" s="424"/>
      <c r="Z15" s="424"/>
      <c r="AA15" s="424"/>
      <c r="AB15" s="414"/>
      <c r="AC15" s="458">
        <v>2087</v>
      </c>
      <c r="AD15" s="459"/>
      <c r="AE15" s="459"/>
      <c r="AF15" s="459"/>
      <c r="AG15" s="501"/>
      <c r="AH15" s="458">
        <v>2390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2282518</v>
      </c>
      <c r="BO15" s="371"/>
      <c r="BP15" s="371"/>
      <c r="BQ15" s="371"/>
      <c r="BR15" s="371"/>
      <c r="BS15" s="371"/>
      <c r="BT15" s="371"/>
      <c r="BU15" s="372"/>
      <c r="BV15" s="370">
        <v>2417969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30.8</v>
      </c>
      <c r="AD16" s="495"/>
      <c r="AE16" s="495"/>
      <c r="AF16" s="495"/>
      <c r="AG16" s="496"/>
      <c r="AH16" s="494">
        <v>32.5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4886002</v>
      </c>
      <c r="BO16" s="408"/>
      <c r="BP16" s="408"/>
      <c r="BQ16" s="408"/>
      <c r="BR16" s="408"/>
      <c r="BS16" s="408"/>
      <c r="BT16" s="408"/>
      <c r="BU16" s="409"/>
      <c r="BV16" s="407">
        <v>4728028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4026</v>
      </c>
      <c r="AD17" s="459"/>
      <c r="AE17" s="459"/>
      <c r="AF17" s="459"/>
      <c r="AG17" s="501"/>
      <c r="AH17" s="458">
        <v>4121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2885025</v>
      </c>
      <c r="BO17" s="408"/>
      <c r="BP17" s="408"/>
      <c r="BQ17" s="408"/>
      <c r="BR17" s="408"/>
      <c r="BS17" s="408"/>
      <c r="BT17" s="408"/>
      <c r="BU17" s="409"/>
      <c r="BV17" s="407">
        <v>3069182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103.06</v>
      </c>
      <c r="M18" s="531"/>
      <c r="N18" s="531"/>
      <c r="O18" s="531"/>
      <c r="P18" s="531"/>
      <c r="Q18" s="531"/>
      <c r="R18" s="532"/>
      <c r="S18" s="532"/>
      <c r="T18" s="532"/>
      <c r="U18" s="532"/>
      <c r="V18" s="533"/>
      <c r="W18" s="425"/>
      <c r="X18" s="426"/>
      <c r="Y18" s="426"/>
      <c r="Z18" s="426"/>
      <c r="AA18" s="426"/>
      <c r="AB18" s="417"/>
      <c r="AC18" s="534">
        <v>59.5</v>
      </c>
      <c r="AD18" s="535"/>
      <c r="AE18" s="535"/>
      <c r="AF18" s="535"/>
      <c r="AG18" s="536"/>
      <c r="AH18" s="534">
        <v>56.1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4992560</v>
      </c>
      <c r="BO18" s="408"/>
      <c r="BP18" s="408"/>
      <c r="BQ18" s="408"/>
      <c r="BR18" s="408"/>
      <c r="BS18" s="408"/>
      <c r="BT18" s="408"/>
      <c r="BU18" s="409"/>
      <c r="BV18" s="407">
        <v>4775513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7099258</v>
      </c>
      <c r="BO19" s="408"/>
      <c r="BP19" s="408"/>
      <c r="BQ19" s="408"/>
      <c r="BR19" s="408"/>
      <c r="BS19" s="408"/>
      <c r="BT19" s="408"/>
      <c r="BU19" s="409"/>
      <c r="BV19" s="407">
        <v>6765384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5124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6082778</v>
      </c>
      <c r="BO22" s="371"/>
      <c r="BP22" s="371"/>
      <c r="BQ22" s="371"/>
      <c r="BR22" s="371"/>
      <c r="BS22" s="371"/>
      <c r="BT22" s="371"/>
      <c r="BU22" s="372"/>
      <c r="BV22" s="370">
        <v>5441321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5911682</v>
      </c>
      <c r="BO23" s="408"/>
      <c r="BP23" s="408"/>
      <c r="BQ23" s="408"/>
      <c r="BR23" s="408"/>
      <c r="BS23" s="408"/>
      <c r="BT23" s="408"/>
      <c r="BU23" s="409"/>
      <c r="BV23" s="407">
        <v>5290789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138</v>
      </c>
      <c r="AI24" s="459"/>
      <c r="AJ24" s="459"/>
      <c r="AK24" s="459"/>
      <c r="AL24" s="501"/>
      <c r="AM24" s="458">
        <v>427938</v>
      </c>
      <c r="AN24" s="459"/>
      <c r="AO24" s="459"/>
      <c r="AP24" s="459"/>
      <c r="AQ24" s="459"/>
      <c r="AR24" s="501"/>
      <c r="AS24" s="458">
        <v>3101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3406162</v>
      </c>
      <c r="BO24" s="408"/>
      <c r="BP24" s="408"/>
      <c r="BQ24" s="408"/>
      <c r="BR24" s="408"/>
      <c r="BS24" s="408"/>
      <c r="BT24" s="408"/>
      <c r="BU24" s="409"/>
      <c r="BV24" s="407">
        <v>2386218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637553</v>
      </c>
      <c r="BO25" s="371"/>
      <c r="BP25" s="371"/>
      <c r="BQ25" s="371"/>
      <c r="BR25" s="371"/>
      <c r="BS25" s="371"/>
      <c r="BT25" s="371"/>
      <c r="BU25" s="372"/>
      <c r="BV25" s="370">
        <v>414721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16550</v>
      </c>
      <c r="AN26" s="459"/>
      <c r="AO26" s="459"/>
      <c r="AP26" s="459"/>
      <c r="AQ26" s="459"/>
      <c r="AR26" s="501"/>
      <c r="AS26" s="458">
        <v>3310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2950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3710070</v>
      </c>
      <c r="BO28" s="371"/>
      <c r="BP28" s="371"/>
      <c r="BQ28" s="371"/>
      <c r="BR28" s="371"/>
      <c r="BS28" s="371"/>
      <c r="BT28" s="371"/>
      <c r="BU28" s="372"/>
      <c r="BV28" s="370">
        <v>3635922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9</v>
      </c>
      <c r="M29" s="459"/>
      <c r="N29" s="459"/>
      <c r="O29" s="459"/>
      <c r="P29" s="501"/>
      <c r="Q29" s="458">
        <v>2150</v>
      </c>
      <c r="R29" s="459"/>
      <c r="S29" s="459"/>
      <c r="T29" s="459"/>
      <c r="U29" s="459"/>
      <c r="V29" s="501"/>
      <c r="W29" s="556"/>
      <c r="X29" s="557"/>
      <c r="Y29" s="558"/>
      <c r="Z29" s="457" t="s">
        <v>178</v>
      </c>
      <c r="AA29" s="437"/>
      <c r="AB29" s="437"/>
      <c r="AC29" s="437"/>
      <c r="AD29" s="437"/>
      <c r="AE29" s="437"/>
      <c r="AF29" s="437"/>
      <c r="AG29" s="438"/>
      <c r="AH29" s="458">
        <v>139</v>
      </c>
      <c r="AI29" s="459"/>
      <c r="AJ29" s="459"/>
      <c r="AK29" s="459"/>
      <c r="AL29" s="501"/>
      <c r="AM29" s="458">
        <v>432287</v>
      </c>
      <c r="AN29" s="459"/>
      <c r="AO29" s="459"/>
      <c r="AP29" s="459"/>
      <c r="AQ29" s="459"/>
      <c r="AR29" s="501"/>
      <c r="AS29" s="458">
        <v>3110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507158</v>
      </c>
      <c r="BO29" s="408"/>
      <c r="BP29" s="408"/>
      <c r="BQ29" s="408"/>
      <c r="BR29" s="408"/>
      <c r="BS29" s="408"/>
      <c r="BT29" s="408"/>
      <c r="BU29" s="409"/>
      <c r="BV29" s="407">
        <v>477320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2867383</v>
      </c>
      <c r="BO30" s="527"/>
      <c r="BP30" s="527"/>
      <c r="BQ30" s="527"/>
      <c r="BR30" s="527"/>
      <c r="BS30" s="527"/>
      <c r="BT30" s="527"/>
      <c r="BU30" s="528"/>
      <c r="BV30" s="526">
        <v>2417729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三重県多気郡多気町松阪市学校組合一般会計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多気東部土地開発公社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松阪地区広域衛生組合一般会計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三重地方税管理回収機構一般会計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三重地方税管理回収機構滞納整理拡充事業特別会計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香肌奥伊勢資源化広域連合一般会計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松阪地区広域消防組合一般会計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三重県後期高齢者医療広域連合一般会計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三重県後期高齢者医療広域連合後期高齢者医療特別会計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三重県市町総合事務組合一般会計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三重県市町総合事務組合退職手当特別会計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CUBJdPnU2D45oPPouREa+9zfkm9EhNqGiimUNluK6U2T9M3HpyRKjPn/fPQFbW1Q1mqEnnmt4jT+M3L4tVWaA==" saltValue="EfPrPlRgnLqu7KbFV3CQ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8"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17.440000000000001</v>
      </c>
      <c r="G34" s="33">
        <v>18.600000000000001</v>
      </c>
      <c r="H34" s="33">
        <v>17.489999999999998</v>
      </c>
      <c r="I34" s="33">
        <v>18.760000000000002</v>
      </c>
      <c r="J34" s="34">
        <v>18.489999999999998</v>
      </c>
      <c r="K34" s="22"/>
      <c r="L34" s="22"/>
      <c r="M34" s="22"/>
      <c r="N34" s="22"/>
      <c r="O34" s="22"/>
      <c r="P34" s="22"/>
    </row>
    <row r="35" spans="1:16" ht="39" customHeight="1" x14ac:dyDescent="0.15">
      <c r="A35" s="22"/>
      <c r="B35" s="35"/>
      <c r="C35" s="1145" t="s">
        <v>534</v>
      </c>
      <c r="D35" s="1146"/>
      <c r="E35" s="1147"/>
      <c r="F35" s="36">
        <v>14.49</v>
      </c>
      <c r="G35" s="37">
        <v>13.5</v>
      </c>
      <c r="H35" s="37">
        <v>12.01</v>
      </c>
      <c r="I35" s="37">
        <v>11.73</v>
      </c>
      <c r="J35" s="38">
        <v>10.59</v>
      </c>
      <c r="K35" s="22"/>
      <c r="L35" s="22"/>
      <c r="M35" s="22"/>
      <c r="N35" s="22"/>
      <c r="O35" s="22"/>
      <c r="P35" s="22"/>
    </row>
    <row r="36" spans="1:16" ht="39" customHeight="1" x14ac:dyDescent="0.15">
      <c r="A36" s="22"/>
      <c r="B36" s="35"/>
      <c r="C36" s="1145" t="s">
        <v>535</v>
      </c>
      <c r="D36" s="1146"/>
      <c r="E36" s="1147"/>
      <c r="F36" s="36">
        <v>5.01</v>
      </c>
      <c r="G36" s="37">
        <v>5.14</v>
      </c>
      <c r="H36" s="37">
        <v>5.33</v>
      </c>
      <c r="I36" s="37">
        <v>5.89</v>
      </c>
      <c r="J36" s="38">
        <v>6.28</v>
      </c>
      <c r="K36" s="22"/>
      <c r="L36" s="22"/>
      <c r="M36" s="22"/>
      <c r="N36" s="22"/>
      <c r="O36" s="22"/>
      <c r="P36" s="22"/>
    </row>
    <row r="37" spans="1:16" ht="39" customHeight="1" x14ac:dyDescent="0.15">
      <c r="A37" s="22"/>
      <c r="B37" s="35"/>
      <c r="C37" s="1145" t="s">
        <v>536</v>
      </c>
      <c r="D37" s="1146"/>
      <c r="E37" s="1147"/>
      <c r="F37" s="36">
        <v>5.43</v>
      </c>
      <c r="G37" s="37">
        <v>6.49</v>
      </c>
      <c r="H37" s="37">
        <v>6.56</v>
      </c>
      <c r="I37" s="37">
        <v>5.41</v>
      </c>
      <c r="J37" s="38">
        <v>5.36</v>
      </c>
      <c r="K37" s="22"/>
      <c r="L37" s="22"/>
      <c r="M37" s="22"/>
      <c r="N37" s="22"/>
      <c r="O37" s="22"/>
      <c r="P37" s="22"/>
    </row>
    <row r="38" spans="1:16" ht="39" customHeight="1" x14ac:dyDescent="0.15">
      <c r="A38" s="22"/>
      <c r="B38" s="35"/>
      <c r="C38" s="1145" t="s">
        <v>537</v>
      </c>
      <c r="D38" s="1146"/>
      <c r="E38" s="1147"/>
      <c r="F38" s="36">
        <v>0.21</v>
      </c>
      <c r="G38" s="37">
        <v>0.63</v>
      </c>
      <c r="H38" s="37">
        <v>1.1299999999999999</v>
      </c>
      <c r="I38" s="37">
        <v>2.14</v>
      </c>
      <c r="J38" s="38">
        <v>0.86</v>
      </c>
      <c r="K38" s="22"/>
      <c r="L38" s="22"/>
      <c r="M38" s="22"/>
      <c r="N38" s="22"/>
      <c r="O38" s="22"/>
      <c r="P38" s="22"/>
    </row>
    <row r="39" spans="1:16" ht="39" customHeight="1" x14ac:dyDescent="0.15">
      <c r="A39" s="22"/>
      <c r="B39" s="35"/>
      <c r="C39" s="1145" t="s">
        <v>538</v>
      </c>
      <c r="D39" s="1146"/>
      <c r="E39" s="1147"/>
      <c r="F39" s="36">
        <v>0.67</v>
      </c>
      <c r="G39" s="37">
        <v>0.08</v>
      </c>
      <c r="H39" s="37">
        <v>7.0000000000000007E-2</v>
      </c>
      <c r="I39" s="37">
        <v>0.6</v>
      </c>
      <c r="J39" s="38">
        <v>0.53</v>
      </c>
      <c r="K39" s="22"/>
      <c r="L39" s="22"/>
      <c r="M39" s="22"/>
      <c r="N39" s="22"/>
      <c r="O39" s="22"/>
      <c r="P39" s="22"/>
    </row>
    <row r="40" spans="1:16" ht="39" customHeight="1" x14ac:dyDescent="0.15">
      <c r="A40" s="22"/>
      <c r="B40" s="35"/>
      <c r="C40" s="1145" t="s">
        <v>539</v>
      </c>
      <c r="D40" s="1146"/>
      <c r="E40" s="1147"/>
      <c r="F40" s="36">
        <v>0.04</v>
      </c>
      <c r="G40" s="37">
        <v>0.02</v>
      </c>
      <c r="H40" s="37">
        <v>7.0000000000000007E-2</v>
      </c>
      <c r="I40" s="37">
        <v>0.05</v>
      </c>
      <c r="J40" s="38">
        <v>0.52</v>
      </c>
      <c r="K40" s="22"/>
      <c r="L40" s="22"/>
      <c r="M40" s="22"/>
      <c r="N40" s="22"/>
      <c r="O40" s="22"/>
      <c r="P40" s="22"/>
    </row>
    <row r="41" spans="1:16" ht="39" customHeight="1" x14ac:dyDescent="0.15">
      <c r="A41" s="22"/>
      <c r="B41" s="35"/>
      <c r="C41" s="1145" t="s">
        <v>540</v>
      </c>
      <c r="D41" s="1146"/>
      <c r="E41" s="1147"/>
      <c r="F41" s="36">
        <v>0</v>
      </c>
      <c r="G41" s="37">
        <v>0.01</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0.27</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gM/rlRnb458EAkKevvL/qJgJS22pXu+6sdTgmeH8oSNQP75OlmOxo4wnz4JznAs1CZ/XMXUpYLkt22tUmFNuA==" saltValue="3OZjSPCi+sXnNGsahn3j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28" zoomScale="55" zoomScaleNormal="55"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632</v>
      </c>
      <c r="L45" s="60">
        <v>579</v>
      </c>
      <c r="M45" s="60">
        <v>634</v>
      </c>
      <c r="N45" s="60">
        <v>601</v>
      </c>
      <c r="O45" s="61">
        <v>619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259</v>
      </c>
      <c r="L48" s="64">
        <v>243</v>
      </c>
      <c r="M48" s="64">
        <v>236</v>
      </c>
      <c r="N48" s="64">
        <v>232</v>
      </c>
      <c r="O48" s="65">
        <v>247</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v>
      </c>
      <c r="L49" s="64">
        <v>11</v>
      </c>
      <c r="M49" s="64">
        <v>7</v>
      </c>
      <c r="N49" s="64">
        <v>12</v>
      </c>
      <c r="O49" s="65">
        <v>15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704</v>
      </c>
      <c r="L52" s="64">
        <v>665</v>
      </c>
      <c r="M52" s="64">
        <v>681</v>
      </c>
      <c r="N52" s="64">
        <v>690</v>
      </c>
      <c r="O52" s="65">
        <v>705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199</v>
      </c>
      <c r="L53" s="69">
        <v>168</v>
      </c>
      <c r="M53" s="69">
        <v>196</v>
      </c>
      <c r="N53" s="69">
        <v>155</v>
      </c>
      <c r="O53" s="70">
        <v>176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mCfjoDo5694oI1z37BK6px7TpXsqNjZWypxrkVYql9sQ9+3kBnzG6b+QPMUwmE3odd8CHch/E+EMC/mgIvnRFw==" saltValue="k0gBPgVWGP0o7V3Wh12U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55" zoomScaleNormal="55" zoomScaleSheetLayoutView="100" workbookViewId="0">
      <selection activeCell="M50" sqref="M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5648</v>
      </c>
      <c r="J41" s="356">
        <v>5988</v>
      </c>
      <c r="K41" s="356">
        <v>5727</v>
      </c>
      <c r="L41" s="356">
        <v>5441</v>
      </c>
      <c r="M41" s="357">
        <v>6083</v>
      </c>
    </row>
    <row r="42" spans="2:13" ht="27.75" customHeight="1" x14ac:dyDescent="0.15">
      <c r="B42" s="1186"/>
      <c r="C42" s="1187"/>
      <c r="D42" s="106"/>
      <c r="E42" s="1192" t="s">
        <v>32</v>
      </c>
      <c r="F42" s="1192"/>
      <c r="G42" s="1192"/>
      <c r="H42" s="1193"/>
      <c r="I42" s="358" t="s">
        <v>488</v>
      </c>
      <c r="J42" s="359" t="s">
        <v>488</v>
      </c>
      <c r="K42" s="359" t="s">
        <v>488</v>
      </c>
      <c r="L42" s="359" t="s">
        <v>488</v>
      </c>
      <c r="M42" s="360" t="s">
        <v>488</v>
      </c>
    </row>
    <row r="43" spans="2:13" ht="27.75" customHeight="1" x14ac:dyDescent="0.15">
      <c r="B43" s="1186"/>
      <c r="C43" s="1187"/>
      <c r="D43" s="106"/>
      <c r="E43" s="1192" t="s">
        <v>33</v>
      </c>
      <c r="F43" s="1192"/>
      <c r="G43" s="1192"/>
      <c r="H43" s="1193"/>
      <c r="I43" s="358">
        <v>3565</v>
      </c>
      <c r="J43" s="359">
        <v>3149</v>
      </c>
      <c r="K43" s="359">
        <v>2706</v>
      </c>
      <c r="L43" s="359">
        <v>2441</v>
      </c>
      <c r="M43" s="360">
        <v>2297</v>
      </c>
    </row>
    <row r="44" spans="2:13" ht="27.75" customHeight="1" x14ac:dyDescent="0.15">
      <c r="B44" s="1186"/>
      <c r="C44" s="1187"/>
      <c r="D44" s="106"/>
      <c r="E44" s="1192" t="s">
        <v>34</v>
      </c>
      <c r="F44" s="1192"/>
      <c r="G44" s="1192"/>
      <c r="H44" s="1193"/>
      <c r="I44" s="358">
        <v>35</v>
      </c>
      <c r="J44" s="359">
        <v>73</v>
      </c>
      <c r="K44" s="359">
        <v>83</v>
      </c>
      <c r="L44" s="359">
        <v>94</v>
      </c>
      <c r="M44" s="360">
        <v>79</v>
      </c>
    </row>
    <row r="45" spans="2:13" ht="27.75" customHeight="1" x14ac:dyDescent="0.15">
      <c r="B45" s="1186"/>
      <c r="C45" s="1187"/>
      <c r="D45" s="106"/>
      <c r="E45" s="1192" t="s">
        <v>35</v>
      </c>
      <c r="F45" s="1192"/>
      <c r="G45" s="1192"/>
      <c r="H45" s="1193"/>
      <c r="I45" s="358">
        <v>1241</v>
      </c>
      <c r="J45" s="359">
        <v>1203</v>
      </c>
      <c r="K45" s="359">
        <v>1173</v>
      </c>
      <c r="L45" s="359">
        <v>1165</v>
      </c>
      <c r="M45" s="360">
        <v>1144</v>
      </c>
    </row>
    <row r="46" spans="2:13" ht="27.75" customHeight="1" x14ac:dyDescent="0.15">
      <c r="B46" s="1186"/>
      <c r="C46" s="1187"/>
      <c r="D46" s="107"/>
      <c r="E46" s="1192" t="s">
        <v>36</v>
      </c>
      <c r="F46" s="1192"/>
      <c r="G46" s="1192"/>
      <c r="H46" s="1193"/>
      <c r="I46" s="358" t="s">
        <v>488</v>
      </c>
      <c r="J46" s="359" t="s">
        <v>488</v>
      </c>
      <c r="K46" s="359" t="s">
        <v>488</v>
      </c>
      <c r="L46" s="359" t="s">
        <v>488</v>
      </c>
      <c r="M46" s="360" t="s">
        <v>488</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4710</v>
      </c>
      <c r="J50" s="359">
        <v>5639</v>
      </c>
      <c r="K50" s="359">
        <v>6729</v>
      </c>
      <c r="L50" s="359">
        <v>6872</v>
      </c>
      <c r="M50" s="360">
        <v>7042</v>
      </c>
    </row>
    <row r="51" spans="2:13" ht="27.75" customHeight="1" x14ac:dyDescent="0.15">
      <c r="B51" s="1186"/>
      <c r="C51" s="1187"/>
      <c r="D51" s="106"/>
      <c r="E51" s="1192" t="s">
        <v>42</v>
      </c>
      <c r="F51" s="1192"/>
      <c r="G51" s="1192"/>
      <c r="H51" s="1193"/>
      <c r="I51" s="358" t="s">
        <v>488</v>
      </c>
      <c r="J51" s="359">
        <v>5</v>
      </c>
      <c r="K51" s="359" t="s">
        <v>488</v>
      </c>
      <c r="L51" s="359" t="s">
        <v>488</v>
      </c>
      <c r="M51" s="360" t="s">
        <v>488</v>
      </c>
    </row>
    <row r="52" spans="2:13" ht="27.75" customHeight="1" x14ac:dyDescent="0.15">
      <c r="B52" s="1188"/>
      <c r="C52" s="1189"/>
      <c r="D52" s="106"/>
      <c r="E52" s="1192" t="s">
        <v>43</v>
      </c>
      <c r="F52" s="1192"/>
      <c r="G52" s="1192"/>
      <c r="H52" s="1193"/>
      <c r="I52" s="358">
        <v>7625</v>
      </c>
      <c r="J52" s="359">
        <v>7915</v>
      </c>
      <c r="K52" s="359">
        <v>7812</v>
      </c>
      <c r="L52" s="359">
        <v>5876</v>
      </c>
      <c r="M52" s="360">
        <v>7395</v>
      </c>
    </row>
    <row r="53" spans="2:13" ht="27.75" customHeight="1" thickBot="1" x14ac:dyDescent="0.2">
      <c r="B53" s="1199" t="s">
        <v>19</v>
      </c>
      <c r="C53" s="1200"/>
      <c r="D53" s="110"/>
      <c r="E53" s="1201" t="s">
        <v>44</v>
      </c>
      <c r="F53" s="1201"/>
      <c r="G53" s="1201"/>
      <c r="H53" s="1202"/>
      <c r="I53" s="361">
        <v>-1846</v>
      </c>
      <c r="J53" s="362">
        <v>-3146</v>
      </c>
      <c r="K53" s="362">
        <v>-4853</v>
      </c>
      <c r="L53" s="362">
        <v>-3606</v>
      </c>
      <c r="M53" s="363">
        <v>-4835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c3PXG7RpmskD1jtCUCb0mY2tHk7aj+giTotklwWQzfXS6YhiShMjn5IJqyNjhWZZN7qf2Qv0rGNIRjn5wvgtw==" saltValue="PRtbGOq9QYJcyNjD/4kM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55" zoomScaleNormal="55"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3585</v>
      </c>
      <c r="G55" s="122">
        <v>3636</v>
      </c>
      <c r="H55" s="123">
        <v>3710</v>
      </c>
    </row>
    <row r="56" spans="2:8" ht="52.5" customHeight="1" x14ac:dyDescent="0.15">
      <c r="B56" s="124"/>
      <c r="C56" s="1213" t="s">
        <v>47</v>
      </c>
      <c r="D56" s="1213"/>
      <c r="E56" s="1214"/>
      <c r="F56" s="125">
        <v>477</v>
      </c>
      <c r="G56" s="125">
        <v>477</v>
      </c>
      <c r="H56" s="126">
        <v>507</v>
      </c>
    </row>
    <row r="57" spans="2:8" ht="53.25" customHeight="1" x14ac:dyDescent="0.15">
      <c r="B57" s="124"/>
      <c r="C57" s="1215" t="s">
        <v>48</v>
      </c>
      <c r="D57" s="1215"/>
      <c r="E57" s="1216"/>
      <c r="F57" s="127">
        <v>2314</v>
      </c>
      <c r="G57" s="127">
        <v>2418</v>
      </c>
      <c r="H57" s="128">
        <v>2867</v>
      </c>
    </row>
    <row r="58" spans="2:8" ht="45.75" customHeight="1" x14ac:dyDescent="0.15">
      <c r="B58" s="129"/>
      <c r="C58" s="1203" t="s">
        <v>566</v>
      </c>
      <c r="D58" s="1204"/>
      <c r="E58" s="1205"/>
      <c r="F58" s="130">
        <v>1006</v>
      </c>
      <c r="G58" s="130">
        <v>1085</v>
      </c>
      <c r="H58" s="131">
        <v>1104</v>
      </c>
    </row>
    <row r="59" spans="2:8" ht="45.75" customHeight="1" x14ac:dyDescent="0.15">
      <c r="B59" s="129"/>
      <c r="C59" s="1203" t="s">
        <v>567</v>
      </c>
      <c r="D59" s="1204"/>
      <c r="E59" s="1205"/>
      <c r="F59" s="130">
        <v>490</v>
      </c>
      <c r="G59" s="130">
        <v>593</v>
      </c>
      <c r="H59" s="131">
        <v>735</v>
      </c>
    </row>
    <row r="60" spans="2:8" ht="45.75" customHeight="1" x14ac:dyDescent="0.15">
      <c r="B60" s="129"/>
      <c r="C60" s="1203" t="s">
        <v>568</v>
      </c>
      <c r="D60" s="1204"/>
      <c r="E60" s="1205"/>
      <c r="F60" s="130">
        <v>0</v>
      </c>
      <c r="G60" s="130">
        <v>0</v>
      </c>
      <c r="H60" s="131">
        <v>400</v>
      </c>
    </row>
    <row r="61" spans="2:8" ht="45.75" customHeight="1" x14ac:dyDescent="0.15">
      <c r="B61" s="129"/>
      <c r="C61" s="1203" t="s">
        <v>569</v>
      </c>
      <c r="D61" s="1204"/>
      <c r="E61" s="1205"/>
      <c r="F61" s="130">
        <v>423</v>
      </c>
      <c r="G61" s="130">
        <v>345</v>
      </c>
      <c r="H61" s="131">
        <v>278</v>
      </c>
    </row>
    <row r="62" spans="2:8" ht="45.75" customHeight="1" thickBot="1" x14ac:dyDescent="0.2">
      <c r="B62" s="132"/>
      <c r="C62" s="1206" t="s">
        <v>570</v>
      </c>
      <c r="D62" s="1207"/>
      <c r="E62" s="1208"/>
      <c r="F62" s="133">
        <v>183</v>
      </c>
      <c r="G62" s="133">
        <v>183</v>
      </c>
      <c r="H62" s="134">
        <v>183</v>
      </c>
    </row>
    <row r="63" spans="2:8" ht="52.5" customHeight="1" thickBot="1" x14ac:dyDescent="0.2">
      <c r="B63" s="135"/>
      <c r="C63" s="1209" t="s">
        <v>49</v>
      </c>
      <c r="D63" s="1209"/>
      <c r="E63" s="1210"/>
      <c r="F63" s="136">
        <v>6376</v>
      </c>
      <c r="G63" s="136">
        <v>6531</v>
      </c>
      <c r="H63" s="137">
        <v>7085</v>
      </c>
    </row>
    <row r="64" spans="2:8" x14ac:dyDescent="0.15"/>
  </sheetData>
  <sheetProtection algorithmName="SHA-512" hashValue="Y8nDOXSEsWFuFepOm3UrNt+m3AxmjUgTk1RVpsWWAmAepYzERdv51vhhHk78uZdljUiYZVBcbQECpjvoUYAD4Q==" saltValue="tmtR/kZUjJCnUFc7E3jB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21448</v>
      </c>
      <c r="E3" s="156"/>
      <c r="F3" s="157">
        <v>93492</v>
      </c>
      <c r="G3" s="158"/>
      <c r="H3" s="159"/>
    </row>
    <row r="4" spans="1:8" x14ac:dyDescent="0.15">
      <c r="A4" s="160"/>
      <c r="B4" s="161"/>
      <c r="C4" s="162"/>
      <c r="D4" s="163">
        <v>16739</v>
      </c>
      <c r="E4" s="164"/>
      <c r="F4" s="165">
        <v>53316</v>
      </c>
      <c r="G4" s="166"/>
      <c r="H4" s="167"/>
    </row>
    <row r="5" spans="1:8" x14ac:dyDescent="0.15">
      <c r="A5" s="148" t="s">
        <v>521</v>
      </c>
      <c r="B5" s="153"/>
      <c r="C5" s="154"/>
      <c r="D5" s="155">
        <v>42525</v>
      </c>
      <c r="E5" s="156"/>
      <c r="F5" s="157">
        <v>94796</v>
      </c>
      <c r="G5" s="158"/>
      <c r="H5" s="159"/>
    </row>
    <row r="6" spans="1:8" x14ac:dyDescent="0.15">
      <c r="A6" s="160"/>
      <c r="B6" s="161"/>
      <c r="C6" s="162"/>
      <c r="D6" s="163">
        <v>32026</v>
      </c>
      <c r="E6" s="164"/>
      <c r="F6" s="165">
        <v>55781</v>
      </c>
      <c r="G6" s="166"/>
      <c r="H6" s="167"/>
    </row>
    <row r="7" spans="1:8" x14ac:dyDescent="0.15">
      <c r="A7" s="148" t="s">
        <v>522</v>
      </c>
      <c r="B7" s="153"/>
      <c r="C7" s="154"/>
      <c r="D7" s="155">
        <v>46961</v>
      </c>
      <c r="E7" s="156"/>
      <c r="F7" s="157">
        <v>85942</v>
      </c>
      <c r="G7" s="158"/>
      <c r="H7" s="159"/>
    </row>
    <row r="8" spans="1:8" x14ac:dyDescent="0.15">
      <c r="A8" s="160"/>
      <c r="B8" s="161"/>
      <c r="C8" s="162"/>
      <c r="D8" s="163">
        <v>40232</v>
      </c>
      <c r="E8" s="164"/>
      <c r="F8" s="165">
        <v>48630</v>
      </c>
      <c r="G8" s="166"/>
      <c r="H8" s="167"/>
    </row>
    <row r="9" spans="1:8" x14ac:dyDescent="0.15">
      <c r="A9" s="148" t="s">
        <v>523</v>
      </c>
      <c r="B9" s="153"/>
      <c r="C9" s="154"/>
      <c r="D9" s="155">
        <v>60070</v>
      </c>
      <c r="E9" s="156"/>
      <c r="F9" s="157">
        <v>95007</v>
      </c>
      <c r="G9" s="158"/>
      <c r="H9" s="159"/>
    </row>
    <row r="10" spans="1:8" x14ac:dyDescent="0.15">
      <c r="A10" s="160"/>
      <c r="B10" s="161"/>
      <c r="C10" s="162"/>
      <c r="D10" s="163">
        <v>34967</v>
      </c>
      <c r="E10" s="164"/>
      <c r="F10" s="165">
        <v>48509</v>
      </c>
      <c r="G10" s="166"/>
      <c r="H10" s="167"/>
    </row>
    <row r="11" spans="1:8" x14ac:dyDescent="0.15">
      <c r="A11" s="148" t="s">
        <v>524</v>
      </c>
      <c r="B11" s="153"/>
      <c r="C11" s="154"/>
      <c r="D11" s="155">
        <v>96585</v>
      </c>
      <c r="E11" s="156"/>
      <c r="F11" s="157">
        <v>98176</v>
      </c>
      <c r="G11" s="158"/>
      <c r="H11" s="159"/>
    </row>
    <row r="12" spans="1:8" x14ac:dyDescent="0.15">
      <c r="A12" s="160"/>
      <c r="B12" s="161"/>
      <c r="C12" s="168"/>
      <c r="D12" s="163">
        <v>73543</v>
      </c>
      <c r="E12" s="164"/>
      <c r="F12" s="165">
        <v>58489</v>
      </c>
      <c r="G12" s="166"/>
      <c r="H12" s="167"/>
    </row>
    <row r="13" spans="1:8" x14ac:dyDescent="0.15">
      <c r="A13" s="148"/>
      <c r="B13" s="153"/>
      <c r="C13" s="169"/>
      <c r="D13" s="170">
        <v>53518</v>
      </c>
      <c r="E13" s="171"/>
      <c r="F13" s="172">
        <v>93483</v>
      </c>
      <c r="G13" s="173"/>
      <c r="H13" s="159"/>
    </row>
    <row r="14" spans="1:8" x14ac:dyDescent="0.15">
      <c r="A14" s="160"/>
      <c r="B14" s="161"/>
      <c r="C14" s="162"/>
      <c r="D14" s="163">
        <v>39501</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5.45</v>
      </c>
      <c r="C19" s="174">
        <f>ROUND(VALUE(SUBSTITUTE(実質収支比率等に係る経年分析!G$48,"▲","-")),2)</f>
        <v>6.51</v>
      </c>
      <c r="D19" s="174">
        <f>ROUND(VALUE(SUBSTITUTE(実質収支比率等に係る経年分析!H$48,"▲","-")),2)</f>
        <v>6.57</v>
      </c>
      <c r="E19" s="174">
        <f>ROUND(VALUE(SUBSTITUTE(実質収支比率等に係る経年分析!I$48,"▲","-")),2)</f>
        <v>5.42</v>
      </c>
      <c r="F19" s="174">
        <f>ROUND(VALUE(SUBSTITUTE(実質収支比率等に係る経年分析!J$48,"▲","-")),2)</f>
        <v>5.37</v>
      </c>
    </row>
    <row r="20" spans="1:11" x14ac:dyDescent="0.15">
      <c r="A20" s="174" t="s">
        <v>53</v>
      </c>
      <c r="B20" s="174">
        <f>ROUND(VALUE(SUBSTITUTE(実質収支比率等に係る経年分析!F$47,"▲","-")),2)</f>
        <v>46.75</v>
      </c>
      <c r="C20" s="174">
        <f>ROUND(VALUE(SUBSTITUTE(実質収支比率等に係る経年分析!G$47,"▲","-")),2)</f>
        <v>55.49</v>
      </c>
      <c r="D20" s="174">
        <f>ROUND(VALUE(SUBSTITUTE(実質収支比率等に係る経年分析!H$47,"▲","-")),2)</f>
        <v>63.88</v>
      </c>
      <c r="E20" s="174">
        <f>ROUND(VALUE(SUBSTITUTE(実質収支比率等に係る経年分析!I$47,"▲","-")),2)</f>
        <v>66.5</v>
      </c>
      <c r="F20" s="174">
        <f>ROUND(VALUE(SUBSTITUTE(実質収支比率等に係る経年分析!J$47,"▲","-")),2)</f>
        <v>67.27</v>
      </c>
    </row>
    <row r="21" spans="1:11" x14ac:dyDescent="0.15">
      <c r="A21" s="174" t="s">
        <v>54</v>
      </c>
      <c r="B21" s="174">
        <f>IF(ISNUMBER(VALUE(SUBSTITUTE(実質収支比率等に係る経年分析!F$49,"▲","-"))),ROUND(VALUE(SUBSTITUTE(実質収支比率等に係る経年分析!F$49,"▲","-")),2),NA())</f>
        <v>9.1999999999999993</v>
      </c>
      <c r="C21" s="174">
        <f>IF(ISNUMBER(VALUE(SUBSTITUTE(実質収支比率等に係る経年分析!G$49,"▲","-"))),ROUND(VALUE(SUBSTITUTE(実質収支比率等に係る経年分析!G$49,"▲","-")),2),NA())</f>
        <v>11.42</v>
      </c>
      <c r="D21" s="174">
        <f>IF(ISNUMBER(VALUE(SUBSTITUTE(実質収支比率等に係る経年分析!H$49,"▲","-"))),ROUND(VALUE(SUBSTITUTE(実質収支比率等に係る経年分析!H$49,"▲","-")),2),NA())</f>
        <v>11.34</v>
      </c>
      <c r="E21" s="174">
        <f>IF(ISNUMBER(VALUE(SUBSTITUTE(実質収支比率等に係る経年分析!I$49,"▲","-"))),ROUND(VALUE(SUBSTITUTE(実質収支比率等に係る経年分析!I$49,"▲","-")),2),NA())</f>
        <v>-0.38</v>
      </c>
      <c r="F21" s="174">
        <f>IF(ISNUMBER(VALUE(SUBSTITUTE(実質収支比率等に係る経年分析!J$49,"▲","-"))),ROUND(VALUE(SUBSTITUTE(実質収支比率等に係る経年分析!J$49,"▲","-")),2),NA())</f>
        <v>1.34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0.86</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6.56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5.36</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17.440000000000001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18.600000000000001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17.489999999999998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18.760000000000002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18.489999999999998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704</v>
      </c>
      <c r="E42" s="176"/>
      <c r="F42" s="176"/>
      <c r="G42" s="176">
        <f>'実質公債費比率（分子）の構造'!L$52</f>
        <v>665</v>
      </c>
      <c r="H42" s="176"/>
      <c r="I42" s="176"/>
      <c r="J42" s="176">
        <f>'実質公債費比率（分子）の構造'!M$52</f>
        <v>681</v>
      </c>
      <c r="K42" s="176"/>
      <c r="L42" s="176"/>
      <c r="M42" s="176">
        <f>'実質公債費比率（分子）の構造'!N$52</f>
        <v>690</v>
      </c>
      <c r="N42" s="176"/>
      <c r="O42" s="176"/>
      <c r="P42" s="176">
        <f>'実質公債費比率（分子）の構造'!O$52</f>
        <v>705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12</v>
      </c>
      <c r="C45" s="176"/>
      <c r="D45" s="176"/>
      <c r="E45" s="176">
        <f>'実質公債費比率（分子）の構造'!L$49</f>
        <v>11</v>
      </c>
      <c r="F45" s="176"/>
      <c r="G45" s="176"/>
      <c r="H45" s="176">
        <f>'実質公債費比率（分子）の構造'!M$49</f>
        <v>7</v>
      </c>
      <c r="I45" s="176"/>
      <c r="J45" s="176"/>
      <c r="K45" s="176">
        <f>'実質公債費比率（分子）の構造'!N$49</f>
        <v>12</v>
      </c>
      <c r="L45" s="176"/>
      <c r="M45" s="176"/>
      <c r="N45" s="176">
        <f>'実質公債費比率（分子）の構造'!O$49</f>
        <v>15</v>
      </c>
      <c r="O45" s="176"/>
      <c r="P45" s="176"/>
    </row>
    <row r="46" spans="1:16" x14ac:dyDescent="0.15">
      <c r="A46" s="176" t="s">
        <v>64</v>
      </c>
      <c r="B46" s="176">
        <f>'実質公債費比率（分子）の構造'!K$48</f>
        <v>259</v>
      </c>
      <c r="C46" s="176"/>
      <c r="D46" s="176"/>
      <c r="E46" s="176">
        <f>'実質公債費比率（分子）の構造'!L$48</f>
        <v>243</v>
      </c>
      <c r="F46" s="176"/>
      <c r="G46" s="176"/>
      <c r="H46" s="176">
        <f>'実質公債費比率（分子）の構造'!M$48</f>
        <v>236</v>
      </c>
      <c r="I46" s="176"/>
      <c r="J46" s="176"/>
      <c r="K46" s="176">
        <f>'実質公債費比率（分子）の構造'!N$48</f>
        <v>232</v>
      </c>
      <c r="L46" s="176"/>
      <c r="M46" s="176"/>
      <c r="N46" s="176">
        <f>'実質公債費比率（分子）の構造'!O$48</f>
        <v>247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632</v>
      </c>
      <c r="C49" s="176"/>
      <c r="D49" s="176"/>
      <c r="E49" s="176">
        <f>'実質公債費比率（分子）の構造'!L$45</f>
        <v>579</v>
      </c>
      <c r="F49" s="176"/>
      <c r="G49" s="176"/>
      <c r="H49" s="176">
        <f>'実質公債費比率（分子）の構造'!M$45</f>
        <v>634</v>
      </c>
      <c r="I49" s="176"/>
      <c r="J49" s="176"/>
      <c r="K49" s="176">
        <f>'実質公債費比率（分子）の構造'!N$45</f>
        <v>601</v>
      </c>
      <c r="L49" s="176"/>
      <c r="M49" s="176"/>
      <c r="N49" s="176">
        <f>'実質公債費比率（分子）の構造'!O$45</f>
        <v>619</v>
      </c>
      <c r="O49" s="176"/>
      <c r="P49" s="176"/>
    </row>
    <row r="50" spans="1:16" x14ac:dyDescent="0.15">
      <c r="A50" s="176" t="s">
        <v>67</v>
      </c>
      <c r="B50" s="176" t="e">
        <f>NA()</f>
        <v>#N/A</v>
      </c>
      <c r="C50" s="176">
        <f>IF(ISNUMBER('実質公債費比率（分子）の構造'!K$53),'実質公債費比率（分子）の構造'!K$53,NA())</f>
        <v>199</v>
      </c>
      <c r="D50" s="176" t="e">
        <f>NA()</f>
        <v>#N/A</v>
      </c>
      <c r="E50" s="176" t="e">
        <f>NA()</f>
        <v>#N/A</v>
      </c>
      <c r="F50" s="176">
        <f>IF(ISNUMBER('実質公債費比率（分子）の構造'!L$53),'実質公債費比率（分子）の構造'!L$53,NA())</f>
        <v>168</v>
      </c>
      <c r="G50" s="176" t="e">
        <f>NA()</f>
        <v>#N/A</v>
      </c>
      <c r="H50" s="176" t="e">
        <f>NA()</f>
        <v>#N/A</v>
      </c>
      <c r="I50" s="176">
        <f>IF(ISNUMBER('実質公債費比率（分子）の構造'!M$53),'実質公債費比率（分子）の構造'!M$53,NA())</f>
        <v>196</v>
      </c>
      <c r="J50" s="176" t="e">
        <f>NA()</f>
        <v>#N/A</v>
      </c>
      <c r="K50" s="176" t="e">
        <f>NA()</f>
        <v>#N/A</v>
      </c>
      <c r="L50" s="176">
        <f>IF(ISNUMBER('実質公債費比率（分子）の構造'!N$53),'実質公債費比率（分子）の構造'!N$53,NA())</f>
        <v>155</v>
      </c>
      <c r="M50" s="176" t="e">
        <f>NA()</f>
        <v>#N/A</v>
      </c>
      <c r="N50" s="176" t="e">
        <f>NA()</f>
        <v>#N/A</v>
      </c>
      <c r="O50" s="176">
        <f>IF(ISNUMBER('実質公債費比率（分子）の構造'!O$53),'実質公債費比率（分子）の構造'!O$53,NA())</f>
        <v>176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7625</v>
      </c>
      <c r="E56" s="175"/>
      <c r="F56" s="175"/>
      <c r="G56" s="175">
        <f>'将来負担比率（分子）の構造'!J$52</f>
        <v>7915</v>
      </c>
      <c r="H56" s="175"/>
      <c r="I56" s="175"/>
      <c r="J56" s="175">
        <f>'将来負担比率（分子）の構造'!K$52</f>
        <v>7812</v>
      </c>
      <c r="K56" s="175"/>
      <c r="L56" s="175"/>
      <c r="M56" s="175">
        <f>'将来負担比率（分子）の構造'!L$52</f>
        <v>5876</v>
      </c>
      <c r="N56" s="175"/>
      <c r="O56" s="175"/>
      <c r="P56" s="175">
        <f>'将来負担比率（分子）の構造'!M$52</f>
        <v>7395</v>
      </c>
    </row>
    <row r="57" spans="1:16" x14ac:dyDescent="0.15">
      <c r="A57" s="175" t="s">
        <v>42</v>
      </c>
      <c r="B57" s="175"/>
      <c r="C57" s="175"/>
      <c r="D57" s="175" t="str">
        <f>'将来負担比率（分子）の構造'!I$51</f>
        <v>-</v>
      </c>
      <c r="E57" s="175"/>
      <c r="F57" s="175"/>
      <c r="G57" s="175">
        <f>'将来負担比率（分子）の構造'!J$51</f>
        <v>5</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4710</v>
      </c>
      <c r="E58" s="175"/>
      <c r="F58" s="175"/>
      <c r="G58" s="175">
        <f>'将来負担比率（分子）の構造'!J$50</f>
        <v>5639</v>
      </c>
      <c r="H58" s="175"/>
      <c r="I58" s="175"/>
      <c r="J58" s="175">
        <f>'将来負担比率（分子）の構造'!K$50</f>
        <v>6729</v>
      </c>
      <c r="K58" s="175"/>
      <c r="L58" s="175"/>
      <c r="M58" s="175">
        <f>'将来負担比率（分子）の構造'!L$50</f>
        <v>6872</v>
      </c>
      <c r="N58" s="175"/>
      <c r="O58" s="175"/>
      <c r="P58" s="175">
        <f>'将来負担比率（分子）の構造'!M$50</f>
        <v>7042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1241</v>
      </c>
      <c r="C62" s="175"/>
      <c r="D62" s="175"/>
      <c r="E62" s="175">
        <f>'将来負担比率（分子）の構造'!J$45</f>
        <v>1203</v>
      </c>
      <c r="F62" s="175"/>
      <c r="G62" s="175"/>
      <c r="H62" s="175">
        <f>'将来負担比率（分子）の構造'!K$45</f>
        <v>1173</v>
      </c>
      <c r="I62" s="175"/>
      <c r="J62" s="175"/>
      <c r="K62" s="175">
        <f>'将来負担比率（分子）の構造'!L$45</f>
        <v>1165</v>
      </c>
      <c r="L62" s="175"/>
      <c r="M62" s="175"/>
      <c r="N62" s="175">
        <f>'将来負担比率（分子）の構造'!M$45</f>
        <v>1144</v>
      </c>
      <c r="O62" s="175"/>
      <c r="P62" s="175"/>
    </row>
    <row r="63" spans="1:16" x14ac:dyDescent="0.15">
      <c r="A63" s="175" t="s">
        <v>34</v>
      </c>
      <c r="B63" s="175">
        <f>'将来負担比率（分子）の構造'!I$44</f>
        <v>35</v>
      </c>
      <c r="C63" s="175"/>
      <c r="D63" s="175"/>
      <c r="E63" s="175">
        <f>'将来負担比率（分子）の構造'!J$44</f>
        <v>73</v>
      </c>
      <c r="F63" s="175"/>
      <c r="G63" s="175"/>
      <c r="H63" s="175">
        <f>'将来負担比率（分子）の構造'!K$44</f>
        <v>83</v>
      </c>
      <c r="I63" s="175"/>
      <c r="J63" s="175"/>
      <c r="K63" s="175">
        <f>'将来負担比率（分子）の構造'!L$44</f>
        <v>94</v>
      </c>
      <c r="L63" s="175"/>
      <c r="M63" s="175"/>
      <c r="N63" s="175">
        <f>'将来負担比率（分子）の構造'!M$44</f>
        <v>79</v>
      </c>
      <c r="O63" s="175"/>
      <c r="P63" s="175"/>
    </row>
    <row r="64" spans="1:16" x14ac:dyDescent="0.15">
      <c r="A64" s="175" t="s">
        <v>33</v>
      </c>
      <c r="B64" s="175">
        <f>'将来負担比率（分子）の構造'!I$43</f>
        <v>3565</v>
      </c>
      <c r="C64" s="175"/>
      <c r="D64" s="175"/>
      <c r="E64" s="175">
        <f>'将来負担比率（分子）の構造'!J$43</f>
        <v>3149</v>
      </c>
      <c r="F64" s="175"/>
      <c r="G64" s="175"/>
      <c r="H64" s="175">
        <f>'将来負担比率（分子）の構造'!K$43</f>
        <v>2706</v>
      </c>
      <c r="I64" s="175"/>
      <c r="J64" s="175"/>
      <c r="K64" s="175">
        <f>'将来負担比率（分子）の構造'!L$43</f>
        <v>2441</v>
      </c>
      <c r="L64" s="175"/>
      <c r="M64" s="175"/>
      <c r="N64" s="175">
        <f>'将来負担比率（分子）の構造'!M$43</f>
        <v>2297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5648</v>
      </c>
      <c r="C66" s="175"/>
      <c r="D66" s="175"/>
      <c r="E66" s="175">
        <f>'将来負担比率（分子）の構造'!J$41</f>
        <v>5988</v>
      </c>
      <c r="F66" s="175"/>
      <c r="G66" s="175"/>
      <c r="H66" s="175">
        <f>'将来負担比率（分子）の構造'!K$41</f>
        <v>5727</v>
      </c>
      <c r="I66" s="175"/>
      <c r="J66" s="175"/>
      <c r="K66" s="175">
        <f>'将来負担比率（分子）の構造'!L$41</f>
        <v>5441</v>
      </c>
      <c r="L66" s="175"/>
      <c r="M66" s="175"/>
      <c r="N66" s="175">
        <f>'将来負担比率（分子）の構造'!M$41</f>
        <v>6083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3585</v>
      </c>
      <c r="C72" s="179">
        <f>基金残高に係る経年分析!G55</f>
        <v>3636</v>
      </c>
      <c r="D72" s="179">
        <f>基金残高に係る経年分析!H55</f>
        <v>3710</v>
      </c>
    </row>
    <row r="73" spans="1:16" x14ac:dyDescent="0.15">
      <c r="A73" s="178" t="s">
        <v>74</v>
      </c>
      <c r="B73" s="179">
        <f>基金残高に係る経年分析!F56</f>
        <v>477</v>
      </c>
      <c r="C73" s="179">
        <f>基金残高に係る経年分析!G56</f>
        <v>477</v>
      </c>
      <c r="D73" s="179">
        <f>基金残高に係る経年分析!H56</f>
        <v>507</v>
      </c>
    </row>
    <row r="74" spans="1:16" x14ac:dyDescent="0.15">
      <c r="A74" s="178" t="s">
        <v>75</v>
      </c>
      <c r="B74" s="179">
        <f>基金残高に係る経年分析!F57</f>
        <v>2314</v>
      </c>
      <c r="C74" s="179">
        <f>基金残高に係る経年分析!G57</f>
        <v>2418</v>
      </c>
      <c r="D74" s="179">
        <f>基金残高に係る経年分析!H57</f>
        <v>2867</v>
      </c>
    </row>
  </sheetData>
  <sheetProtection algorithmName="SHA-512" hashValue="Yw0HmRNgCuwUn4sU0CHChh8izmPvL/3q0R+TaVh3gWfyMS4Kqy2aDg/ZVjJVUzvwYDHaoKU799JHigxqhkJtOQ==" saltValue="STdx9zCAmy28CTGA5kKc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3"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2456266</v>
      </c>
      <c r="S5" s="613"/>
      <c r="T5" s="613"/>
      <c r="U5" s="613"/>
      <c r="V5" s="613"/>
      <c r="W5" s="613"/>
      <c r="X5" s="613"/>
      <c r="Y5" s="614"/>
      <c r="Z5" s="615">
        <v>22.5</v>
      </c>
      <c r="AA5" s="615"/>
      <c r="AB5" s="615"/>
      <c r="AC5" s="615"/>
      <c r="AD5" s="616">
        <v>2456266</v>
      </c>
      <c r="AE5" s="616"/>
      <c r="AF5" s="616"/>
      <c r="AG5" s="616"/>
      <c r="AH5" s="616"/>
      <c r="AI5" s="616"/>
      <c r="AJ5" s="616"/>
      <c r="AK5" s="616"/>
      <c r="AL5" s="617">
        <v>43.4</v>
      </c>
      <c r="AM5" s="618"/>
      <c r="AN5" s="618"/>
      <c r="AO5" s="619"/>
      <c r="AP5" s="609" t="s">
        <v>217</v>
      </c>
      <c r="AQ5" s="610"/>
      <c r="AR5" s="610"/>
      <c r="AS5" s="610"/>
      <c r="AT5" s="610"/>
      <c r="AU5" s="610"/>
      <c r="AV5" s="610"/>
      <c r="AW5" s="610"/>
      <c r="AX5" s="610"/>
      <c r="AY5" s="610"/>
      <c r="AZ5" s="610"/>
      <c r="BA5" s="610"/>
      <c r="BB5" s="610"/>
      <c r="BC5" s="610"/>
      <c r="BD5" s="610"/>
      <c r="BE5" s="610"/>
      <c r="BF5" s="611"/>
      <c r="BG5" s="623">
        <v>2456266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126411</v>
      </c>
      <c r="S6" s="624"/>
      <c r="T6" s="624"/>
      <c r="U6" s="624"/>
      <c r="V6" s="624"/>
      <c r="W6" s="624"/>
      <c r="X6" s="624"/>
      <c r="Y6" s="625"/>
      <c r="Z6" s="626">
        <v>1.2</v>
      </c>
      <c r="AA6" s="626"/>
      <c r="AB6" s="626"/>
      <c r="AC6" s="626"/>
      <c r="AD6" s="627">
        <v>126411</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2456266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62678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62678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590</v>
      </c>
      <c r="S7" s="624"/>
      <c r="T7" s="624"/>
      <c r="U7" s="624"/>
      <c r="V7" s="624"/>
      <c r="W7" s="624"/>
      <c r="X7" s="624"/>
      <c r="Y7" s="625"/>
      <c r="Z7" s="626">
        <v>0</v>
      </c>
      <c r="AA7" s="626"/>
      <c r="AB7" s="626"/>
      <c r="AC7" s="626"/>
      <c r="AD7" s="627">
        <v>590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743068</v>
      </c>
      <c r="BH7" s="624"/>
      <c r="BI7" s="624"/>
      <c r="BJ7" s="624"/>
      <c r="BK7" s="624"/>
      <c r="BL7" s="624"/>
      <c r="BM7" s="624"/>
      <c r="BN7" s="625"/>
      <c r="BO7" s="626">
        <v>30.3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3323298</v>
      </c>
      <c r="CS7" s="624"/>
      <c r="CT7" s="624"/>
      <c r="CU7" s="624"/>
      <c r="CV7" s="624"/>
      <c r="CW7" s="624"/>
      <c r="CX7" s="624"/>
      <c r="CY7" s="625"/>
      <c r="CZ7" s="626">
        <v>31.9</v>
      </c>
      <c r="DA7" s="626"/>
      <c r="DB7" s="626"/>
      <c r="DC7" s="626"/>
      <c r="DD7" s="632">
        <v>567243</v>
      </c>
      <c r="DE7" s="624"/>
      <c r="DF7" s="624"/>
      <c r="DG7" s="624"/>
      <c r="DH7" s="624"/>
      <c r="DI7" s="624"/>
      <c r="DJ7" s="624"/>
      <c r="DK7" s="624"/>
      <c r="DL7" s="624"/>
      <c r="DM7" s="624"/>
      <c r="DN7" s="624"/>
      <c r="DO7" s="624"/>
      <c r="DP7" s="625"/>
      <c r="DQ7" s="632">
        <v>1554590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11845</v>
      </c>
      <c r="S8" s="624"/>
      <c r="T8" s="624"/>
      <c r="U8" s="624"/>
      <c r="V8" s="624"/>
      <c r="W8" s="624"/>
      <c r="X8" s="624"/>
      <c r="Y8" s="625"/>
      <c r="Z8" s="626">
        <v>0.1</v>
      </c>
      <c r="AA8" s="626"/>
      <c r="AB8" s="626"/>
      <c r="AC8" s="626"/>
      <c r="AD8" s="627">
        <v>11845</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25069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2853850</v>
      </c>
      <c r="CS8" s="624"/>
      <c r="CT8" s="624"/>
      <c r="CU8" s="624"/>
      <c r="CV8" s="624"/>
      <c r="CW8" s="624"/>
      <c r="CX8" s="624"/>
      <c r="CY8" s="625"/>
      <c r="CZ8" s="626">
        <v>27.4</v>
      </c>
      <c r="DA8" s="626"/>
      <c r="DB8" s="626"/>
      <c r="DC8" s="626"/>
      <c r="DD8" s="632">
        <v>34513</v>
      </c>
      <c r="DE8" s="624"/>
      <c r="DF8" s="624"/>
      <c r="DG8" s="624"/>
      <c r="DH8" s="624"/>
      <c r="DI8" s="624"/>
      <c r="DJ8" s="624"/>
      <c r="DK8" s="624"/>
      <c r="DL8" s="624"/>
      <c r="DM8" s="624"/>
      <c r="DN8" s="624"/>
      <c r="DO8" s="624"/>
      <c r="DP8" s="625"/>
      <c r="DQ8" s="632">
        <v>1860823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12962</v>
      </c>
      <c r="S9" s="624"/>
      <c r="T9" s="624"/>
      <c r="U9" s="624"/>
      <c r="V9" s="624"/>
      <c r="W9" s="624"/>
      <c r="X9" s="624"/>
      <c r="Y9" s="625"/>
      <c r="Z9" s="626">
        <v>0.1</v>
      </c>
      <c r="AA9" s="626"/>
      <c r="AB9" s="626"/>
      <c r="AC9" s="626"/>
      <c r="AD9" s="627">
        <v>12962</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574884</v>
      </c>
      <c r="BH9" s="624"/>
      <c r="BI9" s="624"/>
      <c r="BJ9" s="624"/>
      <c r="BK9" s="624"/>
      <c r="BL9" s="624"/>
      <c r="BM9" s="624"/>
      <c r="BN9" s="625"/>
      <c r="BO9" s="626">
        <v>23.4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825992</v>
      </c>
      <c r="CS9" s="624"/>
      <c r="CT9" s="624"/>
      <c r="CU9" s="624"/>
      <c r="CV9" s="624"/>
      <c r="CW9" s="624"/>
      <c r="CX9" s="624"/>
      <c r="CY9" s="625"/>
      <c r="CZ9" s="626">
        <v>7.9</v>
      </c>
      <c r="DA9" s="626"/>
      <c r="DB9" s="626"/>
      <c r="DC9" s="626"/>
      <c r="DD9" s="632">
        <v>163513</v>
      </c>
      <c r="DE9" s="624"/>
      <c r="DF9" s="624"/>
      <c r="DG9" s="624"/>
      <c r="DH9" s="624"/>
      <c r="DI9" s="624"/>
      <c r="DJ9" s="624"/>
      <c r="DK9" s="624"/>
      <c r="DL9" s="624"/>
      <c r="DM9" s="624"/>
      <c r="DN9" s="624"/>
      <c r="DO9" s="624"/>
      <c r="DP9" s="625"/>
      <c r="DQ9" s="632">
        <v>601283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45579</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128</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364576</v>
      </c>
      <c r="S11" s="624"/>
      <c r="T11" s="624"/>
      <c r="U11" s="624"/>
      <c r="V11" s="624"/>
      <c r="W11" s="624"/>
      <c r="X11" s="624"/>
      <c r="Y11" s="625"/>
      <c r="Z11" s="628">
        <v>3.3</v>
      </c>
      <c r="AA11" s="629"/>
      <c r="AB11" s="629"/>
      <c r="AC11" s="635"/>
      <c r="AD11" s="632">
        <v>364576</v>
      </c>
      <c r="AE11" s="624"/>
      <c r="AF11" s="624"/>
      <c r="AG11" s="624"/>
      <c r="AH11" s="624"/>
      <c r="AI11" s="624"/>
      <c r="AJ11" s="624"/>
      <c r="AK11" s="625"/>
      <c r="AL11" s="628">
        <v>6.4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97536</v>
      </c>
      <c r="BH11" s="624"/>
      <c r="BI11" s="624"/>
      <c r="BJ11" s="624"/>
      <c r="BK11" s="624"/>
      <c r="BL11" s="624"/>
      <c r="BM11" s="624"/>
      <c r="BN11" s="625"/>
      <c r="BO11" s="626">
        <v>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455131</v>
      </c>
      <c r="CS11" s="624"/>
      <c r="CT11" s="624"/>
      <c r="CU11" s="624"/>
      <c r="CV11" s="624"/>
      <c r="CW11" s="624"/>
      <c r="CX11" s="624"/>
      <c r="CY11" s="625"/>
      <c r="CZ11" s="626">
        <v>4.4000000000000004</v>
      </c>
      <c r="DA11" s="626"/>
      <c r="DB11" s="626"/>
      <c r="DC11" s="626"/>
      <c r="DD11" s="632">
        <v>79489</v>
      </c>
      <c r="DE11" s="624"/>
      <c r="DF11" s="624"/>
      <c r="DG11" s="624"/>
      <c r="DH11" s="624"/>
      <c r="DI11" s="624"/>
      <c r="DJ11" s="624"/>
      <c r="DK11" s="624"/>
      <c r="DL11" s="624"/>
      <c r="DM11" s="624"/>
      <c r="DN11" s="624"/>
      <c r="DO11" s="624"/>
      <c r="DP11" s="625"/>
      <c r="DQ11" s="632">
        <v>312073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1539755</v>
      </c>
      <c r="BH12" s="624"/>
      <c r="BI12" s="624"/>
      <c r="BJ12" s="624"/>
      <c r="BK12" s="624"/>
      <c r="BL12" s="624"/>
      <c r="BM12" s="624"/>
      <c r="BN12" s="625"/>
      <c r="BO12" s="626">
        <v>62.7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501803</v>
      </c>
      <c r="CS12" s="624"/>
      <c r="CT12" s="624"/>
      <c r="CU12" s="624"/>
      <c r="CV12" s="624"/>
      <c r="CW12" s="624"/>
      <c r="CX12" s="624"/>
      <c r="CY12" s="625"/>
      <c r="CZ12" s="626">
        <v>4.8</v>
      </c>
      <c r="DA12" s="626"/>
      <c r="DB12" s="626"/>
      <c r="DC12" s="626"/>
      <c r="DD12" s="632">
        <v>247784</v>
      </c>
      <c r="DE12" s="624"/>
      <c r="DF12" s="624"/>
      <c r="DG12" s="624"/>
      <c r="DH12" s="624"/>
      <c r="DI12" s="624"/>
      <c r="DJ12" s="624"/>
      <c r="DK12" s="624"/>
      <c r="DL12" s="624"/>
      <c r="DM12" s="624"/>
      <c r="DN12" s="624"/>
      <c r="DO12" s="624"/>
      <c r="DP12" s="625"/>
      <c r="DQ12" s="632">
        <v>268520</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1536212</v>
      </c>
      <c r="BH13" s="624"/>
      <c r="BI13" s="624"/>
      <c r="BJ13" s="624"/>
      <c r="BK13" s="624"/>
      <c r="BL13" s="624"/>
      <c r="BM13" s="624"/>
      <c r="BN13" s="625"/>
      <c r="BO13" s="626">
        <v>62.5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562304</v>
      </c>
      <c r="CS13" s="624"/>
      <c r="CT13" s="624"/>
      <c r="CU13" s="624"/>
      <c r="CV13" s="624"/>
      <c r="CW13" s="624"/>
      <c r="CX13" s="624"/>
      <c r="CY13" s="625"/>
      <c r="CZ13" s="626">
        <v>5.4</v>
      </c>
      <c r="DA13" s="626"/>
      <c r="DB13" s="626"/>
      <c r="DC13" s="626"/>
      <c r="DD13" s="632">
        <v>191236</v>
      </c>
      <c r="DE13" s="624"/>
      <c r="DF13" s="624"/>
      <c r="DG13" s="624"/>
      <c r="DH13" s="624"/>
      <c r="DI13" s="624"/>
      <c r="DJ13" s="624"/>
      <c r="DK13" s="624"/>
      <c r="DL13" s="624"/>
      <c r="DM13" s="624"/>
      <c r="DN13" s="624"/>
      <c r="DO13" s="624"/>
      <c r="DP13" s="625"/>
      <c r="DQ13" s="632">
        <v>408995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1143</v>
      </c>
      <c r="S14" s="624"/>
      <c r="T14" s="624"/>
      <c r="U14" s="624"/>
      <c r="V14" s="624"/>
      <c r="W14" s="624"/>
      <c r="X14" s="624"/>
      <c r="Y14" s="625"/>
      <c r="Z14" s="626">
        <v>0</v>
      </c>
      <c r="AA14" s="626"/>
      <c r="AB14" s="626"/>
      <c r="AC14" s="626"/>
      <c r="AD14" s="627">
        <v>1143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83039</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415659</v>
      </c>
      <c r="CS14" s="624"/>
      <c r="CT14" s="624"/>
      <c r="CU14" s="624"/>
      <c r="CV14" s="624"/>
      <c r="CW14" s="624"/>
      <c r="CX14" s="624"/>
      <c r="CY14" s="625"/>
      <c r="CZ14" s="626">
        <v>4</v>
      </c>
      <c r="DA14" s="626"/>
      <c r="DB14" s="626"/>
      <c r="DC14" s="626"/>
      <c r="DD14" s="632">
        <v>10615</v>
      </c>
      <c r="DE14" s="624"/>
      <c r="DF14" s="624"/>
      <c r="DG14" s="624"/>
      <c r="DH14" s="624"/>
      <c r="DI14" s="624"/>
      <c r="DJ14" s="624"/>
      <c r="DK14" s="624"/>
      <c r="DL14" s="624"/>
      <c r="DM14" s="624"/>
      <c r="DN14" s="624"/>
      <c r="DO14" s="624"/>
      <c r="DP14" s="625"/>
      <c r="DQ14" s="632">
        <v>319206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90404</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789995</v>
      </c>
      <c r="CS15" s="624"/>
      <c r="CT15" s="624"/>
      <c r="CU15" s="624"/>
      <c r="CV15" s="624"/>
      <c r="CW15" s="624"/>
      <c r="CX15" s="624"/>
      <c r="CY15" s="625"/>
      <c r="CZ15" s="626">
        <v>7.6</v>
      </c>
      <c r="DA15" s="626"/>
      <c r="DB15" s="626"/>
      <c r="DC15" s="626"/>
      <c r="DD15" s="632">
        <v>40121</v>
      </c>
      <c r="DE15" s="624"/>
      <c r="DF15" s="624"/>
      <c r="DG15" s="624"/>
      <c r="DH15" s="624"/>
      <c r="DI15" s="624"/>
      <c r="DJ15" s="624"/>
      <c r="DK15" s="624"/>
      <c r="DL15" s="624"/>
      <c r="DM15" s="624"/>
      <c r="DN15" s="624"/>
      <c r="DO15" s="624"/>
      <c r="DP15" s="625"/>
      <c r="DQ15" s="632">
        <v>606674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18629</v>
      </c>
      <c r="S16" s="624"/>
      <c r="T16" s="624"/>
      <c r="U16" s="624"/>
      <c r="V16" s="624"/>
      <c r="W16" s="624"/>
      <c r="X16" s="624"/>
      <c r="Y16" s="625"/>
      <c r="Z16" s="626">
        <v>0.2</v>
      </c>
      <c r="AA16" s="626"/>
      <c r="AB16" s="626"/>
      <c r="AC16" s="626"/>
      <c r="AD16" s="627">
        <v>18629</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43449</v>
      </c>
      <c r="S17" s="624"/>
      <c r="T17" s="624"/>
      <c r="U17" s="624"/>
      <c r="V17" s="624"/>
      <c r="W17" s="624"/>
      <c r="X17" s="624"/>
      <c r="Y17" s="625"/>
      <c r="Z17" s="626">
        <v>0.4</v>
      </c>
      <c r="AA17" s="626"/>
      <c r="AB17" s="626"/>
      <c r="AC17" s="626"/>
      <c r="AD17" s="627">
        <v>43449</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618513</v>
      </c>
      <c r="CS17" s="624"/>
      <c r="CT17" s="624"/>
      <c r="CU17" s="624"/>
      <c r="CV17" s="624"/>
      <c r="CW17" s="624"/>
      <c r="CX17" s="624"/>
      <c r="CY17" s="625"/>
      <c r="CZ17" s="626">
        <v>5.9</v>
      </c>
      <c r="DA17" s="626"/>
      <c r="DB17" s="626"/>
      <c r="DC17" s="626"/>
      <c r="DD17" s="632" t="s">
        <v>122</v>
      </c>
      <c r="DE17" s="624"/>
      <c r="DF17" s="624"/>
      <c r="DG17" s="624"/>
      <c r="DH17" s="624"/>
      <c r="DI17" s="624"/>
      <c r="DJ17" s="624"/>
      <c r="DK17" s="624"/>
      <c r="DL17" s="624"/>
      <c r="DM17" s="624"/>
      <c r="DN17" s="624"/>
      <c r="DO17" s="624"/>
      <c r="DP17" s="625"/>
      <c r="DQ17" s="632">
        <v>618513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17690</v>
      </c>
      <c r="S18" s="624"/>
      <c r="T18" s="624"/>
      <c r="U18" s="624"/>
      <c r="V18" s="624"/>
      <c r="W18" s="624"/>
      <c r="X18" s="624"/>
      <c r="Y18" s="625"/>
      <c r="Z18" s="626">
        <v>0.2</v>
      </c>
      <c r="AA18" s="626"/>
      <c r="AB18" s="626"/>
      <c r="AC18" s="626"/>
      <c r="AD18" s="627">
        <v>17690</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14501</v>
      </c>
      <c r="S19" s="624"/>
      <c r="T19" s="624"/>
      <c r="U19" s="624"/>
      <c r="V19" s="624"/>
      <c r="W19" s="624"/>
      <c r="X19" s="624"/>
      <c r="Y19" s="625"/>
      <c r="Z19" s="626">
        <v>0.1</v>
      </c>
      <c r="AA19" s="626"/>
      <c r="AB19" s="626"/>
      <c r="AC19" s="626"/>
      <c r="AD19" s="627">
        <v>14501</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3189</v>
      </c>
      <c r="S20" s="624"/>
      <c r="T20" s="624"/>
      <c r="U20" s="624"/>
      <c r="V20" s="624"/>
      <c r="W20" s="624"/>
      <c r="X20" s="624"/>
      <c r="Y20" s="625"/>
      <c r="Z20" s="626">
        <v>0</v>
      </c>
      <c r="AA20" s="626"/>
      <c r="AB20" s="626"/>
      <c r="AC20" s="626"/>
      <c r="AD20" s="627">
        <v>3189</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10409351</v>
      </c>
      <c r="CS20" s="624"/>
      <c r="CT20" s="624"/>
      <c r="CU20" s="624"/>
      <c r="CV20" s="624"/>
      <c r="CW20" s="624"/>
      <c r="CX20" s="624"/>
      <c r="CY20" s="625"/>
      <c r="CZ20" s="626">
        <v>100</v>
      </c>
      <c r="DA20" s="626"/>
      <c r="DB20" s="626"/>
      <c r="DC20" s="626"/>
      <c r="DD20" s="632">
        <v>1334514</v>
      </c>
      <c r="DE20" s="624"/>
      <c r="DF20" s="624"/>
      <c r="DG20" s="624"/>
      <c r="DH20" s="624"/>
      <c r="DI20" s="624"/>
      <c r="DJ20" s="624"/>
      <c r="DK20" s="624"/>
      <c r="DL20" s="624"/>
      <c r="DM20" s="624"/>
      <c r="DN20" s="624"/>
      <c r="DO20" s="624"/>
      <c r="DP20" s="625"/>
      <c r="DQ20" s="632">
        <v>6613483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2700374</v>
      </c>
      <c r="S21" s="624"/>
      <c r="T21" s="624"/>
      <c r="U21" s="624"/>
      <c r="V21" s="624"/>
      <c r="W21" s="624"/>
      <c r="X21" s="624"/>
      <c r="Y21" s="625"/>
      <c r="Z21" s="626">
        <v>24.8</v>
      </c>
      <c r="AA21" s="626"/>
      <c r="AB21" s="626"/>
      <c r="AC21" s="626"/>
      <c r="AD21" s="627">
        <v>2586480</v>
      </c>
      <c r="AE21" s="627"/>
      <c r="AF21" s="627"/>
      <c r="AG21" s="627"/>
      <c r="AH21" s="627"/>
      <c r="AI21" s="627"/>
      <c r="AJ21" s="627"/>
      <c r="AK21" s="627"/>
      <c r="AL21" s="628">
        <v>45.7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2586480</v>
      </c>
      <c r="S22" s="624"/>
      <c r="T22" s="624"/>
      <c r="U22" s="624"/>
      <c r="V22" s="624"/>
      <c r="W22" s="624"/>
      <c r="X22" s="624"/>
      <c r="Y22" s="625"/>
      <c r="Z22" s="626">
        <v>23.7</v>
      </c>
      <c r="AA22" s="626"/>
      <c r="AB22" s="626"/>
      <c r="AC22" s="626"/>
      <c r="AD22" s="627">
        <v>2586480</v>
      </c>
      <c r="AE22" s="627"/>
      <c r="AF22" s="627"/>
      <c r="AG22" s="627"/>
      <c r="AH22" s="627"/>
      <c r="AI22" s="627"/>
      <c r="AJ22" s="627"/>
      <c r="AK22" s="627"/>
      <c r="AL22" s="628">
        <v>45.7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113894</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3446666</v>
      </c>
      <c r="CS24" s="613"/>
      <c r="CT24" s="613"/>
      <c r="CU24" s="613"/>
      <c r="CV24" s="613"/>
      <c r="CW24" s="613"/>
      <c r="CX24" s="613"/>
      <c r="CY24" s="614"/>
      <c r="CZ24" s="617">
        <v>33.1</v>
      </c>
      <c r="DA24" s="618"/>
      <c r="DB24" s="618"/>
      <c r="DC24" s="634"/>
      <c r="DD24" s="655">
        <v>2637536</v>
      </c>
      <c r="DE24" s="613"/>
      <c r="DF24" s="613"/>
      <c r="DG24" s="613"/>
      <c r="DH24" s="613"/>
      <c r="DI24" s="613"/>
      <c r="DJ24" s="613"/>
      <c r="DK24" s="614"/>
      <c r="DL24" s="655">
        <v>2462091</v>
      </c>
      <c r="DM24" s="613"/>
      <c r="DN24" s="613"/>
      <c r="DO24" s="613"/>
      <c r="DP24" s="613"/>
      <c r="DQ24" s="613"/>
      <c r="DR24" s="613"/>
      <c r="DS24" s="613"/>
      <c r="DT24" s="613"/>
      <c r="DU24" s="613"/>
      <c r="DV24" s="614"/>
      <c r="DW24" s="617">
        <v>43.5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5753935</v>
      </c>
      <c r="S25" s="624"/>
      <c r="T25" s="624"/>
      <c r="U25" s="624"/>
      <c r="V25" s="624"/>
      <c r="W25" s="624"/>
      <c r="X25" s="624"/>
      <c r="Y25" s="625"/>
      <c r="Z25" s="626">
        <v>52.8</v>
      </c>
      <c r="AA25" s="626"/>
      <c r="AB25" s="626"/>
      <c r="AC25" s="626"/>
      <c r="AD25" s="627">
        <v>5640041</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1590580</v>
      </c>
      <c r="CS25" s="656"/>
      <c r="CT25" s="656"/>
      <c r="CU25" s="656"/>
      <c r="CV25" s="656"/>
      <c r="CW25" s="656"/>
      <c r="CX25" s="656"/>
      <c r="CY25" s="657"/>
      <c r="CZ25" s="628">
        <v>15.3</v>
      </c>
      <c r="DA25" s="653"/>
      <c r="DB25" s="653"/>
      <c r="DC25" s="658"/>
      <c r="DD25" s="632">
        <v>1487257</v>
      </c>
      <c r="DE25" s="656"/>
      <c r="DF25" s="656"/>
      <c r="DG25" s="656"/>
      <c r="DH25" s="656"/>
      <c r="DI25" s="656"/>
      <c r="DJ25" s="656"/>
      <c r="DK25" s="657"/>
      <c r="DL25" s="632">
        <v>1477852</v>
      </c>
      <c r="DM25" s="656"/>
      <c r="DN25" s="656"/>
      <c r="DO25" s="656"/>
      <c r="DP25" s="656"/>
      <c r="DQ25" s="656"/>
      <c r="DR25" s="656"/>
      <c r="DS25" s="656"/>
      <c r="DT25" s="656"/>
      <c r="DU25" s="656"/>
      <c r="DV25" s="657"/>
      <c r="DW25" s="628">
        <v>26.1</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1233</v>
      </c>
      <c r="S26" s="624"/>
      <c r="T26" s="624"/>
      <c r="U26" s="624"/>
      <c r="V26" s="624"/>
      <c r="W26" s="624"/>
      <c r="X26" s="624"/>
      <c r="Y26" s="625"/>
      <c r="Z26" s="626">
        <v>0</v>
      </c>
      <c r="AA26" s="626"/>
      <c r="AB26" s="626"/>
      <c r="AC26" s="626"/>
      <c r="AD26" s="627">
        <v>1233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958333</v>
      </c>
      <c r="CS26" s="624"/>
      <c r="CT26" s="624"/>
      <c r="CU26" s="624"/>
      <c r="CV26" s="624"/>
      <c r="CW26" s="624"/>
      <c r="CX26" s="624"/>
      <c r="CY26" s="625"/>
      <c r="CZ26" s="628">
        <v>9.1999999999999993</v>
      </c>
      <c r="DA26" s="653"/>
      <c r="DB26" s="653"/>
      <c r="DC26" s="658"/>
      <c r="DD26" s="632">
        <v>901761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268791</v>
      </c>
      <c r="S27" s="624"/>
      <c r="T27" s="624"/>
      <c r="U27" s="624"/>
      <c r="V27" s="624"/>
      <c r="W27" s="624"/>
      <c r="X27" s="624"/>
      <c r="Y27" s="625"/>
      <c r="Z27" s="626">
        <v>2.5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2456266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1237573</v>
      </c>
      <c r="CS27" s="656"/>
      <c r="CT27" s="656"/>
      <c r="CU27" s="656"/>
      <c r="CV27" s="656"/>
      <c r="CW27" s="656"/>
      <c r="CX27" s="656"/>
      <c r="CY27" s="657"/>
      <c r="CZ27" s="628">
        <v>11.9</v>
      </c>
      <c r="DA27" s="653"/>
      <c r="DB27" s="653"/>
      <c r="DC27" s="658"/>
      <c r="DD27" s="632">
        <v>531766</v>
      </c>
      <c r="DE27" s="656"/>
      <c r="DF27" s="656"/>
      <c r="DG27" s="656"/>
      <c r="DH27" s="656"/>
      <c r="DI27" s="656"/>
      <c r="DJ27" s="656"/>
      <c r="DK27" s="657"/>
      <c r="DL27" s="632">
        <v>365726</v>
      </c>
      <c r="DM27" s="656"/>
      <c r="DN27" s="656"/>
      <c r="DO27" s="656"/>
      <c r="DP27" s="656"/>
      <c r="DQ27" s="656"/>
      <c r="DR27" s="656"/>
      <c r="DS27" s="656"/>
      <c r="DT27" s="656"/>
      <c r="DU27" s="656"/>
      <c r="DV27" s="657"/>
      <c r="DW27" s="628">
        <v>6.5</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62616</v>
      </c>
      <c r="S28" s="624"/>
      <c r="T28" s="624"/>
      <c r="U28" s="624"/>
      <c r="V28" s="624"/>
      <c r="W28" s="624"/>
      <c r="X28" s="624"/>
      <c r="Y28" s="625"/>
      <c r="Z28" s="626">
        <v>0.6</v>
      </c>
      <c r="AA28" s="626"/>
      <c r="AB28" s="626"/>
      <c r="AC28" s="626"/>
      <c r="AD28" s="627">
        <v>14131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618513</v>
      </c>
      <c r="CS28" s="624"/>
      <c r="CT28" s="624"/>
      <c r="CU28" s="624"/>
      <c r="CV28" s="624"/>
      <c r="CW28" s="624"/>
      <c r="CX28" s="624"/>
      <c r="CY28" s="625"/>
      <c r="CZ28" s="628">
        <v>5.9</v>
      </c>
      <c r="DA28" s="653"/>
      <c r="DB28" s="653"/>
      <c r="DC28" s="658"/>
      <c r="DD28" s="632">
        <v>618513</v>
      </c>
      <c r="DE28" s="624"/>
      <c r="DF28" s="624"/>
      <c r="DG28" s="624"/>
      <c r="DH28" s="624"/>
      <c r="DI28" s="624"/>
      <c r="DJ28" s="624"/>
      <c r="DK28" s="625"/>
      <c r="DL28" s="632">
        <v>618513</v>
      </c>
      <c r="DM28" s="624"/>
      <c r="DN28" s="624"/>
      <c r="DO28" s="624"/>
      <c r="DP28" s="624"/>
      <c r="DQ28" s="624"/>
      <c r="DR28" s="624"/>
      <c r="DS28" s="624"/>
      <c r="DT28" s="624"/>
      <c r="DU28" s="624"/>
      <c r="DV28" s="625"/>
      <c r="DW28" s="628">
        <v>10.9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7021</v>
      </c>
      <c r="S29" s="624"/>
      <c r="T29" s="624"/>
      <c r="U29" s="624"/>
      <c r="V29" s="624"/>
      <c r="W29" s="624"/>
      <c r="X29" s="624"/>
      <c r="Y29" s="625"/>
      <c r="Z29" s="626">
        <v>0.1</v>
      </c>
      <c r="AA29" s="626"/>
      <c r="AB29" s="626"/>
      <c r="AC29" s="626"/>
      <c r="AD29" s="627">
        <v>66</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618513</v>
      </c>
      <c r="CS29" s="656"/>
      <c r="CT29" s="656"/>
      <c r="CU29" s="656"/>
      <c r="CV29" s="656"/>
      <c r="CW29" s="656"/>
      <c r="CX29" s="656"/>
      <c r="CY29" s="657"/>
      <c r="CZ29" s="628">
        <v>5.9</v>
      </c>
      <c r="DA29" s="653"/>
      <c r="DB29" s="653"/>
      <c r="DC29" s="658"/>
      <c r="DD29" s="632">
        <v>618513</v>
      </c>
      <c r="DE29" s="656"/>
      <c r="DF29" s="656"/>
      <c r="DG29" s="656"/>
      <c r="DH29" s="656"/>
      <c r="DI29" s="656"/>
      <c r="DJ29" s="656"/>
      <c r="DK29" s="657"/>
      <c r="DL29" s="632">
        <v>618513</v>
      </c>
      <c r="DM29" s="656"/>
      <c r="DN29" s="656"/>
      <c r="DO29" s="656"/>
      <c r="DP29" s="656"/>
      <c r="DQ29" s="656"/>
      <c r="DR29" s="656"/>
      <c r="DS29" s="656"/>
      <c r="DT29" s="656"/>
      <c r="DU29" s="656"/>
      <c r="DV29" s="657"/>
      <c r="DW29" s="628">
        <v>10.9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1101499</v>
      </c>
      <c r="S30" s="624"/>
      <c r="T30" s="624"/>
      <c r="U30" s="624"/>
      <c r="V30" s="624"/>
      <c r="W30" s="624"/>
      <c r="X30" s="624"/>
      <c r="Y30" s="625"/>
      <c r="Z30" s="626">
        <v>10.1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605343</v>
      </c>
      <c r="CS30" s="624"/>
      <c r="CT30" s="624"/>
      <c r="CU30" s="624"/>
      <c r="CV30" s="624"/>
      <c r="CW30" s="624"/>
      <c r="CX30" s="624"/>
      <c r="CY30" s="625"/>
      <c r="CZ30" s="628">
        <v>5.8</v>
      </c>
      <c r="DA30" s="653"/>
      <c r="DB30" s="653"/>
      <c r="DC30" s="658"/>
      <c r="DD30" s="632">
        <v>605343</v>
      </c>
      <c r="DE30" s="624"/>
      <c r="DF30" s="624"/>
      <c r="DG30" s="624"/>
      <c r="DH30" s="624"/>
      <c r="DI30" s="624"/>
      <c r="DJ30" s="624"/>
      <c r="DK30" s="625"/>
      <c r="DL30" s="632">
        <v>605343</v>
      </c>
      <c r="DM30" s="624"/>
      <c r="DN30" s="624"/>
      <c r="DO30" s="624"/>
      <c r="DP30" s="624"/>
      <c r="DQ30" s="624"/>
      <c r="DR30" s="624"/>
      <c r="DS30" s="624"/>
      <c r="DT30" s="624"/>
      <c r="DU30" s="624"/>
      <c r="DV30" s="625"/>
      <c r="DW30" s="628">
        <v>10.7</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99.3</v>
      </c>
      <c r="BH31" s="667"/>
      <c r="BI31" s="667"/>
      <c r="BJ31" s="667"/>
      <c r="BK31" s="667"/>
      <c r="BL31" s="667"/>
      <c r="BM31" s="618">
        <v>97.6</v>
      </c>
      <c r="BN31" s="667"/>
      <c r="BO31" s="667"/>
      <c r="BP31" s="667"/>
      <c r="BQ31" s="668"/>
      <c r="BR31" s="670">
        <v>99</v>
      </c>
      <c r="BS31" s="667"/>
      <c r="BT31" s="667"/>
      <c r="BU31" s="667"/>
      <c r="BV31" s="667"/>
      <c r="BW31" s="667"/>
      <c r="BX31" s="618">
        <v>97.5</v>
      </c>
      <c r="BY31" s="667"/>
      <c r="BZ31" s="667"/>
      <c r="CA31" s="667"/>
      <c r="CB31" s="668"/>
      <c r="CD31" s="663"/>
      <c r="CE31" s="664"/>
      <c r="CF31" s="620" t="s">
        <v>301</v>
      </c>
      <c r="CG31" s="621"/>
      <c r="CH31" s="621"/>
      <c r="CI31" s="621"/>
      <c r="CJ31" s="621"/>
      <c r="CK31" s="621"/>
      <c r="CL31" s="621"/>
      <c r="CM31" s="621"/>
      <c r="CN31" s="621"/>
      <c r="CO31" s="621"/>
      <c r="CP31" s="621"/>
      <c r="CQ31" s="622"/>
      <c r="CR31" s="623">
        <v>13170</v>
      </c>
      <c r="CS31" s="656"/>
      <c r="CT31" s="656"/>
      <c r="CU31" s="656"/>
      <c r="CV31" s="656"/>
      <c r="CW31" s="656"/>
      <c r="CX31" s="656"/>
      <c r="CY31" s="657"/>
      <c r="CZ31" s="628">
        <v>0.1</v>
      </c>
      <c r="DA31" s="653"/>
      <c r="DB31" s="653"/>
      <c r="DC31" s="658"/>
      <c r="DD31" s="632">
        <v>13170</v>
      </c>
      <c r="DE31" s="656"/>
      <c r="DF31" s="656"/>
      <c r="DG31" s="656"/>
      <c r="DH31" s="656"/>
      <c r="DI31" s="656"/>
      <c r="DJ31" s="656"/>
      <c r="DK31" s="657"/>
      <c r="DL31" s="632">
        <v>13170</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458997</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99.3</v>
      </c>
      <c r="BH32" s="656"/>
      <c r="BI32" s="656"/>
      <c r="BJ32" s="656"/>
      <c r="BK32" s="656"/>
      <c r="BL32" s="656"/>
      <c r="BM32" s="629">
        <v>97.7</v>
      </c>
      <c r="BN32" s="656"/>
      <c r="BO32" s="656"/>
      <c r="BP32" s="656"/>
      <c r="BQ32" s="669"/>
      <c r="BR32" s="680">
        <v>99.4</v>
      </c>
      <c r="BS32" s="656"/>
      <c r="BT32" s="656"/>
      <c r="BU32" s="656"/>
      <c r="BV32" s="656"/>
      <c r="BW32" s="656"/>
      <c r="BX32" s="629">
        <v>97.9</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16362</v>
      </c>
      <c r="S33" s="624"/>
      <c r="T33" s="624"/>
      <c r="U33" s="624"/>
      <c r="V33" s="624"/>
      <c r="W33" s="624"/>
      <c r="X33" s="624"/>
      <c r="Y33" s="625"/>
      <c r="Z33" s="626">
        <v>0.2</v>
      </c>
      <c r="AA33" s="626"/>
      <c r="AB33" s="626"/>
      <c r="AC33" s="626"/>
      <c r="AD33" s="627">
        <v>1975</v>
      </c>
      <c r="AE33" s="627"/>
      <c r="AF33" s="627"/>
      <c r="AG33" s="627"/>
      <c r="AH33" s="627"/>
      <c r="AI33" s="627"/>
      <c r="AJ33" s="627"/>
      <c r="AK33" s="627"/>
      <c r="AL33" s="628">
        <v>0</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98.9</v>
      </c>
      <c r="BS33" s="682"/>
      <c r="BT33" s="682"/>
      <c r="BU33" s="682"/>
      <c r="BV33" s="682"/>
      <c r="BW33" s="682"/>
      <c r="BX33" s="683">
        <v>97.2</v>
      </c>
      <c r="BY33" s="682"/>
      <c r="BZ33" s="682"/>
      <c r="CA33" s="682"/>
      <c r="CB33" s="684"/>
      <c r="CD33" s="620" t="s">
        <v>308</v>
      </c>
      <c r="CE33" s="621"/>
      <c r="CF33" s="621"/>
      <c r="CG33" s="621"/>
      <c r="CH33" s="621"/>
      <c r="CI33" s="621"/>
      <c r="CJ33" s="621"/>
      <c r="CK33" s="621"/>
      <c r="CL33" s="621"/>
      <c r="CM33" s="621"/>
      <c r="CN33" s="621"/>
      <c r="CO33" s="621"/>
      <c r="CP33" s="621"/>
      <c r="CQ33" s="622"/>
      <c r="CR33" s="623">
        <v>5628171</v>
      </c>
      <c r="CS33" s="656"/>
      <c r="CT33" s="656"/>
      <c r="CU33" s="656"/>
      <c r="CV33" s="656"/>
      <c r="CW33" s="656"/>
      <c r="CX33" s="656"/>
      <c r="CY33" s="657"/>
      <c r="CZ33" s="628">
        <v>54.1</v>
      </c>
      <c r="DA33" s="653"/>
      <c r="DB33" s="653"/>
      <c r="DC33" s="658"/>
      <c r="DD33" s="632">
        <v>3715394</v>
      </c>
      <c r="DE33" s="656"/>
      <c r="DF33" s="656"/>
      <c r="DG33" s="656"/>
      <c r="DH33" s="656"/>
      <c r="DI33" s="656"/>
      <c r="DJ33" s="656"/>
      <c r="DK33" s="657"/>
      <c r="DL33" s="632">
        <v>2530469</v>
      </c>
      <c r="DM33" s="656"/>
      <c r="DN33" s="656"/>
      <c r="DO33" s="656"/>
      <c r="DP33" s="656"/>
      <c r="DQ33" s="656"/>
      <c r="DR33" s="656"/>
      <c r="DS33" s="656"/>
      <c r="DT33" s="656"/>
      <c r="DU33" s="656"/>
      <c r="DV33" s="657"/>
      <c r="DW33" s="628">
        <v>44.7</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868451</v>
      </c>
      <c r="S34" s="624"/>
      <c r="T34" s="624"/>
      <c r="U34" s="624"/>
      <c r="V34" s="624"/>
      <c r="W34" s="624"/>
      <c r="X34" s="624"/>
      <c r="Y34" s="625"/>
      <c r="Z34" s="626">
        <v>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1609257</v>
      </c>
      <c r="CS34" s="624"/>
      <c r="CT34" s="624"/>
      <c r="CU34" s="624"/>
      <c r="CV34" s="624"/>
      <c r="CW34" s="624"/>
      <c r="CX34" s="624"/>
      <c r="CY34" s="625"/>
      <c r="CZ34" s="628">
        <v>15.5</v>
      </c>
      <c r="DA34" s="653"/>
      <c r="DB34" s="653"/>
      <c r="DC34" s="658"/>
      <c r="DD34" s="632">
        <v>968473</v>
      </c>
      <c r="DE34" s="624"/>
      <c r="DF34" s="624"/>
      <c r="DG34" s="624"/>
      <c r="DH34" s="624"/>
      <c r="DI34" s="624"/>
      <c r="DJ34" s="624"/>
      <c r="DK34" s="625"/>
      <c r="DL34" s="632">
        <v>758458</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538739</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157267</v>
      </c>
      <c r="CS35" s="656"/>
      <c r="CT35" s="656"/>
      <c r="CU35" s="656"/>
      <c r="CV35" s="656"/>
      <c r="CW35" s="656"/>
      <c r="CX35" s="656"/>
      <c r="CY35" s="657"/>
      <c r="CZ35" s="628">
        <v>1.5</v>
      </c>
      <c r="DA35" s="653"/>
      <c r="DB35" s="653"/>
      <c r="DC35" s="658"/>
      <c r="DD35" s="632">
        <v>128880</v>
      </c>
      <c r="DE35" s="656"/>
      <c r="DF35" s="656"/>
      <c r="DG35" s="656"/>
      <c r="DH35" s="656"/>
      <c r="DI35" s="656"/>
      <c r="DJ35" s="656"/>
      <c r="DK35" s="657"/>
      <c r="DL35" s="632">
        <v>128880</v>
      </c>
      <c r="DM35" s="656"/>
      <c r="DN35" s="656"/>
      <c r="DO35" s="656"/>
      <c r="DP35" s="656"/>
      <c r="DQ35" s="656"/>
      <c r="DR35" s="656"/>
      <c r="DS35" s="656"/>
      <c r="DT35" s="656"/>
      <c r="DU35" s="656"/>
      <c r="DV35" s="657"/>
      <c r="DW35" s="628">
        <v>2.2999999999999998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413084</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1118323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29349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2063096</v>
      </c>
      <c r="CS36" s="624"/>
      <c r="CT36" s="624"/>
      <c r="CU36" s="624"/>
      <c r="CV36" s="624"/>
      <c r="CW36" s="624"/>
      <c r="CX36" s="624"/>
      <c r="CY36" s="625"/>
      <c r="CZ36" s="628">
        <v>19.8</v>
      </c>
      <c r="DA36" s="653"/>
      <c r="DB36" s="653"/>
      <c r="DC36" s="658"/>
      <c r="DD36" s="632">
        <v>1767004</v>
      </c>
      <c r="DE36" s="624"/>
      <c r="DF36" s="624"/>
      <c r="DG36" s="624"/>
      <c r="DH36" s="624"/>
      <c r="DI36" s="624"/>
      <c r="DJ36" s="624"/>
      <c r="DK36" s="625"/>
      <c r="DL36" s="632">
        <v>1082453</v>
      </c>
      <c r="DM36" s="624"/>
      <c r="DN36" s="624"/>
      <c r="DO36" s="624"/>
      <c r="DP36" s="624"/>
      <c r="DQ36" s="624"/>
      <c r="DR36" s="624"/>
      <c r="DS36" s="624"/>
      <c r="DT36" s="624"/>
      <c r="DU36" s="624"/>
      <c r="DV36" s="625"/>
      <c r="DW36" s="628">
        <v>19.100000000000001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157598</v>
      </c>
      <c r="S37" s="624"/>
      <c r="T37" s="624"/>
      <c r="U37" s="624"/>
      <c r="V37" s="624"/>
      <c r="W37" s="624"/>
      <c r="X37" s="624"/>
      <c r="Y37" s="625"/>
      <c r="Z37" s="626">
        <v>1.4</v>
      </c>
      <c r="AA37" s="626"/>
      <c r="AB37" s="626"/>
      <c r="AC37" s="626"/>
      <c r="AD37" s="627">
        <v>185</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391887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6531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746212</v>
      </c>
      <c r="CS37" s="656"/>
      <c r="CT37" s="656"/>
      <c r="CU37" s="656"/>
      <c r="CV37" s="656"/>
      <c r="CW37" s="656"/>
      <c r="CX37" s="656"/>
      <c r="CY37" s="657"/>
      <c r="CZ37" s="628">
        <v>7.2</v>
      </c>
      <c r="DA37" s="653"/>
      <c r="DB37" s="653"/>
      <c r="DC37" s="658"/>
      <c r="DD37" s="632">
        <v>670381</v>
      </c>
      <c r="DE37" s="656"/>
      <c r="DF37" s="656"/>
      <c r="DG37" s="656"/>
      <c r="DH37" s="656"/>
      <c r="DI37" s="656"/>
      <c r="DJ37" s="656"/>
      <c r="DK37" s="657"/>
      <c r="DL37" s="632">
        <v>670381</v>
      </c>
      <c r="DM37" s="656"/>
      <c r="DN37" s="656"/>
      <c r="DO37" s="656"/>
      <c r="DP37" s="656"/>
      <c r="DQ37" s="656"/>
      <c r="DR37" s="656"/>
      <c r="DS37" s="656"/>
      <c r="DT37" s="656"/>
      <c r="DU37" s="656"/>
      <c r="DV37" s="657"/>
      <c r="DW37" s="628">
        <v>11.8</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1246800</v>
      </c>
      <c r="S38" s="624"/>
      <c r="T38" s="624"/>
      <c r="U38" s="624"/>
      <c r="V38" s="624"/>
      <c r="W38" s="624"/>
      <c r="X38" s="624"/>
      <c r="Y38" s="625"/>
      <c r="Z38" s="626">
        <v>11.4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23100</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1836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703336</v>
      </c>
      <c r="CS38" s="624"/>
      <c r="CT38" s="624"/>
      <c r="CU38" s="624"/>
      <c r="CV38" s="624"/>
      <c r="CW38" s="624"/>
      <c r="CX38" s="624"/>
      <c r="CY38" s="625"/>
      <c r="CZ38" s="628">
        <v>6.8</v>
      </c>
      <c r="DA38" s="653"/>
      <c r="DB38" s="653"/>
      <c r="DC38" s="658"/>
      <c r="DD38" s="632">
        <v>585746</v>
      </c>
      <c r="DE38" s="624"/>
      <c r="DF38" s="624"/>
      <c r="DG38" s="624"/>
      <c r="DH38" s="624"/>
      <c r="DI38" s="624"/>
      <c r="DJ38" s="624"/>
      <c r="DK38" s="625"/>
      <c r="DL38" s="632">
        <v>560678</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2828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1074815</v>
      </c>
      <c r="CS39" s="656"/>
      <c r="CT39" s="656"/>
      <c r="CU39" s="656"/>
      <c r="CV39" s="656"/>
      <c r="CW39" s="656"/>
      <c r="CX39" s="656"/>
      <c r="CY39" s="657"/>
      <c r="CZ39" s="628">
        <v>10.3</v>
      </c>
      <c r="DA39" s="653"/>
      <c r="DB39" s="653"/>
      <c r="DC39" s="658"/>
      <c r="DD39" s="632">
        <v>265291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91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20400</v>
      </c>
      <c r="CS40" s="624"/>
      <c r="CT40" s="624"/>
      <c r="CU40" s="624"/>
      <c r="CV40" s="624"/>
      <c r="CW40" s="624"/>
      <c r="CX40" s="624"/>
      <c r="CY40" s="625"/>
      <c r="CZ40" s="628">
        <v>0.2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10895126</v>
      </c>
      <c r="S41" s="696"/>
      <c r="T41" s="696"/>
      <c r="U41" s="696"/>
      <c r="V41" s="696"/>
      <c r="W41" s="696"/>
      <c r="X41" s="696"/>
      <c r="Y41" s="700"/>
      <c r="Z41" s="701">
        <v>100</v>
      </c>
      <c r="AA41" s="701"/>
      <c r="AB41" s="701"/>
      <c r="AC41" s="701"/>
      <c r="AD41" s="702">
        <v>5657631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132244</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571092</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415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1334514</v>
      </c>
      <c r="CS42" s="656"/>
      <c r="CT42" s="656"/>
      <c r="CU42" s="656"/>
      <c r="CV42" s="656"/>
      <c r="CW42" s="656"/>
      <c r="CX42" s="656"/>
      <c r="CY42" s="657"/>
      <c r="CZ42" s="628">
        <v>12.8</v>
      </c>
      <c r="DA42" s="653"/>
      <c r="DB42" s="653"/>
      <c r="DC42" s="658"/>
      <c r="DD42" s="632">
        <v>260553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1334514</v>
      </c>
      <c r="CS44" s="624"/>
      <c r="CT44" s="624"/>
      <c r="CU44" s="624"/>
      <c r="CV44" s="624"/>
      <c r="CW44" s="624"/>
      <c r="CX44" s="624"/>
      <c r="CY44" s="625"/>
      <c r="CZ44" s="628">
        <v>12.8</v>
      </c>
      <c r="DA44" s="629"/>
      <c r="DB44" s="629"/>
      <c r="DC44" s="635"/>
      <c r="DD44" s="632">
        <v>260553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245550</v>
      </c>
      <c r="CS45" s="656"/>
      <c r="CT45" s="656"/>
      <c r="CU45" s="656"/>
      <c r="CV45" s="656"/>
      <c r="CW45" s="656"/>
      <c r="CX45" s="656"/>
      <c r="CY45" s="657"/>
      <c r="CZ45" s="628">
        <v>2.4</v>
      </c>
      <c r="DA45" s="653"/>
      <c r="DB45" s="653"/>
      <c r="DC45" s="658"/>
      <c r="DD45" s="632">
        <v>15400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1016147</v>
      </c>
      <c r="CS46" s="624"/>
      <c r="CT46" s="624"/>
      <c r="CU46" s="624"/>
      <c r="CV46" s="624"/>
      <c r="CW46" s="624"/>
      <c r="CX46" s="624"/>
      <c r="CY46" s="625"/>
      <c r="CZ46" s="628">
        <v>9.8000000000000007</v>
      </c>
      <c r="DA46" s="629"/>
      <c r="DB46" s="629"/>
      <c r="DC46" s="635"/>
      <c r="DD46" s="632">
        <v>202215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10409351</v>
      </c>
      <c r="CS49" s="682"/>
      <c r="CT49" s="682"/>
      <c r="CU49" s="682"/>
      <c r="CV49" s="682"/>
      <c r="CW49" s="682"/>
      <c r="CX49" s="682"/>
      <c r="CY49" s="711"/>
      <c r="CZ49" s="703">
        <v>100</v>
      </c>
      <c r="DA49" s="712"/>
      <c r="DB49" s="712"/>
      <c r="DC49" s="713"/>
      <c r="DD49" s="714">
        <v>6613483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LypMKlK14e8Z4HnXiLhgLJp64juiyj4WOjwFyyBPnIamap+cdshP+RnmaTfgH0wBdNl8Uq2bsFRYJKunlpIhQ==" saltValue="Mw3fXsIbUQ0+YXQW+nZL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election activeCell="V30" sqref="V30:Z3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10894</v>
      </c>
      <c r="R7" s="753"/>
      <c r="S7" s="753"/>
      <c r="T7" s="753"/>
      <c r="U7" s="753"/>
      <c r="V7" s="753">
        <v>10409</v>
      </c>
      <c r="W7" s="753"/>
      <c r="X7" s="753"/>
      <c r="Y7" s="753"/>
      <c r="Z7" s="753"/>
      <c r="AA7" s="753">
        <v>485</v>
      </c>
      <c r="AB7" s="753"/>
      <c r="AC7" s="753"/>
      <c r="AD7" s="753"/>
      <c r="AE7" s="754"/>
      <c r="AF7" s="755">
        <v>296</v>
      </c>
      <c r="AG7" s="756"/>
      <c r="AH7" s="756"/>
      <c r="AI7" s="756"/>
      <c r="AJ7" s="757"/>
      <c r="AK7" s="758">
        <v>540</v>
      </c>
      <c r="AL7" s="759"/>
      <c r="AM7" s="759"/>
      <c r="AN7" s="759"/>
      <c r="AO7" s="759"/>
      <c r="AP7" s="759">
        <v>6083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564</v>
      </c>
      <c r="BT7" s="747"/>
      <c r="BU7" s="747"/>
      <c r="BV7" s="747"/>
      <c r="BW7" s="747"/>
      <c r="BX7" s="747"/>
      <c r="BY7" s="747"/>
      <c r="BZ7" s="747"/>
      <c r="CA7" s="747"/>
      <c r="CB7" s="747"/>
      <c r="CC7" s="747"/>
      <c r="CD7" s="747"/>
      <c r="CE7" s="747"/>
      <c r="CF7" s="747"/>
      <c r="CG7" s="762"/>
      <c r="CH7" s="743">
        <v>59</v>
      </c>
      <c r="CI7" s="744"/>
      <c r="CJ7" s="744"/>
      <c r="CK7" s="744"/>
      <c r="CL7" s="745"/>
      <c r="CM7" s="743">
        <v>61</v>
      </c>
      <c r="CN7" s="744"/>
      <c r="CO7" s="744"/>
      <c r="CP7" s="744"/>
      <c r="CQ7" s="745"/>
      <c r="CR7" s="743">
        <v>2</v>
      </c>
      <c r="CS7" s="744"/>
      <c r="CT7" s="744"/>
      <c r="CU7" s="744"/>
      <c r="CV7" s="745"/>
      <c r="CW7" s="743" t="s">
        <v>565</v>
      </c>
      <c r="CX7" s="744"/>
      <c r="CY7" s="744"/>
      <c r="CZ7" s="744"/>
      <c r="DA7" s="745"/>
      <c r="DB7" s="743">
        <v>246</v>
      </c>
      <c r="DC7" s="744"/>
      <c r="DD7" s="744"/>
      <c r="DE7" s="744"/>
      <c r="DF7" s="745"/>
      <c r="DG7" s="743" t="s">
        <v>565</v>
      </c>
      <c r="DH7" s="744"/>
      <c r="DI7" s="744"/>
      <c r="DJ7" s="744"/>
      <c r="DK7" s="745"/>
      <c r="DL7" s="743" t="s">
        <v>565</v>
      </c>
      <c r="DM7" s="744"/>
      <c r="DN7" s="744"/>
      <c r="DO7" s="744"/>
      <c r="DP7" s="745"/>
      <c r="DQ7" s="743" t="s">
        <v>565</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3</v>
      </c>
      <c r="R8" s="784"/>
      <c r="S8" s="784"/>
      <c r="T8" s="784"/>
      <c r="U8" s="784"/>
      <c r="V8" s="784">
        <v>2</v>
      </c>
      <c r="W8" s="784"/>
      <c r="X8" s="784"/>
      <c r="Y8" s="784"/>
      <c r="Z8" s="784"/>
      <c r="AA8" s="784">
        <v>0</v>
      </c>
      <c r="AB8" s="784"/>
      <c r="AC8" s="784"/>
      <c r="AD8" s="784"/>
      <c r="AE8" s="785"/>
      <c r="AF8" s="786">
        <v>0</v>
      </c>
      <c r="AG8" s="787"/>
      <c r="AH8" s="787"/>
      <c r="AI8" s="787"/>
      <c r="AJ8" s="788"/>
      <c r="AK8" s="769" t="s">
        <v>548</v>
      </c>
      <c r="AL8" s="770"/>
      <c r="AM8" s="770"/>
      <c r="AN8" s="770"/>
      <c r="AO8" s="770"/>
      <c r="AP8" s="770" t="s">
        <v>548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10897</v>
      </c>
      <c r="R23" s="793"/>
      <c r="S23" s="793"/>
      <c r="T23" s="793"/>
      <c r="U23" s="793"/>
      <c r="V23" s="793">
        <v>10411</v>
      </c>
      <c r="W23" s="793"/>
      <c r="X23" s="793"/>
      <c r="Y23" s="793"/>
      <c r="Z23" s="793"/>
      <c r="AA23" s="793">
        <v>485</v>
      </c>
      <c r="AB23" s="793"/>
      <c r="AC23" s="793"/>
      <c r="AD23" s="793"/>
      <c r="AE23" s="794"/>
      <c r="AF23" s="795">
        <v>296</v>
      </c>
      <c r="AG23" s="793"/>
      <c r="AH23" s="793"/>
      <c r="AI23" s="793"/>
      <c r="AJ23" s="796"/>
      <c r="AK23" s="797"/>
      <c r="AL23" s="798"/>
      <c r="AM23" s="798"/>
      <c r="AN23" s="798"/>
      <c r="AO23" s="798"/>
      <c r="AP23" s="793">
        <v>6083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1667</v>
      </c>
      <c r="R28" s="823"/>
      <c r="S28" s="823"/>
      <c r="T28" s="823"/>
      <c r="U28" s="823"/>
      <c r="V28" s="823">
        <v>1638</v>
      </c>
      <c r="W28" s="823"/>
      <c r="X28" s="823"/>
      <c r="Y28" s="823"/>
      <c r="Z28" s="823"/>
      <c r="AA28" s="823">
        <v>29</v>
      </c>
      <c r="AB28" s="823"/>
      <c r="AC28" s="823"/>
      <c r="AD28" s="823"/>
      <c r="AE28" s="824"/>
      <c r="AF28" s="825">
        <v>29</v>
      </c>
      <c r="AG28" s="823"/>
      <c r="AH28" s="823"/>
      <c r="AI28" s="823"/>
      <c r="AJ28" s="826"/>
      <c r="AK28" s="827">
        <v>133</v>
      </c>
      <c r="AL28" s="828"/>
      <c r="AM28" s="828"/>
      <c r="AN28" s="828"/>
      <c r="AO28" s="828"/>
      <c r="AP28" s="828" t="s">
        <v>488</v>
      </c>
      <c r="AQ28" s="828"/>
      <c r="AR28" s="828"/>
      <c r="AS28" s="828"/>
      <c r="AT28" s="828"/>
      <c r="AU28" s="828" t="s">
        <v>488</v>
      </c>
      <c r="AV28" s="828"/>
      <c r="AW28" s="828"/>
      <c r="AX28" s="828"/>
      <c r="AY28" s="828"/>
      <c r="AZ28" s="829" t="s">
        <v>488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2020</v>
      </c>
      <c r="R29" s="784"/>
      <c r="S29" s="784"/>
      <c r="T29" s="784"/>
      <c r="U29" s="784"/>
      <c r="V29" s="784">
        <v>1972</v>
      </c>
      <c r="W29" s="784"/>
      <c r="X29" s="784"/>
      <c r="Y29" s="784"/>
      <c r="Z29" s="784"/>
      <c r="AA29" s="784">
        <v>48</v>
      </c>
      <c r="AB29" s="784"/>
      <c r="AC29" s="784"/>
      <c r="AD29" s="784"/>
      <c r="AE29" s="785"/>
      <c r="AF29" s="786">
        <v>48</v>
      </c>
      <c r="AG29" s="787"/>
      <c r="AH29" s="787"/>
      <c r="AI29" s="787"/>
      <c r="AJ29" s="788"/>
      <c r="AK29" s="834">
        <v>308</v>
      </c>
      <c r="AL29" s="830"/>
      <c r="AM29" s="830"/>
      <c r="AN29" s="830"/>
      <c r="AO29" s="830"/>
      <c r="AP29" s="830" t="s">
        <v>488</v>
      </c>
      <c r="AQ29" s="830"/>
      <c r="AR29" s="830"/>
      <c r="AS29" s="830"/>
      <c r="AT29" s="830"/>
      <c r="AU29" s="830" t="s">
        <v>488</v>
      </c>
      <c r="AV29" s="830"/>
      <c r="AW29" s="830"/>
      <c r="AX29" s="830"/>
      <c r="AY29" s="830"/>
      <c r="AZ29" s="831" t="s">
        <v>488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426</v>
      </c>
      <c r="R30" s="784"/>
      <c r="S30" s="784"/>
      <c r="T30" s="784"/>
      <c r="U30" s="784"/>
      <c r="V30" s="784">
        <v>398</v>
      </c>
      <c r="W30" s="784"/>
      <c r="X30" s="784"/>
      <c r="Y30" s="784"/>
      <c r="Z30" s="784"/>
      <c r="AA30" s="784">
        <v>29</v>
      </c>
      <c r="AB30" s="784"/>
      <c r="AC30" s="784"/>
      <c r="AD30" s="784"/>
      <c r="AE30" s="785"/>
      <c r="AF30" s="786">
        <v>29</v>
      </c>
      <c r="AG30" s="787"/>
      <c r="AH30" s="787"/>
      <c r="AI30" s="787"/>
      <c r="AJ30" s="788"/>
      <c r="AK30" s="834">
        <v>265</v>
      </c>
      <c r="AL30" s="830"/>
      <c r="AM30" s="830"/>
      <c r="AN30" s="830"/>
      <c r="AO30" s="830"/>
      <c r="AP30" s="830" t="s">
        <v>488</v>
      </c>
      <c r="AQ30" s="830"/>
      <c r="AR30" s="830"/>
      <c r="AS30" s="830"/>
      <c r="AT30" s="830"/>
      <c r="AU30" s="830" t="s">
        <v>488</v>
      </c>
      <c r="AV30" s="830"/>
      <c r="AW30" s="830"/>
      <c r="AX30" s="830"/>
      <c r="AY30" s="830"/>
      <c r="AZ30" s="831" t="s">
        <v>488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427</v>
      </c>
      <c r="R31" s="784"/>
      <c r="S31" s="784"/>
      <c r="T31" s="784"/>
      <c r="U31" s="784"/>
      <c r="V31" s="784">
        <v>387</v>
      </c>
      <c r="W31" s="784"/>
      <c r="X31" s="784"/>
      <c r="Y31" s="784"/>
      <c r="Z31" s="784"/>
      <c r="AA31" s="784">
        <v>40</v>
      </c>
      <c r="AB31" s="784"/>
      <c r="AC31" s="784"/>
      <c r="AD31" s="784"/>
      <c r="AE31" s="785"/>
      <c r="AF31" s="786">
        <v>1020</v>
      </c>
      <c r="AG31" s="787"/>
      <c r="AH31" s="787"/>
      <c r="AI31" s="787"/>
      <c r="AJ31" s="788"/>
      <c r="AK31" s="834">
        <v>23</v>
      </c>
      <c r="AL31" s="830"/>
      <c r="AM31" s="830"/>
      <c r="AN31" s="830"/>
      <c r="AO31" s="830"/>
      <c r="AP31" s="830">
        <v>2675</v>
      </c>
      <c r="AQ31" s="830"/>
      <c r="AR31" s="830"/>
      <c r="AS31" s="830"/>
      <c r="AT31" s="830"/>
      <c r="AU31" s="830">
        <v>21</v>
      </c>
      <c r="AV31" s="830"/>
      <c r="AW31" s="830"/>
      <c r="AX31" s="830"/>
      <c r="AY31" s="830"/>
      <c r="AZ31" s="831" t="s">
        <v>488</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82</v>
      </c>
      <c r="R32" s="784"/>
      <c r="S32" s="784"/>
      <c r="T32" s="784"/>
      <c r="U32" s="784"/>
      <c r="V32" s="784">
        <v>61</v>
      </c>
      <c r="W32" s="784"/>
      <c r="X32" s="784"/>
      <c r="Y32" s="784"/>
      <c r="Z32" s="784"/>
      <c r="AA32" s="784">
        <v>21</v>
      </c>
      <c r="AB32" s="784"/>
      <c r="AC32" s="784"/>
      <c r="AD32" s="784"/>
      <c r="AE32" s="785"/>
      <c r="AF32" s="786">
        <v>347</v>
      </c>
      <c r="AG32" s="787"/>
      <c r="AH32" s="787"/>
      <c r="AI32" s="787"/>
      <c r="AJ32" s="788"/>
      <c r="AK32" s="834" t="s">
        <v>548</v>
      </c>
      <c r="AL32" s="830"/>
      <c r="AM32" s="830"/>
      <c r="AN32" s="830"/>
      <c r="AO32" s="830"/>
      <c r="AP32" s="830" t="s">
        <v>548</v>
      </c>
      <c r="AQ32" s="830"/>
      <c r="AR32" s="830"/>
      <c r="AS32" s="830"/>
      <c r="AT32" s="830"/>
      <c r="AU32" s="830" t="s">
        <v>548</v>
      </c>
      <c r="AV32" s="830"/>
      <c r="AW32" s="830"/>
      <c r="AX32" s="830"/>
      <c r="AY32" s="830"/>
      <c r="AZ32" s="831" t="s">
        <v>488</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674</v>
      </c>
      <c r="R33" s="784"/>
      <c r="S33" s="784"/>
      <c r="T33" s="784"/>
      <c r="U33" s="784"/>
      <c r="V33" s="784">
        <v>643</v>
      </c>
      <c r="W33" s="784"/>
      <c r="X33" s="784"/>
      <c r="Y33" s="784"/>
      <c r="Z33" s="784"/>
      <c r="AA33" s="784">
        <v>32</v>
      </c>
      <c r="AB33" s="784"/>
      <c r="AC33" s="784"/>
      <c r="AD33" s="784"/>
      <c r="AE33" s="785"/>
      <c r="AF33" s="786">
        <v>584</v>
      </c>
      <c r="AG33" s="787"/>
      <c r="AH33" s="787"/>
      <c r="AI33" s="787"/>
      <c r="AJ33" s="788"/>
      <c r="AK33" s="834">
        <v>392</v>
      </c>
      <c r="AL33" s="830"/>
      <c r="AM33" s="830"/>
      <c r="AN33" s="830"/>
      <c r="AO33" s="830"/>
      <c r="AP33" s="830">
        <v>3322</v>
      </c>
      <c r="AQ33" s="830"/>
      <c r="AR33" s="830"/>
      <c r="AS33" s="830"/>
      <c r="AT33" s="830"/>
      <c r="AU33" s="830">
        <v>2276</v>
      </c>
      <c r="AV33" s="830"/>
      <c r="AW33" s="830"/>
      <c r="AX33" s="830"/>
      <c r="AY33" s="830"/>
      <c r="AZ33" s="831" t="s">
        <v>488</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2057</v>
      </c>
      <c r="AG63" s="844"/>
      <c r="AH63" s="844"/>
      <c r="AI63" s="844"/>
      <c r="AJ63" s="845"/>
      <c r="AK63" s="846"/>
      <c r="AL63" s="841"/>
      <c r="AM63" s="841"/>
      <c r="AN63" s="841"/>
      <c r="AO63" s="841"/>
      <c r="AP63" s="844">
        <v>5997</v>
      </c>
      <c r="AQ63" s="844"/>
      <c r="AR63" s="844"/>
      <c r="AS63" s="844"/>
      <c r="AT63" s="844"/>
      <c r="AU63" s="844">
        <v>2297</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549</v>
      </c>
      <c r="C68" s="870"/>
      <c r="D68" s="870"/>
      <c r="E68" s="870"/>
      <c r="F68" s="870"/>
      <c r="G68" s="870"/>
      <c r="H68" s="870"/>
      <c r="I68" s="870"/>
      <c r="J68" s="870"/>
      <c r="K68" s="870"/>
      <c r="L68" s="870"/>
      <c r="M68" s="870"/>
      <c r="N68" s="870"/>
      <c r="O68" s="870"/>
      <c r="P68" s="871"/>
      <c r="Q68" s="872">
        <v>134</v>
      </c>
      <c r="R68" s="866"/>
      <c r="S68" s="866"/>
      <c r="T68" s="866"/>
      <c r="U68" s="866"/>
      <c r="V68" s="866">
        <v>116</v>
      </c>
      <c r="W68" s="866"/>
      <c r="X68" s="866"/>
      <c r="Y68" s="866"/>
      <c r="Z68" s="866"/>
      <c r="AA68" s="866">
        <v>18</v>
      </c>
      <c r="AB68" s="866"/>
      <c r="AC68" s="866"/>
      <c r="AD68" s="866"/>
      <c r="AE68" s="866"/>
      <c r="AF68" s="866">
        <v>18</v>
      </c>
      <c r="AG68" s="866"/>
      <c r="AH68" s="866"/>
      <c r="AI68" s="866"/>
      <c r="AJ68" s="866"/>
      <c r="AK68" s="866" t="s">
        <v>548</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550</v>
      </c>
      <c r="C69" s="874"/>
      <c r="D69" s="874"/>
      <c r="E69" s="874"/>
      <c r="F69" s="874"/>
      <c r="G69" s="874"/>
      <c r="H69" s="874"/>
      <c r="I69" s="874"/>
      <c r="J69" s="874"/>
      <c r="K69" s="874"/>
      <c r="L69" s="874"/>
      <c r="M69" s="874"/>
      <c r="N69" s="874"/>
      <c r="O69" s="874"/>
      <c r="P69" s="875"/>
      <c r="Q69" s="879">
        <v>467</v>
      </c>
      <c r="R69" s="830"/>
      <c r="S69" s="830"/>
      <c r="T69" s="830"/>
      <c r="U69" s="830"/>
      <c r="V69" s="830">
        <v>427</v>
      </c>
      <c r="W69" s="830"/>
      <c r="X69" s="830"/>
      <c r="Y69" s="830"/>
      <c r="Z69" s="830"/>
      <c r="AA69" s="830">
        <v>40</v>
      </c>
      <c r="AB69" s="830"/>
      <c r="AC69" s="830"/>
      <c r="AD69" s="830"/>
      <c r="AE69" s="830"/>
      <c r="AF69" s="830">
        <v>40</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551</v>
      </c>
      <c r="C70" s="874"/>
      <c r="D70" s="874"/>
      <c r="E70" s="874"/>
      <c r="F70" s="874"/>
      <c r="G70" s="874"/>
      <c r="H70" s="874"/>
      <c r="I70" s="874"/>
      <c r="J70" s="874"/>
      <c r="K70" s="874"/>
      <c r="L70" s="874"/>
      <c r="M70" s="874"/>
      <c r="N70" s="874"/>
      <c r="O70" s="874"/>
      <c r="P70" s="875"/>
      <c r="Q70" s="876">
        <v>249</v>
      </c>
      <c r="R70" s="877"/>
      <c r="S70" s="877"/>
      <c r="T70" s="877"/>
      <c r="U70" s="834"/>
      <c r="V70" s="878">
        <v>153</v>
      </c>
      <c r="W70" s="877"/>
      <c r="X70" s="877"/>
      <c r="Y70" s="877"/>
      <c r="Z70" s="834"/>
      <c r="AA70" s="878">
        <v>96</v>
      </c>
      <c r="AB70" s="877"/>
      <c r="AC70" s="877"/>
      <c r="AD70" s="877"/>
      <c r="AE70" s="834"/>
      <c r="AF70" s="878">
        <v>96</v>
      </c>
      <c r="AG70" s="877"/>
      <c r="AH70" s="877"/>
      <c r="AI70" s="877"/>
      <c r="AJ70" s="834"/>
      <c r="AK70" s="878" t="s">
        <v>488</v>
      </c>
      <c r="AL70" s="877"/>
      <c r="AM70" s="877"/>
      <c r="AN70" s="877"/>
      <c r="AO70" s="834"/>
      <c r="AP70" s="878" t="s">
        <v>488</v>
      </c>
      <c r="AQ70" s="877"/>
      <c r="AR70" s="877"/>
      <c r="AS70" s="877"/>
      <c r="AT70" s="834"/>
      <c r="AU70" s="878" t="s">
        <v>488</v>
      </c>
      <c r="AV70" s="877"/>
      <c r="AW70" s="877"/>
      <c r="AX70" s="877"/>
      <c r="AY70" s="834"/>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552</v>
      </c>
      <c r="C71" s="874"/>
      <c r="D71" s="874"/>
      <c r="E71" s="874"/>
      <c r="F71" s="874"/>
      <c r="G71" s="874"/>
      <c r="H71" s="874"/>
      <c r="I71" s="874"/>
      <c r="J71" s="874"/>
      <c r="K71" s="874"/>
      <c r="L71" s="874"/>
      <c r="M71" s="874"/>
      <c r="N71" s="874"/>
      <c r="O71" s="874"/>
      <c r="P71" s="875"/>
      <c r="Q71" s="876">
        <v>38</v>
      </c>
      <c r="R71" s="877"/>
      <c r="S71" s="877"/>
      <c r="T71" s="877"/>
      <c r="U71" s="834"/>
      <c r="V71" s="878">
        <v>23</v>
      </c>
      <c r="W71" s="877"/>
      <c r="X71" s="877"/>
      <c r="Y71" s="877"/>
      <c r="Z71" s="834"/>
      <c r="AA71" s="878">
        <v>15</v>
      </c>
      <c r="AB71" s="877"/>
      <c r="AC71" s="877"/>
      <c r="AD71" s="877"/>
      <c r="AE71" s="834"/>
      <c r="AF71" s="878">
        <v>15</v>
      </c>
      <c r="AG71" s="877"/>
      <c r="AH71" s="877"/>
      <c r="AI71" s="877"/>
      <c r="AJ71" s="834"/>
      <c r="AK71" s="878" t="s">
        <v>488</v>
      </c>
      <c r="AL71" s="877"/>
      <c r="AM71" s="877"/>
      <c r="AN71" s="877"/>
      <c r="AO71" s="834"/>
      <c r="AP71" s="878" t="s">
        <v>488</v>
      </c>
      <c r="AQ71" s="877"/>
      <c r="AR71" s="877"/>
      <c r="AS71" s="877"/>
      <c r="AT71" s="834"/>
      <c r="AU71" s="878" t="s">
        <v>488</v>
      </c>
      <c r="AV71" s="877"/>
      <c r="AW71" s="877"/>
      <c r="AX71" s="877"/>
      <c r="AY71" s="834"/>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553</v>
      </c>
      <c r="C72" s="874"/>
      <c r="D72" s="874"/>
      <c r="E72" s="874"/>
      <c r="F72" s="874"/>
      <c r="G72" s="874"/>
      <c r="H72" s="874"/>
      <c r="I72" s="874"/>
      <c r="J72" s="874"/>
      <c r="K72" s="874"/>
      <c r="L72" s="874"/>
      <c r="M72" s="874"/>
      <c r="N72" s="874"/>
      <c r="O72" s="874"/>
      <c r="P72" s="875"/>
      <c r="Q72" s="876">
        <v>709</v>
      </c>
      <c r="R72" s="877"/>
      <c r="S72" s="877"/>
      <c r="T72" s="877"/>
      <c r="U72" s="834"/>
      <c r="V72" s="878">
        <v>687</v>
      </c>
      <c r="W72" s="877"/>
      <c r="X72" s="877"/>
      <c r="Y72" s="877"/>
      <c r="Z72" s="834"/>
      <c r="AA72" s="878">
        <v>23</v>
      </c>
      <c r="AB72" s="877"/>
      <c r="AC72" s="877"/>
      <c r="AD72" s="877"/>
      <c r="AE72" s="834"/>
      <c r="AF72" s="878">
        <v>13</v>
      </c>
      <c r="AG72" s="877"/>
      <c r="AH72" s="877"/>
      <c r="AI72" s="877"/>
      <c r="AJ72" s="834"/>
      <c r="AK72" s="878">
        <v>14</v>
      </c>
      <c r="AL72" s="877"/>
      <c r="AM72" s="877"/>
      <c r="AN72" s="877"/>
      <c r="AO72" s="834"/>
      <c r="AP72" s="878">
        <v>103</v>
      </c>
      <c r="AQ72" s="877"/>
      <c r="AR72" s="877"/>
      <c r="AS72" s="877"/>
      <c r="AT72" s="834"/>
      <c r="AU72" s="878">
        <v>44</v>
      </c>
      <c r="AV72" s="877"/>
      <c r="AW72" s="877"/>
      <c r="AX72" s="877"/>
      <c r="AY72" s="834"/>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554</v>
      </c>
      <c r="C73" s="874"/>
      <c r="D73" s="874"/>
      <c r="E73" s="874"/>
      <c r="F73" s="874"/>
      <c r="G73" s="874"/>
      <c r="H73" s="874"/>
      <c r="I73" s="874"/>
      <c r="J73" s="874"/>
      <c r="K73" s="874"/>
      <c r="L73" s="874"/>
      <c r="M73" s="874"/>
      <c r="N73" s="874"/>
      <c r="O73" s="874"/>
      <c r="P73" s="875"/>
      <c r="Q73" s="876">
        <v>2866</v>
      </c>
      <c r="R73" s="877"/>
      <c r="S73" s="877"/>
      <c r="T73" s="877"/>
      <c r="U73" s="834"/>
      <c r="V73" s="878">
        <v>2813</v>
      </c>
      <c r="W73" s="877"/>
      <c r="X73" s="877"/>
      <c r="Y73" s="877"/>
      <c r="Z73" s="834"/>
      <c r="AA73" s="878">
        <v>53</v>
      </c>
      <c r="AB73" s="877"/>
      <c r="AC73" s="877"/>
      <c r="AD73" s="877"/>
      <c r="AE73" s="834"/>
      <c r="AF73" s="878">
        <v>43</v>
      </c>
      <c r="AG73" s="877"/>
      <c r="AH73" s="877"/>
      <c r="AI73" s="877"/>
      <c r="AJ73" s="834"/>
      <c r="AK73" s="878" t="s">
        <v>488</v>
      </c>
      <c r="AL73" s="877"/>
      <c r="AM73" s="877"/>
      <c r="AN73" s="877"/>
      <c r="AO73" s="834"/>
      <c r="AP73" s="878">
        <v>311</v>
      </c>
      <c r="AQ73" s="877"/>
      <c r="AR73" s="877"/>
      <c r="AS73" s="877"/>
      <c r="AT73" s="834"/>
      <c r="AU73" s="878">
        <v>34</v>
      </c>
      <c r="AV73" s="877"/>
      <c r="AW73" s="877"/>
      <c r="AX73" s="877"/>
      <c r="AY73" s="834"/>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555</v>
      </c>
      <c r="C74" s="874"/>
      <c r="D74" s="874"/>
      <c r="E74" s="874"/>
      <c r="F74" s="874"/>
      <c r="G74" s="874"/>
      <c r="H74" s="874"/>
      <c r="I74" s="874"/>
      <c r="J74" s="874"/>
      <c r="K74" s="874"/>
      <c r="L74" s="874"/>
      <c r="M74" s="874"/>
      <c r="N74" s="874"/>
      <c r="O74" s="874"/>
      <c r="P74" s="875"/>
      <c r="Q74" s="876">
        <v>237</v>
      </c>
      <c r="R74" s="877"/>
      <c r="S74" s="877"/>
      <c r="T74" s="877"/>
      <c r="U74" s="834"/>
      <c r="V74" s="878">
        <v>234</v>
      </c>
      <c r="W74" s="877"/>
      <c r="X74" s="877"/>
      <c r="Y74" s="877"/>
      <c r="Z74" s="834"/>
      <c r="AA74" s="878">
        <v>4</v>
      </c>
      <c r="AB74" s="877"/>
      <c r="AC74" s="877"/>
      <c r="AD74" s="877"/>
      <c r="AE74" s="834"/>
      <c r="AF74" s="878">
        <v>4</v>
      </c>
      <c r="AG74" s="877"/>
      <c r="AH74" s="877"/>
      <c r="AI74" s="877"/>
      <c r="AJ74" s="834"/>
      <c r="AK74" s="878">
        <v>12</v>
      </c>
      <c r="AL74" s="877"/>
      <c r="AM74" s="877"/>
      <c r="AN74" s="877"/>
      <c r="AO74" s="834"/>
      <c r="AP74" s="878" t="s">
        <v>488</v>
      </c>
      <c r="AQ74" s="877"/>
      <c r="AR74" s="877"/>
      <c r="AS74" s="877"/>
      <c r="AT74" s="834"/>
      <c r="AU74" s="878" t="s">
        <v>488</v>
      </c>
      <c r="AV74" s="877"/>
      <c r="AW74" s="877"/>
      <c r="AX74" s="877"/>
      <c r="AY74" s="834"/>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556</v>
      </c>
      <c r="C75" s="874"/>
      <c r="D75" s="874"/>
      <c r="E75" s="874"/>
      <c r="F75" s="874"/>
      <c r="G75" s="874"/>
      <c r="H75" s="874"/>
      <c r="I75" s="874"/>
      <c r="J75" s="874"/>
      <c r="K75" s="874"/>
      <c r="L75" s="874"/>
      <c r="M75" s="874"/>
      <c r="N75" s="874"/>
      <c r="O75" s="874"/>
      <c r="P75" s="875"/>
      <c r="Q75" s="876">
        <v>254366</v>
      </c>
      <c r="R75" s="877"/>
      <c r="S75" s="877"/>
      <c r="T75" s="877"/>
      <c r="U75" s="834"/>
      <c r="V75" s="878">
        <v>246438</v>
      </c>
      <c r="W75" s="877"/>
      <c r="X75" s="877"/>
      <c r="Y75" s="877"/>
      <c r="Z75" s="834"/>
      <c r="AA75" s="878">
        <v>7929</v>
      </c>
      <c r="AB75" s="877"/>
      <c r="AC75" s="877"/>
      <c r="AD75" s="877"/>
      <c r="AE75" s="834"/>
      <c r="AF75" s="878">
        <v>7525</v>
      </c>
      <c r="AG75" s="877"/>
      <c r="AH75" s="877"/>
      <c r="AI75" s="877"/>
      <c r="AJ75" s="834"/>
      <c r="AK75" s="878" t="s">
        <v>488</v>
      </c>
      <c r="AL75" s="877"/>
      <c r="AM75" s="877"/>
      <c r="AN75" s="877"/>
      <c r="AO75" s="834"/>
      <c r="AP75" s="878" t="s">
        <v>488</v>
      </c>
      <c r="AQ75" s="877"/>
      <c r="AR75" s="877"/>
      <c r="AS75" s="877"/>
      <c r="AT75" s="834"/>
      <c r="AU75" s="878" t="s">
        <v>488</v>
      </c>
      <c r="AV75" s="877"/>
      <c r="AW75" s="877"/>
      <c r="AX75" s="877"/>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557</v>
      </c>
      <c r="C76" s="874"/>
      <c r="D76" s="874"/>
      <c r="E76" s="874"/>
      <c r="F76" s="874"/>
      <c r="G76" s="874"/>
      <c r="H76" s="874"/>
      <c r="I76" s="874"/>
      <c r="J76" s="874"/>
      <c r="K76" s="874"/>
      <c r="L76" s="874"/>
      <c r="M76" s="874"/>
      <c r="N76" s="874"/>
      <c r="O76" s="874"/>
      <c r="P76" s="875"/>
      <c r="Q76" s="876">
        <v>313</v>
      </c>
      <c r="R76" s="877"/>
      <c r="S76" s="877"/>
      <c r="T76" s="877"/>
      <c r="U76" s="834"/>
      <c r="V76" s="878">
        <v>294</v>
      </c>
      <c r="W76" s="877"/>
      <c r="X76" s="877"/>
      <c r="Y76" s="877"/>
      <c r="Z76" s="834"/>
      <c r="AA76" s="878">
        <v>19</v>
      </c>
      <c r="AB76" s="877"/>
      <c r="AC76" s="877"/>
      <c r="AD76" s="877"/>
      <c r="AE76" s="834"/>
      <c r="AF76" s="878">
        <v>19</v>
      </c>
      <c r="AG76" s="877"/>
      <c r="AH76" s="877"/>
      <c r="AI76" s="877"/>
      <c r="AJ76" s="834"/>
      <c r="AK76" s="878">
        <v>83</v>
      </c>
      <c r="AL76" s="877"/>
      <c r="AM76" s="877"/>
      <c r="AN76" s="877"/>
      <c r="AO76" s="834"/>
      <c r="AP76" s="878" t="s">
        <v>488</v>
      </c>
      <c r="AQ76" s="877"/>
      <c r="AR76" s="877"/>
      <c r="AS76" s="877"/>
      <c r="AT76" s="834"/>
      <c r="AU76" s="878" t="s">
        <v>488</v>
      </c>
      <c r="AV76" s="877"/>
      <c r="AW76" s="877"/>
      <c r="AX76" s="877"/>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558</v>
      </c>
      <c r="C77" s="874"/>
      <c r="D77" s="874"/>
      <c r="E77" s="874"/>
      <c r="F77" s="874"/>
      <c r="G77" s="874"/>
      <c r="H77" s="874"/>
      <c r="I77" s="874"/>
      <c r="J77" s="874"/>
      <c r="K77" s="874"/>
      <c r="L77" s="874"/>
      <c r="M77" s="874"/>
      <c r="N77" s="874"/>
      <c r="O77" s="874"/>
      <c r="P77" s="875"/>
      <c r="Q77" s="876">
        <v>5869</v>
      </c>
      <c r="R77" s="877"/>
      <c r="S77" s="877"/>
      <c r="T77" s="877"/>
      <c r="U77" s="834"/>
      <c r="V77" s="878">
        <v>4818</v>
      </c>
      <c r="W77" s="877"/>
      <c r="X77" s="877"/>
      <c r="Y77" s="877"/>
      <c r="Z77" s="834"/>
      <c r="AA77" s="878">
        <v>1051</v>
      </c>
      <c r="AB77" s="877"/>
      <c r="AC77" s="877"/>
      <c r="AD77" s="877"/>
      <c r="AE77" s="834"/>
      <c r="AF77" s="878">
        <v>1051</v>
      </c>
      <c r="AG77" s="877"/>
      <c r="AH77" s="877"/>
      <c r="AI77" s="877"/>
      <c r="AJ77" s="834"/>
      <c r="AK77" s="878">
        <v>18</v>
      </c>
      <c r="AL77" s="877"/>
      <c r="AM77" s="877"/>
      <c r="AN77" s="877"/>
      <c r="AO77" s="834"/>
      <c r="AP77" s="878" t="s">
        <v>488</v>
      </c>
      <c r="AQ77" s="877"/>
      <c r="AR77" s="877"/>
      <c r="AS77" s="877"/>
      <c r="AT77" s="834"/>
      <c r="AU77" s="878" t="s">
        <v>488</v>
      </c>
      <c r="AV77" s="877"/>
      <c r="AW77" s="877"/>
      <c r="AX77" s="877"/>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559</v>
      </c>
      <c r="C78" s="874"/>
      <c r="D78" s="874"/>
      <c r="E78" s="874"/>
      <c r="F78" s="874"/>
      <c r="G78" s="874"/>
      <c r="H78" s="874"/>
      <c r="I78" s="874"/>
      <c r="J78" s="874"/>
      <c r="K78" s="874"/>
      <c r="L78" s="874"/>
      <c r="M78" s="874"/>
      <c r="N78" s="874"/>
      <c r="O78" s="874"/>
      <c r="P78" s="875"/>
      <c r="Q78" s="876">
        <v>155</v>
      </c>
      <c r="R78" s="877"/>
      <c r="S78" s="877"/>
      <c r="T78" s="877"/>
      <c r="U78" s="834"/>
      <c r="V78" s="878">
        <v>153</v>
      </c>
      <c r="W78" s="877"/>
      <c r="X78" s="877"/>
      <c r="Y78" s="877"/>
      <c r="Z78" s="834"/>
      <c r="AA78" s="878">
        <v>3</v>
      </c>
      <c r="AB78" s="877"/>
      <c r="AC78" s="877"/>
      <c r="AD78" s="877"/>
      <c r="AE78" s="834"/>
      <c r="AF78" s="878">
        <v>3</v>
      </c>
      <c r="AG78" s="877"/>
      <c r="AH78" s="877"/>
      <c r="AI78" s="877"/>
      <c r="AJ78" s="834"/>
      <c r="AK78" s="878" t="s">
        <v>488</v>
      </c>
      <c r="AL78" s="877"/>
      <c r="AM78" s="877"/>
      <c r="AN78" s="877"/>
      <c r="AO78" s="834"/>
      <c r="AP78" s="878" t="s">
        <v>488</v>
      </c>
      <c r="AQ78" s="877"/>
      <c r="AR78" s="877"/>
      <c r="AS78" s="877"/>
      <c r="AT78" s="834"/>
      <c r="AU78" s="878" t="s">
        <v>488</v>
      </c>
      <c r="AV78" s="877"/>
      <c r="AW78" s="877"/>
      <c r="AX78" s="877"/>
      <c r="AY78" s="834"/>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560</v>
      </c>
      <c r="C79" s="874"/>
      <c r="D79" s="874"/>
      <c r="E79" s="874"/>
      <c r="F79" s="874"/>
      <c r="G79" s="874"/>
      <c r="H79" s="874"/>
      <c r="I79" s="874"/>
      <c r="J79" s="874"/>
      <c r="K79" s="874"/>
      <c r="L79" s="874"/>
      <c r="M79" s="874"/>
      <c r="N79" s="874"/>
      <c r="O79" s="874"/>
      <c r="P79" s="875"/>
      <c r="Q79" s="876">
        <v>62</v>
      </c>
      <c r="R79" s="877"/>
      <c r="S79" s="877"/>
      <c r="T79" s="877"/>
      <c r="U79" s="834"/>
      <c r="V79" s="878">
        <v>61</v>
      </c>
      <c r="W79" s="877"/>
      <c r="X79" s="877"/>
      <c r="Y79" s="877"/>
      <c r="Z79" s="834"/>
      <c r="AA79" s="878">
        <v>1</v>
      </c>
      <c r="AB79" s="877"/>
      <c r="AC79" s="877"/>
      <c r="AD79" s="877"/>
      <c r="AE79" s="834"/>
      <c r="AF79" s="878">
        <v>1</v>
      </c>
      <c r="AG79" s="877"/>
      <c r="AH79" s="877"/>
      <c r="AI79" s="877"/>
      <c r="AJ79" s="834"/>
      <c r="AK79" s="878" t="s">
        <v>488</v>
      </c>
      <c r="AL79" s="877"/>
      <c r="AM79" s="877"/>
      <c r="AN79" s="877"/>
      <c r="AO79" s="834"/>
      <c r="AP79" s="878" t="s">
        <v>488</v>
      </c>
      <c r="AQ79" s="877"/>
      <c r="AR79" s="877"/>
      <c r="AS79" s="877"/>
      <c r="AT79" s="834"/>
      <c r="AU79" s="878" t="s">
        <v>488</v>
      </c>
      <c r="AV79" s="877"/>
      <c r="AW79" s="877"/>
      <c r="AX79" s="877"/>
      <c r="AY79" s="834"/>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561</v>
      </c>
      <c r="C80" s="874"/>
      <c r="D80" s="874"/>
      <c r="E80" s="874"/>
      <c r="F80" s="874"/>
      <c r="G80" s="874"/>
      <c r="H80" s="874"/>
      <c r="I80" s="874"/>
      <c r="J80" s="874"/>
      <c r="K80" s="874"/>
      <c r="L80" s="874"/>
      <c r="M80" s="874"/>
      <c r="N80" s="874"/>
      <c r="O80" s="874"/>
      <c r="P80" s="875"/>
      <c r="Q80" s="876">
        <v>16</v>
      </c>
      <c r="R80" s="877"/>
      <c r="S80" s="877"/>
      <c r="T80" s="877"/>
      <c r="U80" s="834"/>
      <c r="V80" s="878">
        <v>14</v>
      </c>
      <c r="W80" s="877"/>
      <c r="X80" s="877"/>
      <c r="Y80" s="877"/>
      <c r="Z80" s="834"/>
      <c r="AA80" s="878">
        <v>2</v>
      </c>
      <c r="AB80" s="877"/>
      <c r="AC80" s="877"/>
      <c r="AD80" s="877"/>
      <c r="AE80" s="834"/>
      <c r="AF80" s="878">
        <v>2</v>
      </c>
      <c r="AG80" s="877"/>
      <c r="AH80" s="877"/>
      <c r="AI80" s="877"/>
      <c r="AJ80" s="834"/>
      <c r="AK80" s="878" t="s">
        <v>488</v>
      </c>
      <c r="AL80" s="877"/>
      <c r="AM80" s="877"/>
      <c r="AN80" s="877"/>
      <c r="AO80" s="834"/>
      <c r="AP80" s="878" t="s">
        <v>488</v>
      </c>
      <c r="AQ80" s="877"/>
      <c r="AR80" s="877"/>
      <c r="AS80" s="877"/>
      <c r="AT80" s="834"/>
      <c r="AU80" s="878" t="s">
        <v>488</v>
      </c>
      <c r="AV80" s="877"/>
      <c r="AW80" s="877"/>
      <c r="AX80" s="877"/>
      <c r="AY80" s="834"/>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562</v>
      </c>
      <c r="C81" s="874"/>
      <c r="D81" s="874"/>
      <c r="E81" s="874"/>
      <c r="F81" s="874"/>
      <c r="G81" s="874"/>
      <c r="H81" s="874"/>
      <c r="I81" s="874"/>
      <c r="J81" s="874"/>
      <c r="K81" s="874"/>
      <c r="L81" s="874"/>
      <c r="M81" s="874"/>
      <c r="N81" s="874"/>
      <c r="O81" s="874"/>
      <c r="P81" s="875"/>
      <c r="Q81" s="876">
        <v>5</v>
      </c>
      <c r="R81" s="877"/>
      <c r="S81" s="877"/>
      <c r="T81" s="877"/>
      <c r="U81" s="834"/>
      <c r="V81" s="878">
        <v>3</v>
      </c>
      <c r="W81" s="877"/>
      <c r="X81" s="877"/>
      <c r="Y81" s="877"/>
      <c r="Z81" s="834"/>
      <c r="AA81" s="878">
        <v>2</v>
      </c>
      <c r="AB81" s="877"/>
      <c r="AC81" s="877"/>
      <c r="AD81" s="877"/>
      <c r="AE81" s="834"/>
      <c r="AF81" s="878">
        <v>2</v>
      </c>
      <c r="AG81" s="877"/>
      <c r="AH81" s="877"/>
      <c r="AI81" s="877"/>
      <c r="AJ81" s="834"/>
      <c r="AK81" s="878">
        <v>0</v>
      </c>
      <c r="AL81" s="877"/>
      <c r="AM81" s="877"/>
      <c r="AN81" s="877"/>
      <c r="AO81" s="834"/>
      <c r="AP81" s="878" t="s">
        <v>488</v>
      </c>
      <c r="AQ81" s="877"/>
      <c r="AR81" s="877"/>
      <c r="AS81" s="877"/>
      <c r="AT81" s="834"/>
      <c r="AU81" s="878" t="s">
        <v>488</v>
      </c>
      <c r="AV81" s="877"/>
      <c r="AW81" s="877"/>
      <c r="AX81" s="877"/>
      <c r="AY81" s="834"/>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t="s">
        <v>563</v>
      </c>
      <c r="C82" s="874"/>
      <c r="D82" s="874"/>
      <c r="E82" s="874"/>
      <c r="F82" s="874"/>
      <c r="G82" s="874"/>
      <c r="H82" s="874"/>
      <c r="I82" s="874"/>
      <c r="J82" s="874"/>
      <c r="K82" s="874"/>
      <c r="L82" s="874"/>
      <c r="M82" s="874"/>
      <c r="N82" s="874"/>
      <c r="O82" s="874"/>
      <c r="P82" s="875"/>
      <c r="Q82" s="876">
        <v>280</v>
      </c>
      <c r="R82" s="877"/>
      <c r="S82" s="877"/>
      <c r="T82" s="877"/>
      <c r="U82" s="834"/>
      <c r="V82" s="878">
        <v>269</v>
      </c>
      <c r="W82" s="877"/>
      <c r="X82" s="877"/>
      <c r="Y82" s="877"/>
      <c r="Z82" s="834"/>
      <c r="AA82" s="878">
        <v>11</v>
      </c>
      <c r="AB82" s="877"/>
      <c r="AC82" s="877"/>
      <c r="AD82" s="877"/>
      <c r="AE82" s="834"/>
      <c r="AF82" s="878">
        <v>11</v>
      </c>
      <c r="AG82" s="877"/>
      <c r="AH82" s="877"/>
      <c r="AI82" s="877"/>
      <c r="AJ82" s="834"/>
      <c r="AK82" s="878" t="s">
        <v>488</v>
      </c>
      <c r="AL82" s="877"/>
      <c r="AM82" s="877"/>
      <c r="AN82" s="877"/>
      <c r="AO82" s="834"/>
      <c r="AP82" s="878">
        <v>101</v>
      </c>
      <c r="AQ82" s="877"/>
      <c r="AR82" s="877"/>
      <c r="AS82" s="877"/>
      <c r="AT82" s="834"/>
      <c r="AU82" s="878">
        <v>1</v>
      </c>
      <c r="AV82" s="877"/>
      <c r="AW82" s="877"/>
      <c r="AX82" s="877"/>
      <c r="AY82" s="834"/>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8843</v>
      </c>
      <c r="AG88" s="844"/>
      <c r="AH88" s="844"/>
      <c r="AI88" s="844"/>
      <c r="AJ88" s="844"/>
      <c r="AK88" s="841"/>
      <c r="AL88" s="841"/>
      <c r="AM88" s="841"/>
      <c r="AN88" s="841"/>
      <c r="AO88" s="841"/>
      <c r="AP88" s="844">
        <v>515</v>
      </c>
      <c r="AQ88" s="844"/>
      <c r="AR88" s="844"/>
      <c r="AS88" s="844"/>
      <c r="AT88" s="844"/>
      <c r="AU88" s="844">
        <v>79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633955</v>
      </c>
      <c r="AB110" s="900"/>
      <c r="AC110" s="900"/>
      <c r="AD110" s="900"/>
      <c r="AE110" s="901"/>
      <c r="AF110" s="902">
        <v>601436</v>
      </c>
      <c r="AG110" s="900"/>
      <c r="AH110" s="900"/>
      <c r="AI110" s="900"/>
      <c r="AJ110" s="901"/>
      <c r="AK110" s="902">
        <v>618513</v>
      </c>
      <c r="AL110" s="900"/>
      <c r="AM110" s="900"/>
      <c r="AN110" s="900"/>
      <c r="AO110" s="901"/>
      <c r="AP110" s="903">
        <v>12.9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5726522</v>
      </c>
      <c r="BR110" s="931"/>
      <c r="BS110" s="931"/>
      <c r="BT110" s="931"/>
      <c r="BU110" s="931"/>
      <c r="BV110" s="931">
        <v>5441321</v>
      </c>
      <c r="BW110" s="931"/>
      <c r="BX110" s="931"/>
      <c r="BY110" s="931"/>
      <c r="BZ110" s="931"/>
      <c r="CA110" s="931">
        <v>6082778</v>
      </c>
      <c r="CB110" s="931"/>
      <c r="CC110" s="931"/>
      <c r="CD110" s="931"/>
      <c r="CE110" s="931"/>
      <c r="CF110" s="944">
        <v>126.4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2706139</v>
      </c>
      <c r="BR112" s="926"/>
      <c r="BS112" s="926"/>
      <c r="BT112" s="926"/>
      <c r="BU112" s="926"/>
      <c r="BV112" s="926">
        <v>2441079</v>
      </c>
      <c r="BW112" s="926"/>
      <c r="BX112" s="926"/>
      <c r="BY112" s="926"/>
      <c r="BZ112" s="926"/>
      <c r="CA112" s="926">
        <v>2296987</v>
      </c>
      <c r="CB112" s="926"/>
      <c r="CC112" s="926"/>
      <c r="CD112" s="926"/>
      <c r="CE112" s="926"/>
      <c r="CF112" s="920">
        <v>47.7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236208</v>
      </c>
      <c r="AB113" s="938"/>
      <c r="AC113" s="938"/>
      <c r="AD113" s="938"/>
      <c r="AE113" s="939"/>
      <c r="AF113" s="940">
        <v>231835</v>
      </c>
      <c r="AG113" s="938"/>
      <c r="AH113" s="938"/>
      <c r="AI113" s="938"/>
      <c r="AJ113" s="939"/>
      <c r="AK113" s="940">
        <v>246883</v>
      </c>
      <c r="AL113" s="938"/>
      <c r="AM113" s="938"/>
      <c r="AN113" s="938"/>
      <c r="AO113" s="939"/>
      <c r="AP113" s="941">
        <v>5.0999999999999996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83413</v>
      </c>
      <c r="BR113" s="926"/>
      <c r="BS113" s="926"/>
      <c r="BT113" s="926"/>
      <c r="BU113" s="926"/>
      <c r="BV113" s="926">
        <v>94421</v>
      </c>
      <c r="BW113" s="926"/>
      <c r="BX113" s="926"/>
      <c r="BY113" s="926"/>
      <c r="BZ113" s="926"/>
      <c r="CA113" s="926">
        <v>78675</v>
      </c>
      <c r="CB113" s="926"/>
      <c r="CC113" s="926"/>
      <c r="CD113" s="926"/>
      <c r="CE113" s="926"/>
      <c r="CF113" s="920">
        <v>1.6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6748</v>
      </c>
      <c r="AB114" s="959"/>
      <c r="AC114" s="959"/>
      <c r="AD114" s="959"/>
      <c r="AE114" s="960"/>
      <c r="AF114" s="961">
        <v>12351</v>
      </c>
      <c r="AG114" s="959"/>
      <c r="AH114" s="959"/>
      <c r="AI114" s="959"/>
      <c r="AJ114" s="960"/>
      <c r="AK114" s="961">
        <v>15287</v>
      </c>
      <c r="AL114" s="959"/>
      <c r="AM114" s="959"/>
      <c r="AN114" s="959"/>
      <c r="AO114" s="960"/>
      <c r="AP114" s="962">
        <v>0.3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1172575</v>
      </c>
      <c r="BR114" s="926"/>
      <c r="BS114" s="926"/>
      <c r="BT114" s="926"/>
      <c r="BU114" s="926"/>
      <c r="BV114" s="926">
        <v>1165390</v>
      </c>
      <c r="BW114" s="926"/>
      <c r="BX114" s="926"/>
      <c r="BY114" s="926"/>
      <c r="BZ114" s="926"/>
      <c r="CA114" s="926">
        <v>1143534</v>
      </c>
      <c r="CB114" s="926"/>
      <c r="CC114" s="926"/>
      <c r="CD114" s="926"/>
      <c r="CE114" s="926"/>
      <c r="CF114" s="920">
        <v>23.8</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876911</v>
      </c>
      <c r="AB117" s="979"/>
      <c r="AC117" s="979"/>
      <c r="AD117" s="979"/>
      <c r="AE117" s="980"/>
      <c r="AF117" s="981">
        <v>845622</v>
      </c>
      <c r="AG117" s="979"/>
      <c r="AH117" s="979"/>
      <c r="AI117" s="979"/>
      <c r="AJ117" s="980"/>
      <c r="AK117" s="981">
        <v>880683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443</v>
      </c>
      <c r="BP119" s="1005"/>
      <c r="BQ119" s="999">
        <v>9688649</v>
      </c>
      <c r="BR119" s="1000"/>
      <c r="BS119" s="1000"/>
      <c r="BT119" s="1000"/>
      <c r="BU119" s="1000"/>
      <c r="BV119" s="1000">
        <v>9142211</v>
      </c>
      <c r="BW119" s="1000"/>
      <c r="BX119" s="1000"/>
      <c r="BY119" s="1000"/>
      <c r="BZ119" s="1000"/>
      <c r="CA119" s="1000">
        <v>9601974</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6729213</v>
      </c>
      <c r="BR120" s="931"/>
      <c r="BS120" s="931"/>
      <c r="BT120" s="931"/>
      <c r="BU120" s="931"/>
      <c r="BV120" s="931">
        <v>6872224</v>
      </c>
      <c r="BW120" s="931"/>
      <c r="BX120" s="931"/>
      <c r="BY120" s="931"/>
      <c r="BZ120" s="931"/>
      <c r="CA120" s="931">
        <v>7041735</v>
      </c>
      <c r="CB120" s="931"/>
      <c r="CC120" s="931"/>
      <c r="CD120" s="931"/>
      <c r="CE120" s="931"/>
      <c r="CF120" s="944">
        <v>146.4</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2674564</v>
      </c>
      <c r="DH120" s="931"/>
      <c r="DI120" s="931"/>
      <c r="DJ120" s="931"/>
      <c r="DK120" s="931"/>
      <c r="DL120" s="931">
        <v>2422046</v>
      </c>
      <c r="DM120" s="931"/>
      <c r="DN120" s="931"/>
      <c r="DO120" s="931"/>
      <c r="DP120" s="931"/>
      <c r="DQ120" s="931">
        <v>2275589</v>
      </c>
      <c r="DR120" s="931"/>
      <c r="DS120" s="931"/>
      <c r="DT120" s="931"/>
      <c r="DU120" s="931"/>
      <c r="DV120" s="932">
        <v>47.3</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31575</v>
      </c>
      <c r="DH121" s="926"/>
      <c r="DI121" s="926"/>
      <c r="DJ121" s="926"/>
      <c r="DK121" s="926"/>
      <c r="DL121" s="926">
        <v>19033</v>
      </c>
      <c r="DM121" s="926"/>
      <c r="DN121" s="926"/>
      <c r="DO121" s="926"/>
      <c r="DP121" s="926"/>
      <c r="DQ121" s="926">
        <v>21398</v>
      </c>
      <c r="DR121" s="926"/>
      <c r="DS121" s="926"/>
      <c r="DT121" s="926"/>
      <c r="DU121" s="926"/>
      <c r="DV121" s="927">
        <v>0.4</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7812320</v>
      </c>
      <c r="BR122" s="1000"/>
      <c r="BS122" s="1000"/>
      <c r="BT122" s="1000"/>
      <c r="BU122" s="1000"/>
      <c r="BV122" s="1000">
        <v>5875757</v>
      </c>
      <c r="BW122" s="1000"/>
      <c r="BX122" s="1000"/>
      <c r="BY122" s="1000"/>
      <c r="BZ122" s="1000"/>
      <c r="CA122" s="1000">
        <v>7394895</v>
      </c>
      <c r="CB122" s="1000"/>
      <c r="CC122" s="1000"/>
      <c r="CD122" s="1000"/>
      <c r="CE122" s="1000"/>
      <c r="CF122" s="1017">
        <v>153.69999999999999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451</v>
      </c>
      <c r="BP123" s="1005"/>
      <c r="BQ123" s="1063">
        <v>14541533</v>
      </c>
      <c r="BR123" s="1064"/>
      <c r="BS123" s="1064"/>
      <c r="BT123" s="1064"/>
      <c r="BU123" s="1064"/>
      <c r="BV123" s="1064">
        <v>12747981</v>
      </c>
      <c r="BW123" s="1064"/>
      <c r="BX123" s="1064"/>
      <c r="BY123" s="1064"/>
      <c r="BZ123" s="1064"/>
      <c r="CA123" s="1064">
        <v>14436630</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1000</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14.69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5611140</v>
      </c>
      <c r="AB129" s="959"/>
      <c r="AC129" s="959"/>
      <c r="AD129" s="959"/>
      <c r="AE129" s="960"/>
      <c r="AF129" s="961">
        <v>5467433</v>
      </c>
      <c r="AG129" s="959"/>
      <c r="AH129" s="959"/>
      <c r="AI129" s="959"/>
      <c r="AJ129" s="960"/>
      <c r="AK129" s="961">
        <v>5515190</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19.690000000000001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680198</v>
      </c>
      <c r="AB130" s="959"/>
      <c r="AC130" s="959"/>
      <c r="AD130" s="959"/>
      <c r="AE130" s="960"/>
      <c r="AF130" s="961">
        <v>689628</v>
      </c>
      <c r="AG130" s="959"/>
      <c r="AH130" s="959"/>
      <c r="AI130" s="959"/>
      <c r="AJ130" s="960"/>
      <c r="AK130" s="961">
        <v>704102</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3.6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4930942</v>
      </c>
      <c r="AB131" s="986"/>
      <c r="AC131" s="986"/>
      <c r="AD131" s="986"/>
      <c r="AE131" s="987"/>
      <c r="AF131" s="985">
        <v>4777805</v>
      </c>
      <c r="AG131" s="986"/>
      <c r="AH131" s="986"/>
      <c r="AI131" s="986"/>
      <c r="AJ131" s="987"/>
      <c r="AK131" s="985">
        <v>4811088</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3.9690793360000001</v>
      </c>
      <c r="AB132" s="1097"/>
      <c r="AC132" s="1097"/>
      <c r="AD132" s="1097"/>
      <c r="AE132" s="1098"/>
      <c r="AF132" s="1099">
        <v>3.2649720950000001</v>
      </c>
      <c r="AG132" s="1097"/>
      <c r="AH132" s="1097"/>
      <c r="AI132" s="1097"/>
      <c r="AJ132" s="1098"/>
      <c r="AK132" s="1099">
        <v>3.670292458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3.9</v>
      </c>
      <c r="AB133" s="1080"/>
      <c r="AC133" s="1080"/>
      <c r="AD133" s="1080"/>
      <c r="AE133" s="1081"/>
      <c r="AF133" s="1079">
        <v>3.6</v>
      </c>
      <c r="AG133" s="1080"/>
      <c r="AH133" s="1080"/>
      <c r="AI133" s="1080"/>
      <c r="AJ133" s="1081"/>
      <c r="AK133" s="1079">
        <v>3.6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EyO/rQP236mfEN5xemucOG+NTLKD2cWA2QByE3ZAyxr4ym1WaoA36c9gnMn34QjLfVnp1cwXmehuffz7ACewA==" saltValue="9UheDoUFo6JXnlXDg6me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G95" sqref="AG9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WCr2gPFehePWJ5P3YeN1/UAk+24x94X/jQG+NJWdWneE1x4AmHBaIcNh6NPRjNfLDQTqodYUKlBs4QCq3Mj+A==" saltValue="7pEYMhtuGK+TVi11iEWW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PMbhmQqt4ZBbzCZKb0aoz1EaB4U+lH84R3xSU+J7KOTaq2QP/xj4kYdYrqk0dz6L7ke9bVVvyCztyiaUPJzaQ==" saltValue="aWTjFpDndvYXlSmWjA5l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1590580</v>
      </c>
      <c r="AP9" s="281">
        <v>115118</v>
      </c>
      <c r="AQ9" s="282">
        <v>109056</v>
      </c>
      <c r="AR9" s="283">
        <v>5.6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314177</v>
      </c>
      <c r="AP10" s="284">
        <v>22738</v>
      </c>
      <c r="AQ10" s="285">
        <v>18467</v>
      </c>
      <c r="AR10" s="286">
        <v>23.1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t="s">
        <v>488</v>
      </c>
      <c r="AP11" s="284" t="s">
        <v>488</v>
      </c>
      <c r="AQ11" s="285">
        <v>875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39172</v>
      </c>
      <c r="AP13" s="284">
        <v>2835</v>
      </c>
      <c r="AQ13" s="285">
        <v>4658</v>
      </c>
      <c r="AR13" s="286">
        <v>-39.1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t="s">
        <v>488</v>
      </c>
      <c r="AP14" s="284" t="s">
        <v>488</v>
      </c>
      <c r="AQ14" s="285">
        <v>1950</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-123995</v>
      </c>
      <c r="AP15" s="284">
        <v>-8974</v>
      </c>
      <c r="AQ15" s="285">
        <v>-7086</v>
      </c>
      <c r="AR15" s="286">
        <v>26.6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1819934</v>
      </c>
      <c r="AP16" s="284">
        <v>131717</v>
      </c>
      <c r="AQ16" s="285">
        <v>127919</v>
      </c>
      <c r="AR16" s="286">
        <v>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10.06</v>
      </c>
      <c r="AP21" s="298">
        <v>10.82</v>
      </c>
      <c r="AQ21" s="299">
        <v>-0.76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96.7</v>
      </c>
      <c r="AP22" s="303">
        <v>96.9</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618513</v>
      </c>
      <c r="AP32" s="312">
        <v>44765</v>
      </c>
      <c r="AQ32" s="313">
        <v>61308</v>
      </c>
      <c r="AR32" s="314">
        <v>-27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246883</v>
      </c>
      <c r="AP35" s="312">
        <v>17868</v>
      </c>
      <c r="AQ35" s="313">
        <v>22520</v>
      </c>
      <c r="AR35" s="314">
        <v>-20.7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15287</v>
      </c>
      <c r="AP36" s="312">
        <v>1106</v>
      </c>
      <c r="AQ36" s="313">
        <v>5045</v>
      </c>
      <c r="AR36" s="314">
        <v>-78.099999999999994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t="s">
        <v>488</v>
      </c>
      <c r="AP37" s="312" t="s">
        <v>488</v>
      </c>
      <c r="AQ37" s="313">
        <v>526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488</v>
      </c>
      <c r="AP38" s="315" t="s">
        <v>488</v>
      </c>
      <c r="AQ38" s="316">
        <v>11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t="s">
        <v>488</v>
      </c>
      <c r="AP39" s="312" t="s">
        <v>488</v>
      </c>
      <c r="AQ39" s="313">
        <v>-1559</v>
      </c>
      <c r="AR39" s="314" t="s">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-704102</v>
      </c>
      <c r="AP40" s="312">
        <v>-50959</v>
      </c>
      <c r="AQ40" s="313">
        <v>-58872</v>
      </c>
      <c r="AR40" s="314">
        <v>-13.4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176581</v>
      </c>
      <c r="AP41" s="312">
        <v>12780</v>
      </c>
      <c r="AQ41" s="313">
        <v>28979</v>
      </c>
      <c r="AR41" s="314">
        <v>-55.9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311431</v>
      </c>
      <c r="AN51" s="334">
        <v>21448</v>
      </c>
      <c r="AO51" s="335">
        <v>-2.6</v>
      </c>
      <c r="AP51" s="336">
        <v>93492</v>
      </c>
      <c r="AQ51" s="337">
        <v>-13.6</v>
      </c>
      <c r="AR51" s="338">
        <v>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243045</v>
      </c>
      <c r="AN52" s="342">
        <v>16739</v>
      </c>
      <c r="AO52" s="343">
        <v>24.2</v>
      </c>
      <c r="AP52" s="344">
        <v>53316</v>
      </c>
      <c r="AQ52" s="345">
        <v>6</v>
      </c>
      <c r="AR52" s="346">
        <v>18.2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610067</v>
      </c>
      <c r="AN53" s="334">
        <v>42525</v>
      </c>
      <c r="AO53" s="335">
        <v>98.3</v>
      </c>
      <c r="AP53" s="336">
        <v>94796</v>
      </c>
      <c r="AQ53" s="337">
        <v>1.4</v>
      </c>
      <c r="AR53" s="338">
        <v>96.9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459452</v>
      </c>
      <c r="AN54" s="342">
        <v>32026</v>
      </c>
      <c r="AO54" s="343">
        <v>91.3</v>
      </c>
      <c r="AP54" s="344">
        <v>55781</v>
      </c>
      <c r="AQ54" s="345">
        <v>4.5999999999999996</v>
      </c>
      <c r="AR54" s="346">
        <v>86.7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665718</v>
      </c>
      <c r="AN55" s="334">
        <v>46961</v>
      </c>
      <c r="AO55" s="335">
        <v>10.4</v>
      </c>
      <c r="AP55" s="336">
        <v>85942</v>
      </c>
      <c r="AQ55" s="337">
        <v>-9.3000000000000007</v>
      </c>
      <c r="AR55" s="338">
        <v>19.7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570335</v>
      </c>
      <c r="AN56" s="342">
        <v>40232</v>
      </c>
      <c r="AO56" s="343">
        <v>25.6</v>
      </c>
      <c r="AP56" s="344">
        <v>48630</v>
      </c>
      <c r="AQ56" s="345">
        <v>-12.8</v>
      </c>
      <c r="AR56" s="346">
        <v>38.4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840985</v>
      </c>
      <c r="AN57" s="334">
        <v>60070</v>
      </c>
      <c r="AO57" s="335">
        <v>27.9</v>
      </c>
      <c r="AP57" s="336">
        <v>95007</v>
      </c>
      <c r="AQ57" s="337">
        <v>10.5</v>
      </c>
      <c r="AR57" s="338">
        <v>17.399999999999999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489540</v>
      </c>
      <c r="AN58" s="342">
        <v>34967</v>
      </c>
      <c r="AO58" s="343">
        <v>-13.1</v>
      </c>
      <c r="AP58" s="344">
        <v>48509</v>
      </c>
      <c r="AQ58" s="345">
        <v>-0.2</v>
      </c>
      <c r="AR58" s="346">
        <v>-12.9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1334514</v>
      </c>
      <c r="AN59" s="334">
        <v>96585</v>
      </c>
      <c r="AO59" s="335">
        <v>60.8</v>
      </c>
      <c r="AP59" s="336">
        <v>98176</v>
      </c>
      <c r="AQ59" s="337">
        <v>3.3</v>
      </c>
      <c r="AR59" s="338">
        <v>57.5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1016147</v>
      </c>
      <c r="AN60" s="342">
        <v>73543</v>
      </c>
      <c r="AO60" s="343">
        <v>110.3</v>
      </c>
      <c r="AP60" s="344">
        <v>58489</v>
      </c>
      <c r="AQ60" s="345">
        <v>20.6</v>
      </c>
      <c r="AR60" s="346">
        <v>89.7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752543</v>
      </c>
      <c r="AN61" s="349">
        <v>53518</v>
      </c>
      <c r="AO61" s="350">
        <v>39</v>
      </c>
      <c r="AP61" s="351">
        <v>93483</v>
      </c>
      <c r="AQ61" s="352">
        <v>-1.5</v>
      </c>
      <c r="AR61" s="338">
        <v>40.5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555704</v>
      </c>
      <c r="AN62" s="342">
        <v>39501</v>
      </c>
      <c r="AO62" s="343">
        <v>47.7</v>
      </c>
      <c r="AP62" s="344">
        <v>52945</v>
      </c>
      <c r="AQ62" s="345">
        <v>3.6</v>
      </c>
      <c r="AR62" s="346">
        <v>44.1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2A729l5+lwgKtdvrL6o/+3v/SoLt4+BJWcWD+XQBODbBECs/F0TWWP2UfTEoSuMD+w5gavF5Mcr2znxX2abA==" saltValue="s5BrSRyjvh+M1aG75+V5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C112" sqref="C11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HoPXkcO5JtFewr/39a3s2/vnzwQMF+9POB3PabeOBPFPUwOTsWRgV3kietR5JOx0B8pFs12fmqR/oKvh0PGu9w==" saltValue="8Du/j9EpogMCd6A5FJJ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election activeCell="CO36" sqref="CO3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PZnq5CzqtHBnReyfr1fRn36NNd0MRAzXOngtTIYMr/lvyBPDn07ZeLWqPvAa+fXh7kQ5ELEir2sjgQ8MDjkOZQ==" saltValue="ialvdNcuWE1EkjR7qj6l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55" zoomScaleNormal="55"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46.75</v>
      </c>
      <c r="G47" s="12">
        <v>55.49</v>
      </c>
      <c r="H47" s="12">
        <v>63.88</v>
      </c>
      <c r="I47" s="12">
        <v>66.5</v>
      </c>
      <c r="J47" s="13">
        <v>67.27</v>
      </c>
    </row>
    <row r="48" spans="2:10" ht="57.75" customHeight="1" x14ac:dyDescent="0.15">
      <c r="B48" s="14"/>
      <c r="C48" s="1141" t="s">
        <v>4</v>
      </c>
      <c r="D48" s="1141"/>
      <c r="E48" s="1142"/>
      <c r="F48" s="15">
        <v>5.45</v>
      </c>
      <c r="G48" s="16">
        <v>6.51</v>
      </c>
      <c r="H48" s="16">
        <v>6.57</v>
      </c>
      <c r="I48" s="16">
        <v>5.42</v>
      </c>
      <c r="J48" s="17">
        <v>5.37</v>
      </c>
    </row>
    <row r="49" spans="2:10" ht="57.75" customHeight="1" thickBot="1" x14ac:dyDescent="0.2">
      <c r="B49" s="18"/>
      <c r="C49" s="1143" t="s">
        <v>5</v>
      </c>
      <c r="D49" s="1143"/>
      <c r="E49" s="1144"/>
      <c r="F49" s="19">
        <v>9.1999999999999993</v>
      </c>
      <c r="G49" s="20">
        <v>11.42</v>
      </c>
      <c r="H49" s="20">
        <v>11.34</v>
      </c>
      <c r="I49" s="20" t="s">
        <v>532</v>
      </c>
      <c r="J49" s="21">
        <v>1.34</v>
      </c>
    </row>
    <row r="50" spans="2:10" x14ac:dyDescent="0.15"/>
  </sheetData>
  <sheetProtection algorithmName="SHA-512" hashValue="YgBSWvllzHkn1J+rxtt/A99gsNpch05kmFL0QHJyBkfbb1jWiPCNnSUCDHxg8ezhCZIfdZFoq+dWn3I0EuJUyw==" saltValue="RI3ZdaOJl7X24s7aQnIX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