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drawingml.chart+xml" PartName="/xl/charts/chart1.xml"/>
  <Override ContentType="application/vnd.openxmlformats-officedocument.drawingml.chart+xml" PartName="/xl/charts/chart2.xml"/>
  <Override ContentType="application/vnd.openxmlformats-officedocument.drawingml.chart+xml" PartName="/xl/charts/chart3.xml"/>
  <Override ContentType="application/vnd.openxmlformats-officedocument.drawingml.chart+xml" PartName="/xl/charts/chart4.xml"/>
  <Override ContentType="application/vnd.openxmlformats-officedocument.drawingml.chart+xml" PartName="/xl/charts/chart5.xml"/>
  <Override ContentType="application/vnd.openxmlformats-officedocument.drawingml.chart+xml" PartName="/xl/charts/chart6.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drawing+xml" PartName="/xl/drawings/drawing4.xml"/>
  <Override ContentType="application/vnd.openxmlformats-officedocument.drawingml.chartshapes+xml" PartName="/xl/drawings/drawing5.xml"/>
  <Override ContentType="application/vnd.openxmlformats-officedocument.drawing+xml" PartName="/xl/drawings/drawing6.xml"/>
  <Override ContentType="application/vnd.openxmlformats-officedocument.drawing+xml" PartName="/xl/drawings/drawing7.xml"/>
  <Override ContentType="application/vnd.openxmlformats-officedocument.drawing+xml" PartName="/xl/drawings/drawing8.xml"/>
  <Override ContentType="application/vnd.openxmlformats-officedocument.drawing+xml" PartName="/xl/drawings/drawing9.xml"/>
  <Override ContentType="application/vnd.openxmlformats-officedocument.drawing+xml" PartName="/xl/drawings/drawing10.xml"/>
  <Override ContentType="application/vnd.openxmlformats-officedocument.drawing+xml" PartName="/xl/drawings/drawing11.xml"/>
  <Override ContentType="application/vnd.openxmlformats-officedocument.drawing+xml" PartName="/xl/drawings/drawing12.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https://digitalgojp-my.sharepoint.com/personal/t_hiruta_soumu_go_jp/Documents/デスクトップ/☆財政状況資料集の修正/"/>
    </mc:Choice>
  </mc:AlternateContent>
  <xr:revisionPtr revIDLastSave="3" documentId="13_ncr:1_{450E4BDA-6C4F-441D-878B-4F6B91D80248}" xr6:coauthVersionLast="47" xr6:coauthVersionMax="47" xr10:uidLastSave="{D0C6A0E2-D0CE-4836-9123-3B8C8A2D8A5B}"/>
  <bookViews>
    <workbookView xWindow="760" yWindow="760" windowWidth="14400" windowHeight="871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W40" i="10" s="1"/>
  <c r="BW41" i="10" s="1"/>
  <c r="BW42" i="10" s="1"/>
  <c r="BW43" i="10" s="1"/>
  <c r="BE34" i="10"/>
  <c r="U34" i="10"/>
  <c r="C34" i="10"/>
  <c r="AM34" i="10" l="1"/>
  <c r="AM35" i="10" s="1"/>
  <c r="U35" i="10"/>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<sst xmlns="http://schemas.openxmlformats.org/spreadsheetml/2006/main" count="1172" uniqueCount="569">
  <si>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</si>
  <si>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</si>
  <si>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</si>
  <si>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</si>
  <si>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</si>
  <si>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</si>
  <si>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</si>
  <si>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</si>
  <si>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</si>
  <si>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</si>
  <si>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</si>
  <si>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</si>
  <si>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</si>
  <si>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</si>
  <si>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</si>
  <si>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</si>
  <si>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</si>
  <si>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</si>
  <si>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</si>
  <si>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</si>
  <si>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</si>
  <si>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</si>
  <si>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</si>
  <si>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</si>
  <si>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</si>
  <si>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</si>
  <si>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</si>
  <si>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</si>
  <si>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</si>
  <si>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</si>
  <si>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</si>
  <si>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</si>
  <si>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</si>
  <si>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</si>
  <si>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</si>
  <si>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</si>
  <si>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</si>
  <si>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</si>
  <si>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</si>
  <si>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</si>
  <si>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</si>
  <si>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</si>
  <si>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</si>
  <si>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</si>
  <si>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</si>
  <si>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</si>
  <si>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</si>
  <si>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</si>
  <si>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</si>
  <si>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</si>
  <si>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</si>
  <si>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</si>
  <si>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</si>
  <si>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</si>
  <si>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</si>
  <si>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</si>
  <si>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</si>
  <si>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</si>
  <si>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</si>
  <si>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</si>
  <si>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</si>
  <si>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</si>
  <si>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</si>
  <si>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</si>
  <si>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</si>
  <si>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</si>
  <si>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</si>
  <si>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</si>
  <si>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</si>
  <si>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</si>
  <si>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</si>
  <si>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</si>
  <si>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</si>
  <si>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</si>
  <si>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</si>
  <si>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</si>
  <si>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</si>
  <si>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</si>
  <si>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</si>
  <si>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</si>
  <si>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</si>
  <si>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Ⅳ－１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</si>
  <si>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</si>
  <si>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</si>
  <si>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</si>
  <si>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</si>
  <si>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</si>
  <si>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</si>
  <si>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</si>
  <si>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</si>
  <si>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</si>
  <si>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</si>
  <si>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</si>
  <si>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</si>
  <si>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川越町</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</si>
  <si>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</si>
  <si>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</si>
  <si>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</si>
  <si>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</si>
  <si>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</si>
  <si>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</si>
  <si>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</si>
  <si>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</si>
  <si>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</si>
  <si>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</si>
  <si>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</si>
  <si>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</si>
  <si>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</si>
  <si>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</si>
  <si>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</si>
  <si>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</si>
  <si>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</si>
  <si>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</si>
  <si>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</si>
  <si>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</si>
  <si>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</si>
  <si>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</si>
  <si>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</si>
  <si>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</si>
  <si>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</si>
  <si>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</si>
  <si>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</si>
  <si>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</si>
  <si>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</si>
  <si>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</si>
  <si>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</si>
  <si>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</si>
  <si>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</si>
  <si>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</si>
  <si>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</si>
  <si>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</si>
  <si>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</si>
  <si>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</si>
  <si>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</si>
  <si>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</si>
  <si>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</si>
  <si>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</si>
  <si>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</si>
  <si>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</si>
  <si>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</si>
  <si>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</si>
  <si>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</si>
  <si>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6"/>
  </si>
  <si>
    <t>うち日本人(％)</t>
    <phoneticPr fontId="5"/>
  </si>
  <si>
    <t>-0.1</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</si>
  <si>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</si>
  <si>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</si>
  <si>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</si>
  <si>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</si>
  <si>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</si>
  <si>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</si>
  <si>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</si>
  <si>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</si>
  <si>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</si>
  <si>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</si>
  <si>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</si>
  <si>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</si>
  <si>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</si>
  <si>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</si>
  <si>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</si>
  <si>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</si>
  <si>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</si>
  <si>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</si>
  <si>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</si>
  <si>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</si>
  <si>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</si>
  <si>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</si>
  <si>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</si>
  <si>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</si>
  <si>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</si>
  <si>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</si>
  <si>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</si>
  <si>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</si>
  <si>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</si>
  <si>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</si>
  <si>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</si>
  <si>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</si>
  <si>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</si>
  <si>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</si>
  <si>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</si>
  <si>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</si>
  <si>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</si>
  <si>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</si>
  <si>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</si>
  <si>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</si>
  <si>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</si>
  <si>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</si>
  <si>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</si>
  <si>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</si>
  <si>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</si>
  <si>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</si>
  <si>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</si>
  <si>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</si>
  <si>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</si>
  <si>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</si>
  <si>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</si>
  <si>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</si>
  <si>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</si>
  <si>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</si>
  <si>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</si>
  <si>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</si>
  <si>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</si>
  <si>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</si>
  <si>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</si>
  <si>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三重県川越町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</si>
  <si>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</si>
  <si>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</si>
  <si>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</si>
  <si>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</si>
  <si>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</si>
  <si>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</si>
  <si>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</si>
  <si>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</si>
  <si>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</si>
  <si>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</si>
  <si>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</si>
  <si>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</si>
  <si>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</si>
  <si>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</si>
  <si>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</si>
  <si>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</si>
  <si>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</si>
  <si>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</si>
  <si>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</si>
  <si>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</si>
  <si>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</si>
  <si>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</si>
  <si>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</si>
  <si>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</si>
  <si>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</si>
  <si>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</si>
  <si>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</si>
  <si>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</si>
  <si>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</si>
  <si>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</si>
  <si>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</si>
  <si>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</si>
  <si>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</si>
  <si>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</si>
  <si>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</si>
  <si>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</si>
  <si>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</si>
  <si>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</si>
  <si>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</si>
  <si>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</si>
  <si>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</si>
  <si>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</si>
  <si>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</si>
  <si>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</si>
  <si>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</si>
  <si>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</si>
  <si>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</si>
  <si>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</si>
  <si>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</si>
  <si>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</si>
  <si>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</si>
  <si>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</si>
  <si>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</si>
  <si>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</si>
  <si>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</si>
  <si>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</si>
  <si>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</si>
  <si>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</si>
  <si>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</si>
  <si>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</si>
  <si>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</si>
  <si>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</si>
  <si>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</si>
  <si>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</si>
  <si>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</si>
  <si>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</si>
  <si>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</si>
  <si>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</si>
  <si>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</si>
  <si>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</si>
  <si>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</si>
  <si>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</si>
  <si>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</si>
  <si>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</si>
  <si>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</si>
  <si>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</si>
  <si>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</si>
  <si>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</si>
  <si>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</si>
  <si>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</si>
  <si>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</si>
  <si>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</si>
  <si>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</si>
  <si>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</si>
  <si>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</si>
  <si>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</si>
  <si>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</si>
  <si>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</si>
  <si>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</si>
  <si>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</si>
  <si>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</si>
  <si>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</si>
  <si>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</si>
  <si>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</si>
  <si>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</si>
  <si>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</si>
  <si>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</si>
  <si>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</si>
  <si>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</si>
  <si>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</si>
  <si>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</si>
  <si>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</si>
  <si>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</si>
  <si>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</si>
  <si>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</si>
  <si>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</si>
  <si>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</si>
  <si>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</si>
  <si>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</si>
  <si>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</si>
  <si>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</si>
  <si>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</si>
  <si>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</si>
  <si>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</si>
  <si>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</si>
  <si>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</si>
  <si>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</si>
  <si>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</si>
  <si>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</si>
  <si>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</si>
  <si>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</si>
  <si>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</si>
  <si>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</si>
  <si>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</si>
  <si>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</si>
  <si>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</si>
  <si>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</si>
  <si>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</si>
  <si>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</si>
  <si>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</si>
  <si>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</si>
  <si>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</si>
  <si>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</si>
  <si>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</si>
  <si>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</si>
  <si>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</si>
  <si>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</si>
  <si>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</si>
  <si>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</si>
  <si>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</si>
  <si>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</si>
  <si>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</si>
  <si>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</si>
  <si>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</si>
  <si>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</si>
  <si>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</si>
  <si>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</si>
  <si>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</si>
  <si>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</si>
  <si>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</si>
  <si>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三重県川越町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</si>
  <si>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</si>
  <si>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</si>
  <si>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</si>
  <si>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</si>
  <si>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</si>
  <si>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</si>
  <si>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</si>
  <si>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</si>
  <si>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</si>
  <si>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</si>
  <si>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</si>
  <si>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</si>
  <si>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</si>
  <si>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</si>
  <si>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</si>
  <si>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</si>
  <si>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</si>
  <si>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</si>
  <si>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</si>
  <si>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</si>
  <si>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</si>
  <si>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</si>
  <si>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</si>
  <si>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</si>
  <si>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</si>
  <si>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</si>
  <si>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</si>
  <si>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</si>
  <si>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</si>
  <si>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</si>
  <si>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</si>
  <si>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</si>
  <si>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</si>
  <si>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</si>
  <si>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</si>
  <si>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</si>
  <si>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</si>
  <si>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</si>
  <si>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</si>
  <si>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</si>
  <si>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</si>
  <si>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</si>
  <si>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</si>
  <si>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</si>
  <si>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</si>
  <si>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</si>
  <si>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</si>
  <si>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</si>
  <si>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</si>
  <si>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</si>
  <si>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</si>
  <si>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</si>
  <si>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</si>
  <si>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</si>
  <si>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</si>
  <si>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</si>
  <si>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</si>
  <si>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</si>
  <si>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</si>
  <si>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</si>
  <si>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</si>
  <si>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</si>
  <si>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</si>
  <si>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</si>
  <si>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</si>
  <si>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</si>
  <si>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</si>
  <si>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</si>
  <si>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</si>
  <si>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</si>
  <si>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</si>
  <si>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</si>
  <si>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</si>
  <si>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</si>
  <si>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</si>
  <si>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</si>
  <si>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</si>
  <si>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</si>
  <si>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</si>
  <si>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</si>
  <si>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</si>
  <si>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</si>
  <si>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</si>
  <si>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</si>
  <si>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</si>
  <si>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</si>
  <si>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</si>
  <si>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</si>
  <si>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</si>
  <si>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</si>
  <si>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</si>
  <si>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</si>
  <si>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</si>
  <si>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</si>
  <si>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</si>
  <si>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</si>
  <si>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</si>
  <si>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</si>
  <si>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</si>
  <si>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</si>
  <si>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</si>
  <si>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</si>
  <si>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</si>
  <si>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</si>
  <si>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</si>
  <si>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</si>
  <si>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</si>
  <si>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</si>
  <si>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</si>
  <si>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</si>
  <si>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</si>
  <si>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</si>
  <si>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</si>
  <si>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</si>
  <si>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</si>
  <si>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</si>
  <si>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</si>
  <si>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</si>
  <si>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</si>
  <si>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</si>
  <si>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</si>
  <si>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</si>
  <si>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</si>
  <si>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</si>
  <si>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</si>
  <si>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</si>
  <si>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</si>
  <si>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</si>
  <si>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</si>
  <si>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</si>
  <si>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</si>
  <si>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</si>
  <si>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</si>
  <si>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</si>
  <si>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</si>
  <si>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</si>
  <si>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</si>
  <si>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</si>
  <si>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</si>
  <si>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</si>
  <si>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</si>
  <si>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</si>
  <si>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</si>
  <si>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</si>
  <si>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</si>
  <si>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</si>
  <si>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</si>
  <si>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</si>
  <si>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</si>
  <si>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</si>
  <si>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</si>
  <si>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</si>
  <si>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</si>
  <si>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</si>
  <si>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</si>
  <si>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</si>
  <si>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</si>
  <si>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</si>
  <si>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</si>
  <si>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</si>
  <si>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</si>
  <si>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</si>
  <si>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</si>
  <si>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</si>
  <si>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</si>
  <si>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</si>
  <si>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</si>
  <si>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</si>
  <si>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</si>
  <si>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</si>
  <si>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</si>
  <si>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</si>
  <si>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</si>
  <si>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</si>
  <si>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11.57</t>
  </si>
  <si>
    <t>▲ 9.93</t>
  </si>
  <si>
    <t>▲ 7.09</t>
  </si>
  <si>
    <t>▲ 9.88</t>
  </si>
  <si>
    <t>▲ 6.11</t>
  </si>
  <si>
    <t>一般会計</t>
  </si>
  <si>
    <t>水道事業会計</t>
  </si>
  <si>
    <t>下水道事業会計</t>
  </si>
  <si>
    <t>国民健康保険特別会計</t>
  </si>
  <si>
    <t>介護保険特別会計</t>
  </si>
  <si>
    <t>後期高齢者医療特別会計</t>
  </si>
  <si>
    <t>その他会計（赤字）</t>
  </si>
  <si>
    <t>その他会計（黒字）</t>
  </si>
  <si>
    <t>R01</t>
    <phoneticPr fontId="5"/>
  </si>
  <si>
    <t>R02</t>
    <phoneticPr fontId="5"/>
  </si>
  <si>
    <t>R03</t>
    <phoneticPr fontId="5"/>
  </si>
  <si>
    <t>R04</t>
    <phoneticPr fontId="5"/>
  </si>
  <si>
    <t>R05</t>
    <phoneticPr fontId="5"/>
  </si>
  <si>
    <t>三重県三重郡老人福祉施設組合(一般会計)</t>
  </si>
  <si>
    <t>三重県三重郡老人福祉施設組合（介護サービス事業特別会計）</t>
    <rPh sb="15" eb="17">
      <t>カイゴ</t>
    </rPh>
    <rPh sb="21" eb="23">
      <t>ジギョウ</t>
    </rPh>
    <rPh sb="23" eb="25">
      <t>トクベツ</t>
    </rPh>
    <rPh sb="25" eb="27">
      <t>カイケイ</t>
    </rPh>
    <phoneticPr fontId="2"/>
  </si>
  <si>
    <t>朝日町、川越町組合立環境クリーンセンター</t>
    <rPh sb="0" eb="2">
      <t>アサヒ</t>
    </rPh>
    <rPh sb="2" eb="3">
      <t>マチ</t>
    </rPh>
    <rPh sb="4" eb="7">
      <t>カワゴエチョウ</t>
    </rPh>
    <rPh sb="7" eb="9">
      <t>クミアイ</t>
    </rPh>
    <rPh sb="9" eb="10">
      <t>タ</t>
    </rPh>
    <rPh sb="10" eb="12">
      <t>カンキョウ</t>
    </rPh>
    <phoneticPr fontId="2"/>
  </si>
  <si>
    <t>朝明広域衛生組合</t>
    <rPh sb="0" eb="2">
      <t>アサケ</t>
    </rPh>
    <rPh sb="2" eb="4">
      <t>コウイキ</t>
    </rPh>
    <rPh sb="4" eb="6">
      <t>エイセイ</t>
    </rPh>
    <rPh sb="6" eb="8">
      <t>クミアイ</t>
    </rPh>
    <phoneticPr fontId="2"/>
  </si>
  <si>
    <t>三重県市町総合事務組合（一般会計）</t>
    <rPh sb="0" eb="3">
      <t>ミエケン</t>
    </rPh>
    <rPh sb="3" eb="5">
      <t>シチョウ</t>
    </rPh>
    <rPh sb="5" eb="7">
      <t>ソウゴウ</t>
    </rPh>
    <rPh sb="7" eb="11">
      <t>ジムクミアイ</t>
    </rPh>
    <rPh sb="12" eb="14">
      <t>イッパン</t>
    </rPh>
    <rPh sb="14" eb="16">
      <t>カイケイ</t>
    </rPh>
    <phoneticPr fontId="2"/>
  </si>
  <si>
    <t>三重県市町総合事務組合（共同研修特別会計）</t>
    <rPh sb="0" eb="3">
      <t>ミエケン</t>
    </rPh>
    <rPh sb="3" eb="5">
      <t>シチョウ</t>
    </rPh>
    <rPh sb="5" eb="7">
      <t>ソウゴウ</t>
    </rPh>
    <rPh sb="7" eb="11">
      <t>ジムクミアイ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</si>
  <si>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5">
      <t>シチョウ</t>
    </rPh>
    <rPh sb="5" eb="7">
      <t>ソウゴウ</t>
    </rPh>
    <rPh sb="7" eb="11">
      <t>ジムクミアイ</t>
    </rPh>
    <rPh sb="16" eb="18">
      <t>チズ</t>
    </rPh>
    <rPh sb="18" eb="20">
      <t>トクベツ</t>
    </rPh>
    <rPh sb="20" eb="22">
      <t>カイケイ</t>
    </rPh>
    <phoneticPr fontId="2"/>
  </si>
  <si>
    <t>三重県市町総合事務組合（物品特別会計）</t>
    <rPh sb="0" eb="3">
      <t>ミエケン</t>
    </rPh>
    <rPh sb="3" eb="5">
      <t>シチョウ</t>
    </rPh>
    <rPh sb="5" eb="7">
      <t>ソウゴウ</t>
    </rPh>
    <rPh sb="7" eb="11">
      <t>ジムクミアイ</t>
    </rPh>
    <rPh sb="12" eb="14">
      <t>ブッピン</t>
    </rPh>
    <rPh sb="14" eb="16">
      <t>トクベツ</t>
    </rPh>
    <rPh sb="16" eb="18">
      <t>カイケイ</t>
    </rPh>
    <phoneticPr fontId="2"/>
  </si>
  <si>
    <t>三重県市町総合事務組合（退職手当特別会計）</t>
    <rPh sb="0" eb="3">
      <t>ミエケン</t>
    </rPh>
    <rPh sb="3" eb="5">
      <t>シチョウ</t>
    </rPh>
    <rPh sb="5" eb="7">
      <t>ソウゴウ</t>
    </rPh>
    <rPh sb="7" eb="11">
      <t>ジムクミアイ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</si>
  <si>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5">
      <t>シチョウ</t>
    </rPh>
    <rPh sb="5" eb="7">
      <t>ソウゴウ</t>
    </rPh>
    <rPh sb="7" eb="11">
      <t>ジムクミアイ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</si>
  <si>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5">
      <t>シチョウ</t>
    </rPh>
    <rPh sb="5" eb="7">
      <t>ソウゴウ</t>
    </rPh>
    <rPh sb="7" eb="11">
      <t>ジムクミアイ</t>
    </rPh>
    <rPh sb="12" eb="14">
      <t>コウヘイ</t>
    </rPh>
    <rPh sb="14" eb="17">
      <t>イインカイ</t>
    </rPh>
    <rPh sb="17" eb="19">
      <t>トクベツ</t>
    </rPh>
    <rPh sb="19" eb="21">
      <t>カイケイ</t>
    </rPh>
    <phoneticPr fontId="2"/>
  </si>
  <si>
    <t>三重地方税管理回収機構（一般会計）</t>
    <rPh sb="0" eb="4">
      <t>ミエチホウ</t>
    </rPh>
    <rPh sb="4" eb="5">
      <t>ゼイ</t>
    </rPh>
    <rPh sb="5" eb="7">
      <t>カンリ</t>
    </rPh>
    <rPh sb="7" eb="9">
      <t>カイシュウ</t>
    </rPh>
    <rPh sb="9" eb="11">
      <t>キコウ</t>
    </rPh>
    <rPh sb="12" eb="16">
      <t>イッパンカイケイ</t>
    </rPh>
    <phoneticPr fontId="2"/>
  </si>
  <si>
    <t>三重地方税管理回収機構（滞納整理拡充事業特別会計 ）</t>
    <rPh sb="0" eb="4">
      <t>ミエチホウ</t>
    </rPh>
    <rPh sb="4" eb="5">
      <t>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</si>
  <si>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</si>
  <si>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</si>
  <si>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</si>
  <si>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公共建築物維持基金</t>
    <rPh sb="0" eb="2">
      <t>コウキョウ</t>
    </rPh>
    <rPh sb="2" eb="5">
      <t>ケンチクブツ</t>
    </rPh>
    <rPh sb="5" eb="9">
      <t>イジキキン</t>
    </rPh>
    <phoneticPr fontId="5"/>
  </si>
  <si>
    <t>公共施設建設基金</t>
    <rPh sb="0" eb="2">
      <t>コウキョウ</t>
    </rPh>
    <rPh sb="2" eb="4">
      <t>シセツ</t>
    </rPh>
    <rPh sb="4" eb="8">
      <t>ケンセツキキン</t>
    </rPh>
    <phoneticPr fontId="2"/>
  </si>
  <si>
    <t>いきいきまちづくり基金</t>
    <rPh sb="9" eb="11">
      <t>キキン</t>
    </rPh>
    <phoneticPr fontId="2"/>
  </si>
  <si>
    <t>安全なまちづくり基金</t>
    <rPh sb="0" eb="2">
      <t>アンゼン</t>
    </rPh>
    <rPh sb="8" eb="10">
      <t>キキン</t>
    </rPh>
    <phoneticPr fontId="2"/>
  </si>
  <si>
    <t>教育文化振興基金</t>
    <rPh sb="0" eb="2">
      <t>キョウイク</t>
    </rPh>
    <rPh sb="2" eb="4">
      <t>ブンカ</t>
    </rPh>
    <rPh sb="4" eb="8">
      <t>シンコウキキン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</si>
</sst>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theme/theme1.xml" Type="http://schemas.openxmlformats.org/officeDocument/2006/relationships/theme"/><Relationship Id="rId16" Target="styles.xml" Type="http://schemas.openxmlformats.org/officeDocument/2006/relationships/styles"/><Relationship Id="rId17" Target="sharedStrings.xml" Type="http://schemas.openxmlformats.org/officeDocument/2006/relationships/sharedStrings"/><Relationship Id="rId18"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harts/_rels/chart1.xml.rels><?xml version="1.0" encoding="UTF-8" standalone="yes"?><Relationships xmlns="http://schemas.openxmlformats.org/package/2006/relationships"><Relationship Id="rId1" Target="../drawings/drawing5.xml" Type="http://schemas.openxmlformats.org/officeDocument/2006/relationships/chartUserShapes"/></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96248</c:v>
                </c:pt>
                <c:pt idx="2">
                  <c:v>74568</c:v>
                </c:pt>
                <c:pt idx="3">
                  <c:v>73693</c:v>
                </c:pt>
                <c:pt idx="4">
                  <c:v>79401</c:v>
                </c:pt>
              </c:numCache>
            </c:numRef>
          </c:val>
          <c:smooth val="0"/>
          <c:extLst>
            <c:ext xmlns:c16="http://schemas.microsoft.com/office/drawing/2014/chart" uri="{C3380CC4-5D6E-409C-BE32-E72D297353CC}">
              <c16:uniqueId val="{00000000-ADF3-4754-B818-F15C23743D3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45470</c:v>
                </c:pt>
                <c:pt idx="1">
                  <c:v>47820</c:v>
                </c:pt>
                <c:pt idx="2">
                  <c:v>55389</c:v>
                </c:pt>
                <c:pt idx="3">
                  <c:v>99190</c:v>
                </c:pt>
                <c:pt idx="4">
                  <c:v>75623</c:v>
                </c:pt>
              </c:numCache>
            </c:numRef>
          </c:val>
          <c:smooth val="0"/>
          <c:extLst>
            <c:ext xmlns:c16="http://schemas.microsoft.com/office/drawing/2014/chart" uri="{C3380CC4-5D6E-409C-BE32-E72D297353CC}">
              <c16:uniqueId val="{00000001-ADF3-4754-B818-F15C23743D3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3.91</c:v>
                </c:pt>
                <c:pt idx="1">
                  <c:v>6.52</c:v>
                </c:pt>
                <c:pt idx="2">
                  <c:v>8.23</c:v>
                </c:pt>
                <c:pt idx="3">
                  <c:v>6.2</c:v>
                </c:pt>
                <c:pt idx="4">
                  <c:v>5.51</c:v>
                </c:pt>
              </c:numCache>
            </c:numRef>
          </c:val>
          <c:extLst>
            <c:ext xmlns:c16="http://schemas.microsoft.com/office/drawing/2014/chart" uri="{C3380CC4-5D6E-409C-BE32-E72D297353CC}">
              <c16:uniqueId val="{00000000-B45E-4506-BFE2-2255636BFD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189.16</c:v>
                </c:pt>
                <c:pt idx="1">
                  <c:v>176.66</c:v>
                </c:pt>
                <c:pt idx="2">
                  <c:v>168.66</c:v>
                </c:pt>
                <c:pt idx="3">
                  <c:v>171.08</c:v>
                </c:pt>
                <c:pt idx="4">
                  <c:v>170.99</c:v>
                </c:pt>
              </c:numCache>
            </c:numRef>
          </c:val>
          <c:extLst>
            <c:ext xmlns:c16="http://schemas.microsoft.com/office/drawing/2014/chart" uri="{C3380CC4-5D6E-409C-BE32-E72D297353CC}">
              <c16:uniqueId val="{00000001-B45E-4506-BFE2-2255636BFD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-11.57</c:v>
                </c:pt>
                <c:pt idx="1">
                  <c:v>-9.93</c:v>
                </c:pt>
                <c:pt idx="2">
                  <c:v>-7.09</c:v>
                </c:pt>
                <c:pt idx="3">
                  <c:v>-9.8800000000000008</c:v>
                </c:pt>
                <c:pt idx="4">
                  <c:v>-6.11</c:v>
                </c:pt>
              </c:numCache>
            </c:numRef>
          </c:val>
          <c:smooth val="0"/>
          <c:extLst>
            <c:ext xmlns:c16="http://schemas.microsoft.com/office/drawing/2014/chart" uri="{C3380CC4-5D6E-409C-BE32-E72D297353CC}">
              <c16:uniqueId val="{00000002-B45E-4506-BFE2-2255636BFD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0.53</c:v>
                </c:pt>
                <c:pt idx="2">
                  <c:v>#N/A</c:v>
                </c:pt>
                <c:pt idx="3">
                  <c:v>0.5</c:v>
                </c:pt>
                <c:pt idx="4">
                  <c:v>#N/A</c:v>
                </c:pt>
                <c:pt idx="5">
                  <c:v>0.42</c:v>
                </c:pt>
                <c:pt idx="6">
                  <c:v>#N/A</c:v>
                </c:pt>
                <c:pt idx="7">
                  <c:v>0.49</c:v>
                </c:pt>
                <c:pt idx="8">
                  <c:v>0</c:v>
                </c:pt>
                <c:pt idx="9">
                  <c:v>0</c:v>
                </c:pt>
              </c:numCache>
            </c:numRef>
          </c:val>
          <c:extLst>
            <c:ext xmlns:c16="http://schemas.microsoft.com/office/drawing/2014/chart" uri="{C3380CC4-5D6E-409C-BE32-E72D297353CC}">
              <c16:uniqueId val="{00000000-52DE-40E0-8C6F-5A090EE46A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52DE-40E0-8C6F-5A090EE46A1D}"/>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52DE-40E0-8C6F-5A090EE46A1D}"/>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52DE-40E0-8C6F-5A090EE46A1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0.06</c:v>
                </c:pt>
                <c:pt idx="2">
                  <c:v>#N/A</c:v>
                </c:pt>
                <c:pt idx="3">
                  <c:v>0.06</c:v>
                </c:pt>
                <c:pt idx="4">
                  <c:v>#N/A</c:v>
                </c:pt>
                <c:pt idx="5">
                  <c:v>0.06</c:v>
                </c:pt>
                <c:pt idx="6">
                  <c:v>#N/A</c:v>
                </c:pt>
                <c:pt idx="7">
                  <c:v>7.0000000000000007E-2</c:v>
                </c:pt>
                <c:pt idx="8">
                  <c:v>#N/A</c:v>
                </c:pt>
                <c:pt idx="9">
                  <c:v>0.06</c:v>
                </c:pt>
              </c:numCache>
            </c:numRef>
          </c:val>
          <c:extLst>
            <c:ext xmlns:c16="http://schemas.microsoft.com/office/drawing/2014/chart" uri="{C3380CC4-5D6E-409C-BE32-E72D297353CC}">
              <c16:uniqueId val="{00000004-52DE-40E0-8C6F-5A090EE46A1D}"/>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0.63</c:v>
                </c:pt>
                <c:pt idx="2">
                  <c:v>#N/A</c:v>
                </c:pt>
                <c:pt idx="3">
                  <c:v>0.44</c:v>
                </c:pt>
                <c:pt idx="4">
                  <c:v>#N/A</c:v>
                </c:pt>
                <c:pt idx="5">
                  <c:v>0.47</c:v>
                </c:pt>
                <c:pt idx="6">
                  <c:v>#N/A</c:v>
                </c:pt>
                <c:pt idx="7">
                  <c:v>0.6</c:v>
                </c:pt>
                <c:pt idx="8">
                  <c:v>#N/A</c:v>
                </c:pt>
                <c:pt idx="9">
                  <c:v>0.47</c:v>
                </c:pt>
              </c:numCache>
            </c:numRef>
          </c:val>
          <c:extLst>
            <c:ext xmlns:c16="http://schemas.microsoft.com/office/drawing/2014/chart" uri="{C3380CC4-5D6E-409C-BE32-E72D297353CC}">
              <c16:uniqueId val="{00000005-52DE-40E0-8C6F-5A090EE46A1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0.44</c:v>
                </c:pt>
                <c:pt idx="2">
                  <c:v>#N/A</c:v>
                </c:pt>
                <c:pt idx="3">
                  <c:v>0.2</c:v>
                </c:pt>
                <c:pt idx="4">
                  <c:v>#N/A</c:v>
                </c:pt>
                <c:pt idx="5">
                  <c:v>0.34</c:v>
                </c:pt>
                <c:pt idx="6">
                  <c:v>#N/A</c:v>
                </c:pt>
                <c:pt idx="7">
                  <c:v>0.41</c:v>
                </c:pt>
                <c:pt idx="8">
                  <c:v>#N/A</c:v>
                </c:pt>
                <c:pt idx="9">
                  <c:v>0.52</c:v>
                </c:pt>
              </c:numCache>
            </c:numRef>
          </c:val>
          <c:extLst>
            <c:ext xmlns:c16="http://schemas.microsoft.com/office/drawing/2014/chart" uri="{C3380CC4-5D6E-409C-BE32-E72D297353CC}">
              <c16:uniqueId val="{00000006-52DE-40E0-8C6F-5A090EE46A1D}"/>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0.61</c:v>
                </c:pt>
              </c:numCache>
            </c:numRef>
          </c:val>
          <c:extLst>
            <c:ext xmlns:c16="http://schemas.microsoft.com/office/drawing/2014/chart" uri="{C3380CC4-5D6E-409C-BE32-E72D297353CC}">
              <c16:uniqueId val="{00000007-52DE-40E0-8C6F-5A090EE46A1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6.46</c:v>
                </c:pt>
                <c:pt idx="2">
                  <c:v>#N/A</c:v>
                </c:pt>
                <c:pt idx="3">
                  <c:v>5.82</c:v>
                </c:pt>
                <c:pt idx="4">
                  <c:v>#N/A</c:v>
                </c:pt>
                <c:pt idx="5">
                  <c:v>5.09</c:v>
                </c:pt>
                <c:pt idx="6">
                  <c:v>#N/A</c:v>
                </c:pt>
                <c:pt idx="7">
                  <c:v>4.68</c:v>
                </c:pt>
                <c:pt idx="8">
                  <c:v>#N/A</c:v>
                </c:pt>
                <c:pt idx="9">
                  <c:v>4.84</c:v>
                </c:pt>
              </c:numCache>
            </c:numRef>
          </c:val>
          <c:extLst>
            <c:ext xmlns:c16="http://schemas.microsoft.com/office/drawing/2014/chart" uri="{C3380CC4-5D6E-409C-BE32-E72D297353CC}">
              <c16:uniqueId val="{00000008-52DE-40E0-8C6F-5A090EE46A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3.9</c:v>
                </c:pt>
                <c:pt idx="2">
                  <c:v>#N/A</c:v>
                </c:pt>
                <c:pt idx="3">
                  <c:v>6.52</c:v>
                </c:pt>
                <c:pt idx="4">
                  <c:v>#N/A</c:v>
                </c:pt>
                <c:pt idx="5">
                  <c:v>8.2200000000000006</c:v>
                </c:pt>
                <c:pt idx="6">
                  <c:v>#N/A</c:v>
                </c:pt>
                <c:pt idx="7">
                  <c:v>6.19</c:v>
                </c:pt>
                <c:pt idx="8">
                  <c:v>#N/A</c:v>
                </c:pt>
                <c:pt idx="9">
                  <c:v>5.51</c:v>
                </c:pt>
              </c:numCache>
            </c:numRef>
          </c:val>
          <c:extLst>
            <c:ext xmlns:c16="http://schemas.microsoft.com/office/drawing/2014/chart" uri="{C3380CC4-5D6E-409C-BE32-E72D297353CC}">
              <c16:uniqueId val="{00000009-52DE-40E0-8C6F-5A090EE46A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454</c:v>
                </c:pt>
                <c:pt idx="5">
                  <c:v>435</c:v>
                </c:pt>
                <c:pt idx="8">
                  <c:v>415</c:v>
                </c:pt>
                <c:pt idx="11">
                  <c:v>387</c:v>
                </c:pt>
                <c:pt idx="14">
                  <c:v>348</c:v>
                </c:pt>
              </c:numCache>
            </c:numRef>
          </c:val>
          <c:extLst>
            <c:ext xmlns:c16="http://schemas.microsoft.com/office/drawing/2014/chart" uri="{C3380CC4-5D6E-409C-BE32-E72D297353CC}">
              <c16:uniqueId val="{00000000-1077-48E9-8879-D3B3934A810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077-48E9-8879-D3B3934A810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1077-48E9-8879-D3B3934A810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0</c:v>
                </c:pt>
                <c:pt idx="3">
                  <c:v>0</c:v>
                </c:pt>
                <c:pt idx="6">
                  <c:v>0</c:v>
                </c:pt>
                <c:pt idx="9">
                  <c:v>0</c:v>
                </c:pt>
                <c:pt idx="12">
                  <c:v>1</c:v>
                </c:pt>
              </c:numCache>
            </c:numRef>
          </c:val>
          <c:extLst>
            <c:ext xmlns:c16="http://schemas.microsoft.com/office/drawing/2014/chart" uri="{C3380CC4-5D6E-409C-BE32-E72D297353CC}">
              <c16:uniqueId val="{00000003-1077-48E9-8879-D3B3934A810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491</c:v>
                </c:pt>
                <c:pt idx="3">
                  <c:v>502</c:v>
                </c:pt>
                <c:pt idx="6">
                  <c:v>482</c:v>
                </c:pt>
                <c:pt idx="9">
                  <c:v>439</c:v>
                </c:pt>
                <c:pt idx="12">
                  <c:v>360</c:v>
                </c:pt>
              </c:numCache>
            </c:numRef>
          </c:val>
          <c:extLst>
            <c:ext xmlns:c16="http://schemas.microsoft.com/office/drawing/2014/chart" uri="{C3380CC4-5D6E-409C-BE32-E72D297353CC}">
              <c16:uniqueId val="{00000004-1077-48E9-8879-D3B3934A810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077-48E9-8879-D3B3934A810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077-48E9-8879-D3B3934A810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52</c:v>
                </c:pt>
                <c:pt idx="3">
                  <c:v>50</c:v>
                </c:pt>
                <c:pt idx="6">
                  <c:v>50</c:v>
                </c:pt>
                <c:pt idx="9">
                  <c:v>50</c:v>
                </c:pt>
                <c:pt idx="12">
                  <c:v>39</c:v>
                </c:pt>
              </c:numCache>
            </c:numRef>
          </c:val>
          <c:extLst>
            <c:ext xmlns:c16="http://schemas.microsoft.com/office/drawing/2014/chart" uri="{C3380CC4-5D6E-409C-BE32-E72D297353CC}">
              <c16:uniqueId val="{00000007-1077-48E9-8879-D3B3934A810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89</c:v>
                </c:pt>
                <c:pt idx="2">
                  <c:v>#N/A</c:v>
                </c:pt>
                <c:pt idx="3">
                  <c:v>#N/A</c:v>
                </c:pt>
                <c:pt idx="4">
                  <c:v>117</c:v>
                </c:pt>
                <c:pt idx="5">
                  <c:v>#N/A</c:v>
                </c:pt>
                <c:pt idx="6">
                  <c:v>#N/A</c:v>
                </c:pt>
                <c:pt idx="7">
                  <c:v>117</c:v>
                </c:pt>
                <c:pt idx="8">
                  <c:v>#N/A</c:v>
                </c:pt>
                <c:pt idx="9">
                  <c:v>#N/A</c:v>
                </c:pt>
                <c:pt idx="10">
                  <c:v>102</c:v>
                </c:pt>
                <c:pt idx="11">
                  <c:v>#N/A</c:v>
                </c:pt>
                <c:pt idx="12">
                  <c:v>#N/A</c:v>
                </c:pt>
                <c:pt idx="13">
                  <c:v>52</c:v>
                </c:pt>
                <c:pt idx="14">
                  <c:v>#N/A</c:v>
                </c:pt>
              </c:numCache>
            </c:numRef>
          </c:val>
          <c:smooth val="0"/>
          <c:extLst>
            <c:ext xmlns:c16="http://schemas.microsoft.com/office/drawing/2014/chart" uri="{C3380CC4-5D6E-409C-BE32-E72D297353CC}">
              <c16:uniqueId val="{00000008-1077-48E9-8879-D3B3934A810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3077</c:v>
                </c:pt>
                <c:pt idx="5">
                  <c:v>2688</c:v>
                </c:pt>
                <c:pt idx="8">
                  <c:v>2354</c:v>
                </c:pt>
                <c:pt idx="11">
                  <c:v>1999</c:v>
                </c:pt>
                <c:pt idx="14">
                  <c:v>1859</c:v>
                </c:pt>
              </c:numCache>
            </c:numRef>
          </c:val>
          <c:extLst>
            <c:ext xmlns:c16="http://schemas.microsoft.com/office/drawing/2014/chart" uri="{C3380CC4-5D6E-409C-BE32-E72D297353CC}">
              <c16:uniqueId val="{00000000-A95D-45E5-97C2-92EB41241D0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95D-45E5-97C2-92EB41241D0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26190</c:v>
                </c:pt>
                <c:pt idx="5">
                  <c:v>26772</c:v>
                </c:pt>
                <c:pt idx="8">
                  <c:v>27054</c:v>
                </c:pt>
                <c:pt idx="11">
                  <c:v>26519</c:v>
                </c:pt>
                <c:pt idx="14">
                  <c:v>26429</c:v>
                </c:pt>
              </c:numCache>
            </c:numRef>
          </c:val>
          <c:extLst>
            <c:ext xmlns:c16="http://schemas.microsoft.com/office/drawing/2014/chart" uri="{C3380CC4-5D6E-409C-BE32-E72D297353CC}">
              <c16:uniqueId val="{00000002-A95D-45E5-97C2-92EB41241D0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95D-45E5-97C2-92EB41241D0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95D-45E5-97C2-92EB41241D0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95D-45E5-97C2-92EB41241D0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413</c:v>
                </c:pt>
                <c:pt idx="3">
                  <c:v>334</c:v>
                </c:pt>
                <c:pt idx="6">
                  <c:v>251</c:v>
                </c:pt>
                <c:pt idx="9">
                  <c:v>169</c:v>
                </c:pt>
                <c:pt idx="12">
                  <c:v>146</c:v>
                </c:pt>
              </c:numCache>
            </c:numRef>
          </c:val>
          <c:extLst>
            <c:ext xmlns:c16="http://schemas.microsoft.com/office/drawing/2014/chart" uri="{C3380CC4-5D6E-409C-BE32-E72D297353CC}">
              <c16:uniqueId val="{00000006-A95D-45E5-97C2-92EB41241D0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2</c:v>
                </c:pt>
                <c:pt idx="6">
                  <c:v>2</c:v>
                </c:pt>
                <c:pt idx="9">
                  <c:v>5</c:v>
                </c:pt>
                <c:pt idx="12">
                  <c:v>5</c:v>
                </c:pt>
              </c:numCache>
            </c:numRef>
          </c:val>
          <c:extLst>
            <c:ext xmlns:c16="http://schemas.microsoft.com/office/drawing/2014/chart" uri="{C3380CC4-5D6E-409C-BE32-E72D297353CC}">
              <c16:uniqueId val="{00000007-A95D-45E5-97C2-92EB41241D0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3929</c:v>
                </c:pt>
                <c:pt idx="3">
                  <c:v>3556</c:v>
                </c:pt>
                <c:pt idx="6">
                  <c:v>3237</c:v>
                </c:pt>
                <c:pt idx="9">
                  <c:v>2891</c:v>
                </c:pt>
                <c:pt idx="12">
                  <c:v>2428</c:v>
                </c:pt>
              </c:numCache>
            </c:numRef>
          </c:val>
          <c:extLst>
            <c:ext xmlns:c16="http://schemas.microsoft.com/office/drawing/2014/chart" uri="{C3380CC4-5D6E-409C-BE32-E72D297353CC}">
              <c16:uniqueId val="{00000008-A95D-45E5-97C2-92EB41241D0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A95D-45E5-97C2-92EB41241D0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383</c:v>
                </c:pt>
                <c:pt idx="3">
                  <c:v>335</c:v>
                </c:pt>
                <c:pt idx="6">
                  <c:v>287</c:v>
                </c:pt>
                <c:pt idx="9">
                  <c:v>238</c:v>
                </c:pt>
                <c:pt idx="12">
                  <c:v>566</c:v>
                </c:pt>
              </c:numCache>
            </c:numRef>
          </c:val>
          <c:extLst>
            <c:ext xmlns:c16="http://schemas.microsoft.com/office/drawing/2014/chart" uri="{C3380CC4-5D6E-409C-BE32-E72D297353CC}">
              <c16:uniqueId val="{0000000A-A95D-45E5-97C2-92EB41241D0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95D-45E5-97C2-92EB41241D0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8685</c:v>
                </c:pt>
                <c:pt idx="1">
                  <c:v>8520</c:v>
                </c:pt>
                <c:pt idx="2">
                  <c:v>8412</c:v>
                </c:pt>
              </c:numCache>
            </c:numRef>
          </c:val>
          <c:extLst>
            <c:ext xmlns:c16="http://schemas.microsoft.com/office/drawing/2014/chart" uri="{C3380CC4-5D6E-409C-BE32-E72D297353CC}">
              <c16:uniqueId val="{00000000-5904-43C3-9F37-62C0550C6E1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3131</c:v>
                </c:pt>
                <c:pt idx="1">
                  <c:v>3091</c:v>
                </c:pt>
                <c:pt idx="2">
                  <c:v>3064</c:v>
                </c:pt>
              </c:numCache>
            </c:numRef>
          </c:val>
          <c:extLst>
            <c:ext xmlns:c16="http://schemas.microsoft.com/office/drawing/2014/chart" uri="{C3380CC4-5D6E-409C-BE32-E72D297353CC}">
              <c16:uniqueId val="{00000001-5904-43C3-9F37-62C0550C6E1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14698</c:v>
                </c:pt>
                <c:pt idx="1">
                  <c:v>14319</c:v>
                </c:pt>
                <c:pt idx="2">
                  <c:v>14344</c:v>
                </c:pt>
              </c:numCache>
            </c:numRef>
          </c:val>
          <c:extLst>
            <c:ext xmlns:c16="http://schemas.microsoft.com/office/drawing/2014/chart" uri="{C3380CC4-5D6E-409C-BE32-E72D297353CC}">
              <c16:uniqueId val="{00000002-5904-43C3-9F37-62C0550C6E1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Relationships xmlns="http://schemas.openxmlformats.org/package/2006/relationships"><Relationship Id="rId1" Target="../charts/chart4.xml" Type="http://schemas.openxmlformats.org/officeDocument/2006/relationships/chart"/></Relationships>
</file>

<file path=xl/drawings/_rels/drawing11.xml.rels><?xml version="1.0" encoding="UTF-8" standalone="yes"?><Relationships xmlns="http://schemas.openxmlformats.org/package/2006/relationships"><Relationship Id="rId1" Target="../charts/chart5.xml" Type="http://schemas.openxmlformats.org/officeDocument/2006/relationships/chart"/></Relationships>
</file>

<file path=xl/drawings/_rels/drawing12.xml.rels><?xml version="1.0" encoding="UTF-8" standalone="yes"?><Relationships xmlns="http://schemas.openxmlformats.org/package/2006/relationships"><Relationship Id="rId1" Target="../charts/chart6.xml" Type="http://schemas.openxmlformats.org/officeDocument/2006/relationships/chart"/></Relationships>
</file>

<file path=xl/drawings/_rels/drawing4.xml.rels><?xml version="1.0" encoding="UTF-8" standalone="yes"?><Relationships xmlns="http://schemas.openxmlformats.org/package/2006/relationships"><Relationship Id="rId1" Target="../charts/chart1.xml" Type="http://schemas.openxmlformats.org/officeDocument/2006/relationships/chart"/></Relationships>
</file>

<file path=xl/drawings/_rels/drawing8.xml.rels><?xml version="1.0" encoding="UTF-8" standalone="yes"?><Relationships xmlns="http://schemas.openxmlformats.org/package/2006/relationships"><Relationship Id="rId1" Target="../charts/chart2.xml" Type="http://schemas.openxmlformats.org/officeDocument/2006/relationships/chart"/></Relationships>
</file>

<file path=xl/drawings/_rels/drawing9.xml.rels><?xml version="1.0" encoding="UTF-8" standalone="yes"?><Relationships xmlns="http://schemas.openxmlformats.org/package/2006/relationships"><Relationship Id="rId1" Target="../charts/chart3.xml" Type="http://schemas.openxmlformats.org/officeDocument/2006/relationships/chart"/></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カ年平均</a:t>
          </a:r>
          <a:r>
            <a:rPr kumimoji="1" lang="en-US"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令和３年度</a:t>
          </a:r>
          <a:r>
            <a:rPr kumimoji="1" lang="en-US" altLang="ja-JP" sz="1100">
              <a:solidFill>
                <a:schemeClr val="dk1"/>
              </a:solidFill>
              <a:effectLst/>
              <a:latin typeface="+mn-lt"/>
              <a:ea typeface="+mn-ea"/>
              <a:cs typeface="+mn-cs"/>
            </a:rPr>
            <a:t>:2.3</a:t>
          </a:r>
          <a:r>
            <a:rPr kumimoji="0" lang="ja-JP" altLang="en-US" sz="1400" baseline="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令和４年度</a:t>
          </a:r>
          <a:r>
            <a:rPr kumimoji="1" lang="en-US" altLang="ja-JP" sz="1100">
              <a:solidFill>
                <a:schemeClr val="dk1"/>
              </a:solidFill>
              <a:effectLst/>
              <a:latin typeface="+mn-lt"/>
              <a:ea typeface="+mn-ea"/>
              <a:cs typeface="+mn-cs"/>
            </a:rPr>
            <a:t>:2.4</a:t>
          </a:r>
          <a:r>
            <a:rPr kumimoji="1" lang="ja-JP" altLang="en-US" sz="1100">
              <a:solidFill>
                <a:schemeClr val="dk1"/>
              </a:solidFill>
              <a:effectLst/>
              <a:latin typeface="+mn-lt"/>
              <a:ea typeface="+mn-ea"/>
              <a:cs typeface="+mn-cs"/>
            </a:rPr>
            <a:t>　令和５年度</a:t>
          </a:r>
          <a:r>
            <a:rPr kumimoji="1" lang="en-US" altLang="ja-JP" sz="1100">
              <a:solidFill>
                <a:schemeClr val="dk1"/>
              </a:solidFill>
              <a:effectLst/>
              <a:latin typeface="+mn-lt"/>
              <a:ea typeface="+mn-ea"/>
              <a:cs typeface="+mn-cs"/>
            </a:rPr>
            <a:t>:1.9</a:t>
          </a:r>
          <a:endParaRPr lang="ja-JP" altLang="ja-JP" sz="1400">
            <a:effectLst/>
          </a:endParaRPr>
        </a:p>
        <a:p>
          <a:r>
            <a:rPr kumimoji="1" lang="ja-JP" altLang="ja-JP" sz="1100">
              <a:solidFill>
                <a:schemeClr val="dk1"/>
              </a:solidFill>
              <a:effectLst/>
              <a:latin typeface="+mn-lt"/>
              <a:ea typeface="+mn-ea"/>
              <a:cs typeface="+mn-cs"/>
            </a:rPr>
            <a:t>実質公債費比率は、上記のとおり推移しており、類似団体と比較しても健全な状況である。</a:t>
          </a:r>
          <a:endParaRPr lang="ja-JP" altLang="ja-JP" sz="1400">
            <a:effectLst/>
          </a:endParaRPr>
        </a:p>
        <a:p>
          <a:r>
            <a:rPr kumimoji="1" lang="ja-JP" altLang="ja-JP" sz="1100">
              <a:solidFill>
                <a:schemeClr val="dk1"/>
              </a:solidFill>
              <a:effectLst/>
              <a:latin typeface="+mn-lt"/>
              <a:ea typeface="+mn-ea"/>
              <a:cs typeface="+mn-cs"/>
            </a:rPr>
            <a:t>一般会計等において、</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年から令和４年まで地方債を発行していないことを理由に分子も減少傾向にあるが、令和５年度は８年ぶりに地方債を発行したため、次年度以降上昇が見込まれる。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今後も</a:t>
          </a:r>
          <a:r>
            <a:rPr kumimoji="1" lang="ja-JP" altLang="en-US" sz="1100">
              <a:solidFill>
                <a:schemeClr val="dk1"/>
              </a:solidFill>
              <a:effectLst/>
              <a:latin typeface="+mn-lt"/>
              <a:ea typeface="+mn-ea"/>
              <a:cs typeface="+mn-cs"/>
            </a:rPr>
            <a:t>教育施設の改修や建替え</a:t>
          </a:r>
          <a:r>
            <a:rPr kumimoji="1" lang="ja-JP" altLang="ja-JP" sz="1100">
              <a:solidFill>
                <a:schemeClr val="dk1"/>
              </a:solidFill>
              <a:effectLst/>
              <a:latin typeface="+mn-lt"/>
              <a:ea typeface="+mn-ea"/>
              <a:cs typeface="+mn-cs"/>
            </a:rPr>
            <a:t>に係る財源として、地方債の発行を計画している</a:t>
          </a:r>
          <a:r>
            <a:rPr kumimoji="1" lang="ja-JP" altLang="en-US" sz="1100">
              <a:solidFill>
                <a:schemeClr val="dk1"/>
              </a:solidFill>
              <a:effectLst/>
              <a:latin typeface="+mn-lt"/>
              <a:ea typeface="+mn-ea"/>
              <a:cs typeface="+mn-cs"/>
            </a:rPr>
            <a:t>ことから</a:t>
          </a:r>
          <a:r>
            <a:rPr kumimoji="1" lang="ja-JP" altLang="ja-JP" sz="1100">
              <a:solidFill>
                <a:schemeClr val="dk1"/>
              </a:solidFill>
              <a:effectLst/>
              <a:latin typeface="+mn-lt"/>
              <a:ea typeface="+mn-ea"/>
              <a:cs typeface="+mn-cs"/>
            </a:rPr>
            <a:t>、長期的な視点で適正な地方債管理に努める。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充当可能財源が将来負担額を上回っており、類似団体平均と比較しても健全な状況である。</a:t>
          </a:r>
          <a:endParaRPr lang="ja-JP" altLang="ja-JP" sz="1400">
            <a:effectLst/>
          </a:endParaRPr>
        </a:p>
        <a:p>
          <a:r>
            <a:rPr kumimoji="1" lang="ja-JP" altLang="ja-JP" sz="1100">
              <a:solidFill>
                <a:schemeClr val="dk1"/>
              </a:solidFill>
              <a:effectLst/>
              <a:latin typeface="+mn-lt"/>
              <a:ea typeface="+mn-ea"/>
              <a:cs typeface="+mn-cs"/>
            </a:rPr>
            <a:t>将来負担となる地方債を適正に管理し、長期的に健全な財政運営に努める。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三重県川越町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ea"/>
              <a:ea typeface="+mn-ea"/>
              <a:cs typeface="+mn-cs"/>
            </a:rPr>
            <a:t>（増減理由）</a:t>
          </a:r>
          <a:endParaRPr kumimoji="1" lang="en-US" altLang="ja-JP" sz="1100">
            <a:solidFill>
              <a:schemeClr val="dk1"/>
            </a:solidFill>
            <a:effectLst/>
            <a:latin typeface="+mn-ea"/>
            <a:ea typeface="+mn-ea"/>
            <a:cs typeface="+mn-cs"/>
          </a:endParaRPr>
        </a:p>
        <a:p>
          <a:r>
            <a:rPr kumimoji="1" lang="ja-JP" altLang="ja-JP" sz="1100">
              <a:solidFill>
                <a:schemeClr val="dk1"/>
              </a:solidFill>
              <a:effectLst/>
              <a:latin typeface="+mn-lt"/>
              <a:ea typeface="+mn-ea"/>
              <a:cs typeface="+mn-cs"/>
            </a:rPr>
            <a:t>基金利子のほか、「財政調整基金」に決算剰余金</a:t>
          </a:r>
          <a:r>
            <a:rPr kumimoji="1" lang="en-US" altLang="ja-JP" sz="1100">
              <a:solidFill>
                <a:schemeClr val="dk1"/>
              </a:solidFill>
              <a:effectLst/>
              <a:latin typeface="+mn-lt"/>
              <a:ea typeface="+mn-ea"/>
              <a:cs typeface="+mn-cs"/>
            </a:rPr>
            <a:t>155,000,000</a:t>
          </a:r>
          <a:r>
            <a:rPr kumimoji="1" lang="ja-JP" altLang="ja-JP" sz="1100">
              <a:solidFill>
                <a:schemeClr val="dk1"/>
              </a:solidFill>
              <a:effectLst/>
              <a:latin typeface="+mn-lt"/>
              <a:ea typeface="+mn-ea"/>
              <a:cs typeface="+mn-cs"/>
            </a:rPr>
            <a:t>円、公共施設老朽化に備えて「公共建築物維持基金」に</a:t>
          </a:r>
          <a:r>
            <a:rPr kumimoji="1" lang="en-US" altLang="ja-JP" sz="1100">
              <a:solidFill>
                <a:schemeClr val="dk1"/>
              </a:solidFill>
              <a:effectLst/>
              <a:latin typeface="+mn-lt"/>
              <a:ea typeface="+mn-ea"/>
              <a:cs typeface="+mn-cs"/>
            </a:rPr>
            <a:t>245,612,000</a:t>
          </a:r>
          <a:r>
            <a:rPr kumimoji="1" lang="ja-JP" altLang="ja-JP" sz="1100">
              <a:solidFill>
                <a:schemeClr val="dk1"/>
              </a:solidFill>
              <a:effectLst/>
              <a:latin typeface="+mn-lt"/>
              <a:ea typeface="+mn-ea"/>
              <a:cs typeface="+mn-cs"/>
            </a:rPr>
            <a:t>円を積み立てるなどした一方、</a:t>
          </a:r>
          <a:r>
            <a:rPr kumimoji="1" lang="ja-JP" altLang="en-US" sz="1100">
              <a:solidFill>
                <a:schemeClr val="dk1"/>
              </a:solidFill>
              <a:effectLst/>
              <a:latin typeface="+mn-lt"/>
              <a:ea typeface="+mn-ea"/>
              <a:cs typeface="+mn-cs"/>
            </a:rPr>
            <a:t>ボランティア活動拠点施設整備事業の財源として「公共施設建設基金」を</a:t>
          </a:r>
          <a:r>
            <a:rPr kumimoji="1" lang="en-US" altLang="ja-JP" sz="1100">
              <a:solidFill>
                <a:schemeClr val="dk1"/>
              </a:solidFill>
              <a:effectLst/>
              <a:latin typeface="+mn-lt"/>
              <a:ea typeface="+mn-ea"/>
              <a:cs typeface="+mn-cs"/>
            </a:rPr>
            <a:t>145,331,000</a:t>
          </a:r>
          <a:r>
            <a:rPr kumimoji="1" lang="ja-JP" altLang="en-US" sz="1100">
              <a:solidFill>
                <a:schemeClr val="dk1"/>
              </a:solidFill>
              <a:effectLst/>
              <a:latin typeface="+mn-lt"/>
              <a:ea typeface="+mn-ea"/>
              <a:cs typeface="+mn-cs"/>
            </a:rPr>
            <a:t>円、地区公民館長寿命化改修事業</a:t>
          </a:r>
          <a:r>
            <a:rPr kumimoji="1" lang="ja-JP" altLang="ja-JP" sz="1100">
              <a:solidFill>
                <a:schemeClr val="dk1"/>
              </a:solidFill>
              <a:effectLst/>
              <a:latin typeface="+mn-lt"/>
              <a:ea typeface="+mn-ea"/>
              <a:cs typeface="+mn-cs"/>
            </a:rPr>
            <a:t>の財源として「公共建築物維持基金」を</a:t>
          </a:r>
          <a:r>
            <a:rPr kumimoji="1" lang="en-US" altLang="ja-JP" sz="1100">
              <a:solidFill>
                <a:schemeClr val="dk1"/>
              </a:solidFill>
              <a:effectLst/>
              <a:latin typeface="+mn-lt"/>
              <a:ea typeface="+mn-ea"/>
              <a:cs typeface="+mn-cs"/>
            </a:rPr>
            <a:t>70,000,000</a:t>
          </a:r>
          <a:r>
            <a:rPr kumimoji="1" lang="ja-JP" altLang="ja-JP" sz="1100">
              <a:solidFill>
                <a:schemeClr val="dk1"/>
              </a:solidFill>
              <a:effectLst/>
              <a:latin typeface="+mn-lt"/>
              <a:ea typeface="+mn-ea"/>
              <a:cs typeface="+mn-cs"/>
            </a:rPr>
            <a:t>円、町内の各地区に関連する環境整備事業等に充てるため「環境整備事業基金」を</a:t>
          </a:r>
          <a:r>
            <a:rPr kumimoji="1" lang="en-US" altLang="ja-JP" sz="1100">
              <a:solidFill>
                <a:schemeClr val="dk1"/>
              </a:solidFill>
              <a:effectLst/>
              <a:latin typeface="+mn-lt"/>
              <a:ea typeface="+mn-ea"/>
              <a:cs typeface="+mn-cs"/>
            </a:rPr>
            <a:t>25,011,000</a:t>
          </a:r>
          <a:r>
            <a:rPr kumimoji="1" lang="ja-JP" altLang="ja-JP" sz="1100">
              <a:solidFill>
                <a:schemeClr val="dk1"/>
              </a:solidFill>
              <a:effectLst/>
              <a:latin typeface="+mn-lt"/>
              <a:ea typeface="+mn-ea"/>
              <a:cs typeface="+mn-cs"/>
            </a:rPr>
            <a:t>円、「いきいきまちづくり基金」からは、ふれあいバス運行事業のため</a:t>
          </a:r>
          <a:r>
            <a:rPr kumimoji="1" lang="en-US" altLang="ja-JP" sz="1100">
              <a:solidFill>
                <a:schemeClr val="dk1"/>
              </a:solidFill>
              <a:effectLst/>
              <a:latin typeface="+mn-lt"/>
              <a:ea typeface="+mn-ea"/>
              <a:cs typeface="+mn-cs"/>
            </a:rPr>
            <a:t>21,831,000</a:t>
          </a:r>
          <a:r>
            <a:rPr kumimoji="1" lang="ja-JP" altLang="ja-JP" sz="1100">
              <a:solidFill>
                <a:schemeClr val="dk1"/>
              </a:solidFill>
              <a:effectLst/>
              <a:latin typeface="+mn-lt"/>
              <a:ea typeface="+mn-ea"/>
              <a:cs typeface="+mn-cs"/>
            </a:rPr>
            <a:t>円を取り崩すなどしたことにより、基金全体としては</a:t>
          </a:r>
          <a:r>
            <a:rPr kumimoji="1" lang="en-US" altLang="ja-JP" sz="1100">
              <a:solidFill>
                <a:schemeClr val="dk1"/>
              </a:solidFill>
              <a:effectLst/>
              <a:latin typeface="+mn-lt"/>
              <a:ea typeface="+mn-ea"/>
              <a:cs typeface="+mn-cs"/>
            </a:rPr>
            <a:t>110,963,000</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・南海トラフ地震等の大規模災害が発生した際、町単独の財源である程度の期間、行政運営を維持できるよう備える。当町における歳入の</a:t>
          </a:r>
          <a:r>
            <a:rPr kumimoji="1" lang="en-US" altLang="ja-JP" sz="1100" b="0" i="0" u="none">
              <a:solidFill>
                <a:sysClr val="windowText" lastClr="000000"/>
              </a:solidFill>
              <a:effectLst/>
              <a:latin typeface="+mn-lt"/>
              <a:ea typeface="+mn-ea"/>
              <a:cs typeface="+mn-cs"/>
            </a:rPr>
            <a:t>20</a:t>
          </a:r>
          <a:r>
            <a:rPr kumimoji="1" lang="ja-JP" altLang="ja-JP" sz="1100" b="0" i="0" u="none">
              <a:solidFill>
                <a:sysClr val="windowText" lastClr="000000"/>
              </a:solidFill>
              <a:effectLst/>
              <a:latin typeface="+mn-lt"/>
              <a:ea typeface="+mn-ea"/>
              <a:cs typeface="+mn-cs"/>
            </a:rPr>
            <a:t>％</a:t>
          </a:r>
          <a:r>
            <a:rPr kumimoji="1" lang="ja-JP" altLang="ja-JP" sz="1100">
              <a:solidFill>
                <a:schemeClr val="dk1"/>
              </a:solidFill>
              <a:effectLst/>
              <a:latin typeface="+mn-lt"/>
              <a:ea typeface="+mn-ea"/>
              <a:cs typeface="+mn-cs"/>
            </a:rPr>
            <a:t>程度は、主に大規模償却資産税に依存しており、この税収は恒常的に見込めないため、減収に備えて積み立てを行う。</a:t>
          </a:r>
          <a:endParaRPr lang="ja-JP" altLang="ja-JP" sz="1400">
            <a:effectLst/>
          </a:endParaRPr>
        </a:p>
        <a:p>
          <a:r>
            <a:rPr kumimoji="1" lang="ja-JP" altLang="ja-JP" sz="1100">
              <a:solidFill>
                <a:schemeClr val="dk1"/>
              </a:solidFill>
              <a:effectLst/>
              <a:latin typeface="+mn-lt"/>
              <a:ea typeface="+mn-ea"/>
              <a:cs typeface="+mn-cs"/>
            </a:rPr>
            <a:t>・基金の使途の明確化を図るため、財政調整基金を取り崩し、個々の特定目的基金に積み立てていく。</a:t>
          </a:r>
          <a:endParaRPr lang="ja-JP" altLang="ja-JP" sz="1400">
            <a:effectLst/>
          </a:endParaRPr>
        </a:p>
        <a:p>
          <a:r>
            <a:rPr kumimoji="1" lang="ja-JP" altLang="ja-JP" sz="1100">
              <a:solidFill>
                <a:schemeClr val="dk1"/>
              </a:solidFill>
              <a:effectLst/>
              <a:latin typeface="+mn-lt"/>
              <a:ea typeface="+mn-ea"/>
              <a:cs typeface="+mn-cs"/>
            </a:rPr>
            <a:t>・公共施設の大規模改修や、中学校の建て替えに備え、「公共施設建設基金」「公共建築物維持基金」に一般財源より積み立てていく。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（基金の使途）</a:t>
          </a:r>
          <a:endParaRPr lang="ja-JP" altLang="ja-JP" sz="1400">
            <a:effectLst/>
          </a:endParaRPr>
        </a:p>
        <a:p>
          <a:r>
            <a:rPr kumimoji="1" lang="ja-JP" altLang="ja-JP" sz="1100">
              <a:solidFill>
                <a:schemeClr val="dk1"/>
              </a:solidFill>
              <a:effectLst/>
              <a:latin typeface="+mn-lt"/>
              <a:ea typeface="+mn-ea"/>
              <a:cs typeface="+mn-cs"/>
            </a:rPr>
            <a:t>・公共建築物維持基金：町が特に必要と認める公用又は公共用に供する建築物の維持補修に要する経費の財源に充てる</a:t>
          </a:r>
          <a:endParaRPr lang="ja-JP" altLang="ja-JP" sz="1400">
            <a:effectLst/>
          </a:endParaRPr>
        </a:p>
        <a:p>
          <a:r>
            <a:rPr kumimoji="1" lang="ja-JP" altLang="ja-JP" sz="1100">
              <a:solidFill>
                <a:schemeClr val="dk1"/>
              </a:solidFill>
              <a:effectLst/>
              <a:latin typeface="+mn-lt"/>
              <a:ea typeface="+mn-ea"/>
              <a:cs typeface="+mn-cs"/>
            </a:rPr>
            <a:t>・公共施設建設基金：町が特に必要と認める公共施設の建設に要する経費の財源に充てる</a:t>
          </a:r>
          <a:endParaRPr lang="ja-JP" altLang="ja-JP" sz="1400">
            <a:effectLst/>
          </a:endParaRPr>
        </a:p>
        <a:p>
          <a:r>
            <a:rPr kumimoji="1" lang="ja-JP" altLang="ja-JP" sz="1100">
              <a:solidFill>
                <a:schemeClr val="dk1"/>
              </a:solidFill>
              <a:effectLst/>
              <a:latin typeface="+mn-lt"/>
              <a:ea typeface="+mn-ea"/>
              <a:cs typeface="+mn-cs"/>
            </a:rPr>
            <a:t>・いきいきまちづくり基金：いきいきとしたまちづくり推進を図り、高齢者等の保健福祉サービスの充実に要する経費の財源に充てる</a:t>
          </a:r>
          <a:endParaRPr lang="ja-JP" altLang="ja-JP" sz="1400">
            <a:effectLst/>
          </a:endParaRPr>
        </a:p>
        <a:p>
          <a:r>
            <a:rPr kumimoji="1" lang="ja-JP" altLang="ja-JP" sz="1100">
              <a:solidFill>
                <a:schemeClr val="dk1"/>
              </a:solidFill>
              <a:effectLst/>
              <a:latin typeface="+mn-lt"/>
              <a:ea typeface="+mn-ea"/>
              <a:cs typeface="+mn-cs"/>
            </a:rPr>
            <a:t>・安全なまちづくり基金：日常生活が安全で、災害に強いまちづくりの推進及び災害に際しての救助に要する経費の財源に充てる</a:t>
          </a:r>
          <a:endParaRPr lang="ja-JP" altLang="ja-JP" sz="1400">
            <a:effectLst/>
          </a:endParaRPr>
        </a:p>
        <a:p>
          <a:r>
            <a:rPr kumimoji="1" lang="ja-JP" altLang="ja-JP" sz="1100">
              <a:solidFill>
                <a:schemeClr val="dk1"/>
              </a:solidFill>
              <a:effectLst/>
              <a:latin typeface="+mn-lt"/>
              <a:ea typeface="+mn-ea"/>
              <a:cs typeface="+mn-cs"/>
            </a:rPr>
            <a:t>・教育文化振興基金：町民の教育文化、芸術の振興を図る経費に充てる</a:t>
          </a:r>
          <a:endParaRPr lang="ja-JP" altLang="ja-JP" sz="1400">
            <a:effectLst/>
          </a:endParaRPr>
        </a:p>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・公共建築物維持基金：基金利子</a:t>
          </a:r>
          <a:r>
            <a:rPr kumimoji="1" lang="en-US" altLang="ja-JP" sz="1100" u="none">
              <a:solidFill>
                <a:schemeClr val="dk1"/>
              </a:solidFill>
              <a:effectLst/>
              <a:latin typeface="+mn-lt"/>
              <a:ea typeface="+mn-ea"/>
              <a:cs typeface="+mn-cs"/>
            </a:rPr>
            <a:t>18,095,000</a:t>
          </a:r>
          <a:r>
            <a:rPr kumimoji="1" lang="ja-JP" altLang="ja-JP" sz="1100">
              <a:solidFill>
                <a:schemeClr val="dk1"/>
              </a:solidFill>
              <a:effectLst/>
              <a:latin typeface="+mn-lt"/>
              <a:ea typeface="+mn-ea"/>
              <a:cs typeface="+mn-cs"/>
            </a:rPr>
            <a:t>円と一般財源積立金</a:t>
          </a:r>
          <a:r>
            <a:rPr kumimoji="1" lang="en-US" altLang="ja-JP" sz="1100">
              <a:solidFill>
                <a:schemeClr val="dk1"/>
              </a:solidFill>
              <a:effectLst/>
              <a:latin typeface="+mn-lt"/>
              <a:ea typeface="+mn-ea"/>
              <a:cs typeface="+mn-cs"/>
            </a:rPr>
            <a:t>245,612,000</a:t>
          </a:r>
          <a:r>
            <a:rPr kumimoji="1" lang="ja-JP" altLang="ja-JP" sz="1100">
              <a:solidFill>
                <a:schemeClr val="dk1"/>
              </a:solidFill>
              <a:effectLst/>
              <a:latin typeface="+mn-lt"/>
              <a:ea typeface="+mn-ea"/>
              <a:cs typeface="+mn-cs"/>
            </a:rPr>
            <a:t>円を積み立てた一方、</a:t>
          </a:r>
          <a:r>
            <a:rPr kumimoji="1" lang="ja-JP" altLang="en-US" sz="1100">
              <a:solidFill>
                <a:schemeClr val="dk1"/>
              </a:solidFill>
              <a:effectLst/>
              <a:latin typeface="+mn-lt"/>
              <a:ea typeface="+mn-ea"/>
              <a:cs typeface="+mn-cs"/>
            </a:rPr>
            <a:t>地区公民館長寿命化改修事業</a:t>
          </a:r>
          <a:r>
            <a:rPr kumimoji="1" lang="ja-JP" altLang="ja-JP" sz="1100">
              <a:solidFill>
                <a:schemeClr val="dk1"/>
              </a:solidFill>
              <a:effectLst/>
              <a:latin typeface="+mn-lt"/>
              <a:ea typeface="+mn-ea"/>
              <a:cs typeface="+mn-cs"/>
            </a:rPr>
            <a:t>に充当するため</a:t>
          </a:r>
          <a:r>
            <a:rPr kumimoji="1" lang="en-US" altLang="ja-JP" sz="1100">
              <a:solidFill>
                <a:schemeClr val="dk1"/>
              </a:solidFill>
              <a:effectLst/>
              <a:latin typeface="+mn-lt"/>
              <a:ea typeface="+mn-ea"/>
              <a:cs typeface="+mn-cs"/>
            </a:rPr>
            <a:t>70,000,000</a:t>
          </a:r>
          <a:r>
            <a:rPr kumimoji="1" lang="ja-JP" altLang="en-US" sz="1100">
              <a:solidFill>
                <a:schemeClr val="dk1"/>
              </a:solidFill>
              <a:effectLst/>
              <a:latin typeface="+mn-lt"/>
              <a:ea typeface="+mn-ea"/>
              <a:cs typeface="+mn-cs"/>
            </a:rPr>
            <a:t>円</a:t>
          </a:r>
          <a:r>
            <a:rPr kumimoji="1" lang="ja-JP" altLang="ja-JP" sz="1100">
              <a:solidFill>
                <a:schemeClr val="dk1"/>
              </a:solidFill>
              <a:effectLst/>
              <a:latin typeface="+mn-lt"/>
              <a:ea typeface="+mn-ea"/>
              <a:cs typeface="+mn-cs"/>
            </a:rPr>
            <a:t>を取り崩したことによる</a:t>
          </a:r>
          <a:r>
            <a:rPr kumimoji="1" lang="ja-JP" altLang="en-US" sz="1100">
              <a:solidFill>
                <a:schemeClr val="dk1"/>
              </a:solidFill>
              <a:effectLst/>
              <a:latin typeface="+mn-lt"/>
              <a:ea typeface="+mn-ea"/>
              <a:cs typeface="+mn-cs"/>
            </a:rPr>
            <a:t>増</a:t>
          </a:r>
          <a:endParaRPr lang="ja-JP" altLang="ja-JP" sz="1400">
            <a:effectLst/>
          </a:endParaRPr>
        </a:p>
        <a:p>
          <a:r>
            <a:rPr kumimoji="1" lang="ja-JP" altLang="ja-JP" sz="1100">
              <a:solidFill>
                <a:schemeClr val="dk1"/>
              </a:solidFill>
              <a:effectLst/>
              <a:latin typeface="+mn-lt"/>
              <a:ea typeface="+mn-ea"/>
              <a:cs typeface="+mn-cs"/>
            </a:rPr>
            <a:t>・公共施設建設基金：基金利子</a:t>
          </a:r>
          <a:r>
            <a:rPr kumimoji="1" lang="en-US" altLang="ja-JP" sz="1100">
              <a:solidFill>
                <a:schemeClr val="dk1"/>
              </a:solidFill>
              <a:effectLst/>
              <a:latin typeface="+mn-lt"/>
              <a:ea typeface="+mn-ea"/>
              <a:cs typeface="+mn-cs"/>
            </a:rPr>
            <a:t>9,623,000</a:t>
          </a:r>
          <a:r>
            <a:rPr kumimoji="1" lang="ja-JP" altLang="ja-JP" sz="1100">
              <a:solidFill>
                <a:schemeClr val="dk1"/>
              </a:solidFill>
              <a:effectLst/>
              <a:latin typeface="+mn-lt"/>
              <a:ea typeface="+mn-ea"/>
              <a:cs typeface="+mn-cs"/>
            </a:rPr>
            <a:t>円を積み立てた</a:t>
          </a:r>
          <a:r>
            <a:rPr kumimoji="1" lang="ja-JP" altLang="en-US" sz="1100">
              <a:solidFill>
                <a:schemeClr val="dk1"/>
              </a:solidFill>
              <a:effectLst/>
              <a:latin typeface="+mn-lt"/>
              <a:ea typeface="+mn-ea"/>
              <a:cs typeface="+mn-cs"/>
            </a:rPr>
            <a:t>一方、ボランティア活動拠点施設整備事業に充当するため</a:t>
          </a:r>
          <a:r>
            <a:rPr kumimoji="1" lang="en-US" altLang="ja-JP" sz="1100">
              <a:solidFill>
                <a:schemeClr val="dk1"/>
              </a:solidFill>
              <a:effectLst/>
              <a:latin typeface="+mn-lt"/>
              <a:ea typeface="+mn-ea"/>
              <a:cs typeface="+mn-cs"/>
            </a:rPr>
            <a:t>145,331,000</a:t>
          </a:r>
          <a:r>
            <a:rPr kumimoji="1" lang="ja-JP" altLang="en-US" sz="1100">
              <a:solidFill>
                <a:schemeClr val="dk1"/>
              </a:solidFill>
              <a:effectLst/>
              <a:latin typeface="+mn-lt"/>
              <a:ea typeface="+mn-ea"/>
              <a:cs typeface="+mn-cs"/>
            </a:rPr>
            <a:t>円を取り崩した</a:t>
          </a:r>
          <a:r>
            <a:rPr kumimoji="1" lang="ja-JP" altLang="ja-JP" sz="1100">
              <a:solidFill>
                <a:schemeClr val="dk1"/>
              </a:solidFill>
              <a:effectLst/>
              <a:latin typeface="+mn-lt"/>
              <a:ea typeface="+mn-ea"/>
              <a:cs typeface="+mn-cs"/>
            </a:rPr>
            <a:t>ことによる</a:t>
          </a:r>
          <a:r>
            <a:rPr kumimoji="1" lang="ja-JP" altLang="en-US" sz="1100">
              <a:solidFill>
                <a:schemeClr val="dk1"/>
              </a:solidFill>
              <a:effectLst/>
              <a:latin typeface="+mn-lt"/>
              <a:ea typeface="+mn-ea"/>
              <a:cs typeface="+mn-cs"/>
            </a:rPr>
            <a:t>減</a:t>
          </a:r>
          <a:endParaRPr lang="ja-JP" altLang="ja-JP" sz="1400">
            <a:effectLst/>
          </a:endParaRPr>
        </a:p>
        <a:p>
          <a:r>
            <a:rPr kumimoji="1" lang="ja-JP" altLang="ja-JP" sz="1100">
              <a:solidFill>
                <a:schemeClr val="dk1"/>
              </a:solidFill>
              <a:effectLst/>
              <a:latin typeface="+mn-lt"/>
              <a:ea typeface="+mn-ea"/>
              <a:cs typeface="+mn-cs"/>
            </a:rPr>
            <a:t>・いきいきまちづくり基金：基金利子</a:t>
          </a:r>
          <a:r>
            <a:rPr kumimoji="1" lang="en-US" altLang="ja-JP" sz="1100">
              <a:solidFill>
                <a:schemeClr val="dk1"/>
              </a:solidFill>
              <a:effectLst/>
              <a:latin typeface="+mn-lt"/>
              <a:ea typeface="+mn-ea"/>
              <a:cs typeface="+mn-cs"/>
            </a:rPr>
            <a:t>3,955,000</a:t>
          </a:r>
          <a:r>
            <a:rPr kumimoji="1" lang="ja-JP" altLang="ja-JP" sz="1100">
              <a:solidFill>
                <a:schemeClr val="dk1"/>
              </a:solidFill>
              <a:effectLst/>
              <a:latin typeface="+mn-lt"/>
              <a:ea typeface="+mn-ea"/>
              <a:cs typeface="+mn-cs"/>
            </a:rPr>
            <a:t>円を積み立てた一方、ふれあいバス運行事業に充当するため</a:t>
          </a:r>
          <a:r>
            <a:rPr kumimoji="1" lang="en-US" altLang="ja-JP" sz="1100">
              <a:solidFill>
                <a:schemeClr val="dk1"/>
              </a:solidFill>
              <a:effectLst/>
              <a:latin typeface="+mn-lt"/>
              <a:ea typeface="+mn-ea"/>
              <a:cs typeface="+mn-cs"/>
            </a:rPr>
            <a:t>21,831,000</a:t>
          </a:r>
          <a:r>
            <a:rPr kumimoji="1" lang="ja-JP" altLang="ja-JP" sz="1100">
              <a:solidFill>
                <a:schemeClr val="dk1"/>
              </a:solidFill>
              <a:effectLst/>
              <a:latin typeface="+mn-lt"/>
              <a:ea typeface="+mn-ea"/>
              <a:cs typeface="+mn-cs"/>
            </a:rPr>
            <a:t>円を取り崩したことによる減</a:t>
          </a:r>
          <a:endParaRPr lang="ja-JP" altLang="ja-JP" sz="1400">
            <a:effectLst/>
          </a:endParaRPr>
        </a:p>
        <a:p>
          <a:r>
            <a:rPr kumimoji="1" lang="ja-JP" altLang="ja-JP" sz="1100">
              <a:solidFill>
                <a:schemeClr val="dk1"/>
              </a:solidFill>
              <a:effectLst/>
              <a:latin typeface="+mn-lt"/>
              <a:ea typeface="+mn-ea"/>
              <a:cs typeface="+mn-cs"/>
            </a:rPr>
            <a:t>・安全なまちづくり基金：基金利子</a:t>
          </a:r>
          <a:r>
            <a:rPr kumimoji="1" lang="en-US" altLang="ja-JP" sz="1100">
              <a:solidFill>
                <a:schemeClr val="dk1"/>
              </a:solidFill>
              <a:effectLst/>
              <a:latin typeface="+mn-lt"/>
              <a:ea typeface="+mn-ea"/>
              <a:cs typeface="+mn-cs"/>
            </a:rPr>
            <a:t>4,461,000</a:t>
          </a:r>
          <a:r>
            <a:rPr kumimoji="1" lang="ja-JP" altLang="ja-JP" sz="1100">
              <a:solidFill>
                <a:schemeClr val="dk1"/>
              </a:solidFill>
              <a:effectLst/>
              <a:latin typeface="+mn-lt"/>
              <a:ea typeface="+mn-ea"/>
              <a:cs typeface="+mn-cs"/>
            </a:rPr>
            <a:t>円を積み立てたことによる増</a:t>
          </a:r>
          <a:endParaRPr lang="ja-JP" altLang="ja-JP" sz="1400">
            <a:effectLst/>
          </a:endParaRPr>
        </a:p>
        <a:p>
          <a:r>
            <a:rPr kumimoji="1" lang="ja-JP" altLang="ja-JP" sz="1100">
              <a:solidFill>
                <a:schemeClr val="dk1"/>
              </a:solidFill>
              <a:effectLst/>
              <a:latin typeface="+mn-lt"/>
              <a:ea typeface="+mn-ea"/>
              <a:cs typeface="+mn-cs"/>
            </a:rPr>
            <a:t>・教育文化振興基金：増減なし</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公共建築物維持基金：公共施設等総合管理計画及び個別施設計画に基づき、インフラを含めた長寿命化対策を行っていく予定であり、大規模修繕等に備えた財源確保のため積立を行いますが、中長期的には減少の見込み。</a:t>
          </a:r>
          <a:endParaRPr lang="ja-JP" altLang="ja-JP" sz="1400">
            <a:effectLst/>
          </a:endParaRPr>
        </a:p>
        <a:p>
          <a:r>
            <a:rPr kumimoji="1" lang="ja-JP" altLang="ja-JP" sz="1100">
              <a:solidFill>
                <a:schemeClr val="dk1"/>
              </a:solidFill>
              <a:effectLst/>
              <a:latin typeface="+mn-lt"/>
              <a:ea typeface="+mn-ea"/>
              <a:cs typeface="+mn-cs"/>
            </a:rPr>
            <a:t>・公共施設建設基金：築</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年以上経過する中学校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建て替えの財源</a:t>
          </a:r>
          <a:r>
            <a:rPr kumimoji="1" lang="ja-JP" altLang="en-US" sz="1100">
              <a:solidFill>
                <a:schemeClr val="dk1"/>
              </a:solidFill>
              <a:effectLst/>
              <a:latin typeface="+mn-lt"/>
              <a:ea typeface="+mn-ea"/>
              <a:cs typeface="+mn-cs"/>
            </a:rPr>
            <a:t>とするため</a:t>
          </a:r>
          <a:r>
            <a:rPr kumimoji="1" lang="ja-JP" altLang="ja-JP" sz="1100">
              <a:solidFill>
                <a:schemeClr val="dk1"/>
              </a:solidFill>
              <a:effectLst/>
              <a:latin typeface="+mn-lt"/>
              <a:ea typeface="+mn-ea"/>
              <a:cs typeface="+mn-cs"/>
            </a:rPr>
            <a:t>、中長期的には減少の見込み。</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基金利子及び地方財政法第７条第１項に基づき決算剰余金の計</a:t>
          </a:r>
          <a:r>
            <a:rPr kumimoji="1" lang="en-US" altLang="ja-JP" sz="1100">
              <a:solidFill>
                <a:schemeClr val="dk1"/>
              </a:solidFill>
              <a:effectLst/>
              <a:latin typeface="+mn-lt"/>
              <a:ea typeface="+mn-ea"/>
              <a:cs typeface="+mn-cs"/>
            </a:rPr>
            <a:t>155,000,000</a:t>
          </a:r>
          <a:r>
            <a:rPr kumimoji="1" lang="ja-JP" altLang="ja-JP" sz="1100">
              <a:solidFill>
                <a:schemeClr val="dk1"/>
              </a:solidFill>
              <a:effectLst/>
              <a:latin typeface="+mn-lt"/>
              <a:ea typeface="+mn-ea"/>
              <a:cs typeface="+mn-cs"/>
            </a:rPr>
            <a:t>円を積み立て、</a:t>
          </a:r>
          <a:r>
            <a:rPr kumimoji="1" lang="en-US" altLang="ja-JP" sz="1100">
              <a:solidFill>
                <a:schemeClr val="dk1"/>
              </a:solidFill>
              <a:effectLst/>
              <a:latin typeface="+mn-lt"/>
              <a:ea typeface="+mn-ea"/>
              <a:cs typeface="+mn-cs"/>
            </a:rPr>
            <a:t>292,140,000</a:t>
          </a:r>
          <a:r>
            <a:rPr kumimoji="1" lang="ja-JP" altLang="ja-JP" sz="1100">
              <a:solidFill>
                <a:schemeClr val="dk1"/>
              </a:solidFill>
              <a:effectLst/>
              <a:latin typeface="+mn-lt"/>
              <a:ea typeface="+mn-ea"/>
              <a:cs typeface="+mn-cs"/>
            </a:rPr>
            <a:t>円を取り崩したこと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108,028,000</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基金の使途の明確化を図るため、財政調整基金を取崩し、個々の特定目的基金に積み立てていく。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（増減理由）</a:t>
          </a:r>
          <a:endParaRPr lang="ja-JP" altLang="ja-JP" sz="1400">
            <a:effectLst/>
          </a:endParaRPr>
        </a:p>
        <a:p>
          <a:r>
            <a:rPr kumimoji="1" lang="ja-JP" altLang="ja-JP" sz="1100">
              <a:solidFill>
                <a:schemeClr val="dk1"/>
              </a:solidFill>
              <a:effectLst/>
              <a:latin typeface="+mn-lt"/>
              <a:ea typeface="+mn-ea"/>
              <a:cs typeface="+mn-cs"/>
            </a:rPr>
            <a:t>基金利子を</a:t>
          </a:r>
          <a:r>
            <a:rPr kumimoji="1" lang="en-US" altLang="ja-JP" sz="1100">
              <a:solidFill>
                <a:schemeClr val="dk1"/>
              </a:solidFill>
              <a:effectLst/>
              <a:latin typeface="+mn-lt"/>
              <a:ea typeface="+mn-ea"/>
              <a:cs typeface="+mn-cs"/>
            </a:rPr>
            <a:t>11,309,000</a:t>
          </a:r>
          <a:r>
            <a:rPr kumimoji="1" lang="ja-JP" altLang="ja-JP" sz="1100">
              <a:solidFill>
                <a:schemeClr val="dk1"/>
              </a:solidFill>
              <a:effectLst/>
              <a:latin typeface="+mn-lt"/>
              <a:ea typeface="+mn-ea"/>
              <a:cs typeface="+mn-cs"/>
            </a:rPr>
            <a:t>円積み立て、</a:t>
          </a:r>
          <a:r>
            <a:rPr kumimoji="1" lang="en-US" altLang="ja-JP" sz="1100">
              <a:solidFill>
                <a:schemeClr val="dk1"/>
              </a:solidFill>
              <a:effectLst/>
              <a:latin typeface="+mn-lt"/>
              <a:ea typeface="+mn-ea"/>
              <a:cs typeface="+mn-cs"/>
            </a:rPr>
            <a:t>38,375,000</a:t>
          </a:r>
          <a:r>
            <a:rPr kumimoji="1" lang="ja-JP" altLang="ja-JP" sz="1100">
              <a:solidFill>
                <a:schemeClr val="dk1"/>
              </a:solidFill>
              <a:effectLst/>
              <a:latin typeface="+mn-lt"/>
              <a:ea typeface="+mn-ea"/>
              <a:cs typeface="+mn-cs"/>
            </a:rPr>
            <a:t>円を取り崩したことにより、</a:t>
          </a:r>
          <a:r>
            <a:rPr kumimoji="1" lang="en-US" altLang="ja-JP" sz="1100">
              <a:solidFill>
                <a:schemeClr val="dk1"/>
              </a:solidFill>
              <a:effectLst/>
              <a:latin typeface="+mn-lt"/>
              <a:ea typeface="+mn-ea"/>
              <a:cs typeface="+mn-cs"/>
            </a:rPr>
            <a:t>27,066,000</a:t>
          </a:r>
          <a:r>
            <a:rPr kumimoji="1" lang="ja-JP" altLang="ja-JP" sz="1100">
              <a:solidFill>
                <a:schemeClr val="dk1"/>
              </a:solidFill>
              <a:effectLst/>
              <a:latin typeface="+mn-lt"/>
              <a:ea typeface="+mn-ea"/>
              <a:cs typeface="+mn-cs"/>
            </a:rPr>
            <a:t>円の減となった。</a:t>
          </a:r>
          <a:endParaRPr lang="ja-JP" altLang="ja-JP" sz="1400">
            <a:effectLst/>
          </a:endParaRPr>
        </a:p>
        <a:p>
          <a:r>
            <a:rPr kumimoji="1" lang="ja-JP" altLang="ja-JP" sz="1100">
              <a:solidFill>
                <a:schemeClr val="dk1"/>
              </a:solidFill>
              <a:effectLst/>
              <a:latin typeface="+mn-lt"/>
              <a:ea typeface="+mn-ea"/>
              <a:cs typeface="+mn-cs"/>
            </a:rPr>
            <a:t>（今後の方針）</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年度より、元金償還に充当していく方針のため、中長期的には減少の見込みである。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火力発電所の大規模償却資産に係る税収により、類似団体平均を大きく上回っている。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償却資産に係る固定資産税は恒常的に見込めるものではなく、年々減少していくことを予想しているため、今後も歳出削減、町税の徴収強化による、更なる財政基盤の強化に取り組む。</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38</xdr:row>
      <xdr:rowOff>67733</xdr:rowOff>
    </xdr:from>
    <xdr:to>
      <xdr:col>23</xdr:col>
      <xdr:colOff>133350</xdr:colOff>
      <xdr:row>45</xdr:row>
      <xdr:rowOff>167922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582833"/>
          <a:ext cx="0" cy="13003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139999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55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167922</xdr:rowOff>
    </xdr:from>
    <xdr:to>
      <xdr:col>24</xdr:col>
      <xdr:colOff>12700</xdr:colOff>
      <xdr:row>45</xdr:row>
      <xdr:rowOff>167922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83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154110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326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38</xdr:row>
      <xdr:rowOff>67733</xdr:rowOff>
    </xdr:from>
    <xdr:to>
      <xdr:col>24</xdr:col>
      <xdr:colOff>12700</xdr:colOff>
      <xdr:row>38</xdr:row>
      <xdr:rowOff>67733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58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14111</xdr:rowOff>
    </xdr:from>
    <xdr:to>
      <xdr:col>23</xdr:col>
      <xdr:colOff>133350</xdr:colOff>
      <xdr:row>38</xdr:row>
      <xdr:rowOff>67733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529211"/>
          <a:ext cx="8382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96960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4693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131939</xdr:rowOff>
    </xdr:from>
    <xdr:to>
      <xdr:col>19</xdr:col>
      <xdr:colOff>133350</xdr:colOff>
      <xdr:row>38</xdr:row>
      <xdr:rowOff>14111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475589"/>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111478</xdr:rowOff>
    </xdr:from>
    <xdr:to>
      <xdr:col>19</xdr:col>
      <xdr:colOff>184150</xdr:colOff>
      <xdr:row>44</xdr:row>
      <xdr:rowOff>41628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48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26405</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57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37</xdr:row>
      <xdr:rowOff>64911</xdr:rowOff>
    </xdr:from>
    <xdr:to>
      <xdr:col>15</xdr:col>
      <xdr:colOff>82550</xdr:colOff>
      <xdr:row>37</xdr:row>
      <xdr:rowOff>131939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408561"/>
          <a:ext cx="889000" cy="67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98072</xdr:rowOff>
    </xdr:from>
    <xdr:to>
      <xdr:col>15</xdr:col>
      <xdr:colOff>133350</xdr:colOff>
      <xdr:row>44</xdr:row>
      <xdr:rowOff>28222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47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12999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37</xdr:row>
      <xdr:rowOff>38100</xdr:rowOff>
    </xdr:from>
    <xdr:to>
      <xdr:col>11</xdr:col>
      <xdr:colOff>31750</xdr:colOff>
      <xdr:row>37</xdr:row>
      <xdr:rowOff>64911</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38175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31045</xdr:rowOff>
    </xdr:from>
    <xdr:to>
      <xdr:col>11</xdr:col>
      <xdr:colOff>82550</xdr:colOff>
      <xdr:row>43</xdr:row>
      <xdr:rowOff>132645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40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117422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89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138289</xdr:rowOff>
    </xdr:from>
    <xdr:to>
      <xdr:col>7</xdr:col>
      <xdr:colOff>31750</xdr:colOff>
      <xdr:row>44</xdr:row>
      <xdr:rowOff>68439</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510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53216</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16933</xdr:rowOff>
    </xdr:from>
    <xdr:to>
      <xdr:col>23</xdr:col>
      <xdr:colOff>184150</xdr:colOff>
      <xdr:row>38</xdr:row>
      <xdr:rowOff>118533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532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109660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453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37</xdr:row>
      <xdr:rowOff>134761</xdr:rowOff>
    </xdr:from>
    <xdr:to>
      <xdr:col>19</xdr:col>
      <xdr:colOff>184150</xdr:colOff>
      <xdr:row>38</xdr:row>
      <xdr:rowOff>64911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478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75088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2472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37</xdr:row>
      <xdr:rowOff>81139</xdr:rowOff>
    </xdr:from>
    <xdr:to>
      <xdr:col>15</xdr:col>
      <xdr:colOff>133350</xdr:colOff>
      <xdr:row>38</xdr:row>
      <xdr:rowOff>11289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42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36</xdr:row>
      <xdr:rowOff>21466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193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37</xdr:row>
      <xdr:rowOff>14111</xdr:rowOff>
    </xdr:from>
    <xdr:to>
      <xdr:col>11</xdr:col>
      <xdr:colOff>82550</xdr:colOff>
      <xdr:row>37</xdr:row>
      <xdr:rowOff>115711</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357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125888</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126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158750</xdr:rowOff>
    </xdr:from>
    <xdr:to>
      <xdr:col>7</xdr:col>
      <xdr:colOff>31750</xdr:colOff>
      <xdr:row>37</xdr:row>
      <xdr:rowOff>88900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99077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09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[76.3%]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大規模償却資産による税収があるため、類似団体と比較し、財政構造の弾力性は高い。</a:t>
          </a:r>
          <a:endParaRPr lang="ja-JP" altLang="ja-JP" sz="1400">
            <a:effectLst/>
          </a:endParaRPr>
        </a:p>
        <a:p>
          <a:r>
            <a:rPr kumimoji="1" lang="ja-JP" altLang="ja-JP" sz="1100">
              <a:solidFill>
                <a:schemeClr val="dk1"/>
              </a:solidFill>
              <a:effectLst/>
              <a:latin typeface="+mn-lt"/>
              <a:ea typeface="+mn-ea"/>
              <a:cs typeface="+mn-cs"/>
            </a:rPr>
            <a:t>今後も投資的事業の計画的な選択や行財政運営経費の削減など、健全な財政運営に向けて取り組むことで、現在の水準を維持する。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88138</xdr:rowOff>
    </xdr:from>
    <xdr:to>
      <xdr:col>23</xdr:col>
      <xdr:colOff>133350</xdr:colOff>
      <xdr:row>66</xdr:row>
      <xdr:rowOff>24638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375138"/>
          <a:ext cx="0" cy="9652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168165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312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24638</xdr:rowOff>
    </xdr:from>
    <xdr:to>
      <xdr:col>24</xdr:col>
      <xdr:colOff>12700</xdr:colOff>
      <xdr:row>66</xdr:row>
      <xdr:rowOff>24638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340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3065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118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88138</xdr:rowOff>
    </xdr:from>
    <xdr:to>
      <xdr:col>24</xdr:col>
      <xdr:colOff>12700</xdr:colOff>
      <xdr:row>60</xdr:row>
      <xdr:rowOff>88138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37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167894</xdr:rowOff>
    </xdr:from>
    <xdr:to>
      <xdr:col>23</xdr:col>
      <xdr:colOff>133350</xdr:colOff>
      <xdr:row>60</xdr:row>
      <xdr:rowOff>88138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28344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59707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61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87630</xdr:rowOff>
    </xdr:from>
    <xdr:to>
      <xdr:col>23</xdr:col>
      <xdr:colOff>184150</xdr:colOff>
      <xdr:row>64</xdr:row>
      <xdr:rowOff>17780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109982</xdr:rowOff>
    </xdr:from>
    <xdr:to>
      <xdr:col>19</xdr:col>
      <xdr:colOff>133350</xdr:colOff>
      <xdr:row>59</xdr:row>
      <xdr:rowOff>167894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22553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39370</xdr:rowOff>
    </xdr:from>
    <xdr:to>
      <xdr:col>19</xdr:col>
      <xdr:colOff>184150</xdr:colOff>
      <xdr:row>63</xdr:row>
      <xdr:rowOff>140970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125747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92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73914</xdr:rowOff>
    </xdr:from>
    <xdr:to>
      <xdr:col>15</xdr:col>
      <xdr:colOff>82550</xdr:colOff>
      <xdr:row>59</xdr:row>
      <xdr:rowOff>109982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018014"/>
          <a:ext cx="889000" cy="20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41910</xdr:rowOff>
    </xdr:from>
    <xdr:to>
      <xdr:col>15</xdr:col>
      <xdr:colOff>133350</xdr:colOff>
      <xdr:row>62</xdr:row>
      <xdr:rowOff>143510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128287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64262</xdr:rowOff>
    </xdr:from>
    <xdr:to>
      <xdr:col>11</xdr:col>
      <xdr:colOff>31750</xdr:colOff>
      <xdr:row>58</xdr:row>
      <xdr:rowOff>73914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00836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17526</xdr:rowOff>
    </xdr:from>
    <xdr:to>
      <xdr:col>11</xdr:col>
      <xdr:colOff>82550</xdr:colOff>
      <xdr:row>64</xdr:row>
      <xdr:rowOff>119126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103903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17526</xdr:rowOff>
    </xdr:from>
    <xdr:to>
      <xdr:col>7</xdr:col>
      <xdr:colOff>31750</xdr:colOff>
      <xdr:row>64</xdr:row>
      <xdr:rowOff>119126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90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103903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076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37338</xdr:rowOff>
    </xdr:from>
    <xdr:to>
      <xdr:col>23</xdr:col>
      <xdr:colOff>184150</xdr:colOff>
      <xdr:row>60</xdr:row>
      <xdr:rowOff>138938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324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130065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245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117094</xdr:rowOff>
    </xdr:from>
    <xdr:to>
      <xdr:col>19</xdr:col>
      <xdr:colOff>184150</xdr:colOff>
      <xdr:row>60</xdr:row>
      <xdr:rowOff>47244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23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57421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001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59182</xdr:rowOff>
    </xdr:from>
    <xdr:to>
      <xdr:col>15</xdr:col>
      <xdr:colOff>133350</xdr:colOff>
      <xdr:row>59</xdr:row>
      <xdr:rowOff>160782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170959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9943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58</xdr:row>
      <xdr:rowOff>23114</xdr:rowOff>
    </xdr:from>
    <xdr:to>
      <xdr:col>11</xdr:col>
      <xdr:colOff>82550</xdr:colOff>
      <xdr:row>58</xdr:row>
      <xdr:rowOff>124714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996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56</xdr:row>
      <xdr:rowOff>134891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9736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13462</xdr:rowOff>
    </xdr:from>
    <xdr:to>
      <xdr:col>7</xdr:col>
      <xdr:colOff>31750</xdr:colOff>
      <xdr:row>58</xdr:row>
      <xdr:rowOff>115062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9957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56</xdr:row>
      <xdr:rowOff>125239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7264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[176,626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人件費は、正規職員数の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及び</a:t>
          </a:r>
          <a:r>
            <a:rPr kumimoji="1" lang="ja-JP" altLang="en-US" sz="1100">
              <a:solidFill>
                <a:schemeClr val="dk1"/>
              </a:solidFill>
              <a:effectLst/>
              <a:latin typeface="+mn-lt"/>
              <a:ea typeface="+mn-ea"/>
              <a:cs typeface="+mn-cs"/>
            </a:rPr>
            <a:t>人事院勧告に伴う月例給の増額及び期末手当・勤勉手当の支給月数の引上げ</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より前年度比</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一方、</a:t>
          </a:r>
          <a:r>
            <a:rPr kumimoji="1" lang="ja-JP" altLang="ja-JP" sz="1100">
              <a:solidFill>
                <a:schemeClr val="dk1"/>
              </a:solidFill>
              <a:effectLst/>
              <a:latin typeface="+mn-lt"/>
              <a:ea typeface="+mn-ea"/>
              <a:cs typeface="+mn-cs"/>
            </a:rPr>
            <a:t>物件費において、中学校整備事業に係る基本設計業務</a:t>
          </a:r>
          <a:r>
            <a:rPr kumimoji="1" lang="ja-JP" altLang="en-US" sz="1100">
              <a:solidFill>
                <a:schemeClr val="dk1"/>
              </a:solidFill>
              <a:effectLst/>
              <a:latin typeface="+mn-lt"/>
              <a:ea typeface="+mn-ea"/>
              <a:cs typeface="+mn-cs"/>
            </a:rPr>
            <a:t>、庁舎内端末更新業務及び庁舎改修工事基本計画策定業務の減</a:t>
          </a:r>
          <a:r>
            <a:rPr kumimoji="1" lang="ja-JP" altLang="ja-JP" sz="1100">
              <a:solidFill>
                <a:schemeClr val="dk1"/>
              </a:solidFill>
              <a:effectLst/>
              <a:latin typeface="+mn-lt"/>
              <a:ea typeface="+mn-ea"/>
              <a:cs typeface="+mn-cs"/>
            </a:rPr>
            <a:t>等に伴い、前年度比</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また、人件費については、行財政運営の長期的展望に立ち「職員採用・定員管理計画」に基づき職員数が今後も微増となることを見込んでおり、人口一人当たり経費は今後も増となる見込みである。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75017</xdr:rowOff>
    </xdr:from>
    <xdr:to>
      <xdr:col>23</xdr:col>
      <xdr:colOff>133350</xdr:colOff>
      <xdr:row>89</xdr:row>
      <xdr:rowOff>87224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791017"/>
          <a:ext cx="0" cy="15552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59301</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18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87224</xdr:rowOff>
    </xdr:from>
    <xdr:to>
      <xdr:col>24</xdr:col>
      <xdr:colOff>12700</xdr:colOff>
      <xdr:row>89</xdr:row>
      <xdr:rowOff>87224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161394</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34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75017</xdr:rowOff>
    </xdr:from>
    <xdr:to>
      <xdr:col>24</xdr:col>
      <xdr:colOff>12700</xdr:colOff>
      <xdr:row>80</xdr:row>
      <xdr:rowOff>75017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79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78344</xdr:rowOff>
    </xdr:from>
    <xdr:to>
      <xdr:col>23</xdr:col>
      <xdr:colOff>133350</xdr:colOff>
      <xdr:row>82</xdr:row>
      <xdr:rowOff>79194</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37244"/>
          <a:ext cx="838200" cy="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104181</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3345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132104</xdr:rowOff>
    </xdr:from>
    <xdr:to>
      <xdr:col>23</xdr:col>
      <xdr:colOff>184150</xdr:colOff>
      <xdr:row>84</xdr:row>
      <xdr:rowOff>62254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36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126636</xdr:rowOff>
    </xdr:from>
    <xdr:to>
      <xdr:col>19</xdr:col>
      <xdr:colOff>133350</xdr:colOff>
      <xdr:row>82</xdr:row>
      <xdr:rowOff>78344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014086"/>
          <a:ext cx="889000" cy="123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91391</xdr:rowOff>
    </xdr:from>
    <xdr:to>
      <xdr:col>19</xdr:col>
      <xdr:colOff>184150</xdr:colOff>
      <xdr:row>84</xdr:row>
      <xdr:rowOff>21541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3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6318</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4081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65432</xdr:rowOff>
    </xdr:from>
    <xdr:to>
      <xdr:col>15</xdr:col>
      <xdr:colOff>82550</xdr:colOff>
      <xdr:row>81</xdr:row>
      <xdr:rowOff>126636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52882"/>
          <a:ext cx="889000" cy="6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27108</xdr:rowOff>
    </xdr:from>
    <xdr:to>
      <xdr:col>15</xdr:col>
      <xdr:colOff>133350</xdr:colOff>
      <xdr:row>83</xdr:row>
      <xdr:rowOff>128708</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25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113485</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3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170621</xdr:rowOff>
    </xdr:from>
    <xdr:to>
      <xdr:col>11</xdr:col>
      <xdr:colOff>31750</xdr:colOff>
      <xdr:row>81</xdr:row>
      <xdr:rowOff>65432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86621"/>
          <a:ext cx="889000" cy="66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30141</xdr:rowOff>
    </xdr:from>
    <xdr:to>
      <xdr:col>11</xdr:col>
      <xdr:colOff>82550</xdr:colOff>
      <xdr:row>82</xdr:row>
      <xdr:rowOff>131741</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89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116518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75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132907</xdr:rowOff>
    </xdr:from>
    <xdr:to>
      <xdr:col>7</xdr:col>
      <xdr:colOff>31750</xdr:colOff>
      <xdr:row>83</xdr:row>
      <xdr:rowOff>63057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1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47834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7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28394</xdr:rowOff>
    </xdr:from>
    <xdr:to>
      <xdr:col>23</xdr:col>
      <xdr:colOff>184150</xdr:colOff>
      <xdr:row>82</xdr:row>
      <xdr:rowOff>129994</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087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44921</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932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27544</xdr:rowOff>
    </xdr:from>
    <xdr:to>
      <xdr:col>19</xdr:col>
      <xdr:colOff>184150</xdr:colOff>
      <xdr:row>82</xdr:row>
      <xdr:rowOff>129144</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086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139321</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55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75836</xdr:rowOff>
    </xdr:from>
    <xdr:to>
      <xdr:col>15</xdr:col>
      <xdr:colOff>133350</xdr:colOff>
      <xdr:row>82</xdr:row>
      <xdr:rowOff>5986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6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16163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32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14632</xdr:rowOff>
    </xdr:from>
    <xdr:to>
      <xdr:col>11</xdr:col>
      <xdr:colOff>82550</xdr:colOff>
      <xdr:row>81</xdr:row>
      <xdr:rowOff>116232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0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126409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70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119821</xdr:rowOff>
    </xdr:from>
    <xdr:to>
      <xdr:col>7</xdr:col>
      <xdr:colOff>31750</xdr:colOff>
      <xdr:row>81</xdr:row>
      <xdr:rowOff>49971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35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60148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0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在籍年数</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年以上、特に学歴別では高卒の職員の指数への寄与率が高いこと等を要因に、前年度比</a:t>
          </a:r>
          <a:r>
            <a:rPr kumimoji="1" lang="en-US" altLang="ja-JP" sz="1100">
              <a:solidFill>
                <a:schemeClr val="dk1"/>
              </a:solidFill>
              <a:effectLst/>
              <a:latin typeface="+mn-lt"/>
              <a:ea typeface="+mn-ea"/>
              <a:cs typeface="+mn-cs"/>
            </a:rPr>
            <a:t>0.7</a:t>
          </a:r>
          <a:r>
            <a:rPr kumimoji="1" lang="ja-JP" altLang="en-US" sz="1100">
              <a:solidFill>
                <a:schemeClr val="dk1"/>
              </a:solidFill>
              <a:effectLst/>
              <a:latin typeface="+mn-lt"/>
              <a:ea typeface="+mn-ea"/>
              <a:cs typeface="+mn-cs"/>
            </a:rPr>
            <a:t>ポイント増、県内市町において</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番目に高い水準となった。</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今後も人事院勧告、三重県人事</a:t>
          </a:r>
          <a:r>
            <a:rPr kumimoji="1" lang="ja-JP" altLang="en-US" sz="1100">
              <a:solidFill>
                <a:schemeClr val="dk1"/>
              </a:solidFill>
              <a:effectLst/>
              <a:latin typeface="+mn-lt"/>
              <a:ea typeface="+mn-ea"/>
              <a:cs typeface="+mn-cs"/>
            </a:rPr>
            <a:t>委員会</a:t>
          </a:r>
          <a:r>
            <a:rPr kumimoji="1" lang="ja-JP" altLang="ja-JP" sz="1100">
              <a:solidFill>
                <a:schemeClr val="dk1"/>
              </a:solidFill>
              <a:effectLst/>
              <a:latin typeface="+mn-lt"/>
              <a:ea typeface="+mn-ea"/>
              <a:cs typeface="+mn-cs"/>
            </a:rPr>
            <a:t>勧告及び近隣市町の動向並びに民間企業の経済情勢を鑑み、地域の実情を反映しつつ、適正な給与水準を目指す。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121557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81215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55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81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907</xdr:rowOff>
    </xdr:from>
    <xdr:to>
      <xdr:col>81</xdr:col>
      <xdr:colOff>44450</xdr:colOff>
      <xdr:row>89</xdr:row>
      <xdr:rowOff>121557</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259957"/>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13806</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2441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168729</xdr:rowOff>
    </xdr:from>
    <xdr:to>
      <xdr:col>81</xdr:col>
      <xdr:colOff>95250</xdr:colOff>
      <xdr:row>84</xdr:row>
      <xdr:rowOff>98879</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137886</xdr:rowOff>
    </xdr:from>
    <xdr:to>
      <xdr:col>77</xdr:col>
      <xdr:colOff>44450</xdr:colOff>
      <xdr:row>89</xdr:row>
      <xdr:rowOff>907</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14514</xdr:rowOff>
    </xdr:from>
    <xdr:to>
      <xdr:col>77</xdr:col>
      <xdr:colOff>95250</xdr:colOff>
      <xdr:row>84</xdr:row>
      <xdr:rowOff>116114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126291</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1851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137886</xdr:rowOff>
    </xdr:from>
    <xdr:to>
      <xdr:col>72</xdr:col>
      <xdr:colOff>203200</xdr:colOff>
      <xdr:row>88</xdr:row>
      <xdr:rowOff>137886</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522548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14514</xdr:rowOff>
    </xdr:from>
    <xdr:to>
      <xdr:col>73</xdr:col>
      <xdr:colOff>44450</xdr:colOff>
      <xdr:row>84</xdr:row>
      <xdr:rowOff>116114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4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137886</xdr:rowOff>
    </xdr:from>
    <xdr:to>
      <xdr:col>68</xdr:col>
      <xdr:colOff>152400</xdr:colOff>
      <xdr:row>89</xdr:row>
      <xdr:rowOff>907</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5225486"/>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100693</xdr:rowOff>
    </xdr:from>
    <xdr:to>
      <xdr:col>68</xdr:col>
      <xdr:colOff>203200</xdr:colOff>
      <xdr:row>85</xdr:row>
      <xdr:rowOff>30843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100693</xdr:rowOff>
    </xdr:from>
    <xdr:to>
      <xdr:col>64</xdr:col>
      <xdr:colOff>152400</xdr:colOff>
      <xdr:row>85</xdr:row>
      <xdr:rowOff>30843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0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41020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70757</xdr:rowOff>
    </xdr:from>
    <xdr:to>
      <xdr:col>81</xdr:col>
      <xdr:colOff>95250</xdr:colOff>
      <xdr:row>90</xdr:row>
      <xdr:rowOff>907</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32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138084</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225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121557</xdr:rowOff>
    </xdr:from>
    <xdr:to>
      <xdr:col>77</xdr:col>
      <xdr:colOff>95250</xdr:colOff>
      <xdr:row>89</xdr:row>
      <xdr:rowOff>51707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36484</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29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87086</xdr:rowOff>
    </xdr:from>
    <xdr:to>
      <xdr:col>73</xdr:col>
      <xdr:colOff>44450</xdr:colOff>
      <xdr:row>89</xdr:row>
      <xdr:rowOff>17236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2013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87086</xdr:rowOff>
    </xdr:from>
    <xdr:to>
      <xdr:col>68</xdr:col>
      <xdr:colOff>203200</xdr:colOff>
      <xdr:row>89</xdr:row>
      <xdr:rowOff>17236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2013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261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121557</xdr:rowOff>
    </xdr:from>
    <xdr:to>
      <xdr:col>64</xdr:col>
      <xdr:colOff>152400</xdr:colOff>
      <xdr:row>89</xdr:row>
      <xdr:rowOff>51707</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36484</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集中改革プランにおいて、平成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日の定数削減率を平成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日比</a:t>
          </a:r>
          <a:r>
            <a:rPr kumimoji="1" lang="en-US" altLang="ja-JP" sz="1100">
              <a:solidFill>
                <a:schemeClr val="dk1"/>
              </a:solidFill>
              <a:effectLst/>
              <a:latin typeface="+mn-lt"/>
              <a:ea typeface="+mn-ea"/>
              <a:cs typeface="+mn-cs"/>
            </a:rPr>
            <a:t>4.2%</a:t>
          </a:r>
          <a:r>
            <a:rPr kumimoji="1" lang="ja-JP" altLang="ja-JP" sz="1100">
              <a:solidFill>
                <a:schemeClr val="dk1"/>
              </a:solidFill>
              <a:effectLst/>
              <a:latin typeface="+mn-lt"/>
              <a:ea typeface="+mn-ea"/>
              <a:cs typeface="+mn-cs"/>
            </a:rPr>
            <a:t>減と目標設定し、結果として</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の削減率を達成した。</a:t>
          </a:r>
          <a:endParaRPr lang="ja-JP" altLang="ja-JP" sz="1400">
            <a:effectLst/>
          </a:endParaRPr>
        </a:p>
        <a:p>
          <a:r>
            <a:rPr kumimoji="1" lang="ja-JP" altLang="ja-JP" sz="1100">
              <a:solidFill>
                <a:schemeClr val="dk1"/>
              </a:solidFill>
              <a:effectLst/>
              <a:latin typeface="+mn-lt"/>
              <a:ea typeface="+mn-ea"/>
              <a:cs typeface="+mn-cs"/>
            </a:rPr>
            <a:t>高度化・多様化する住民ニーズに応えるため、行財政運営の長期的な展望に立ち「職員採用・定員管理計画」に基づく計画的な職員採用に努める。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66</xdr:row>
      <xdr:rowOff>123916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88335"/>
          <a:ext cx="0" cy="13512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95993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11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123916</xdr:rowOff>
    </xdr:from>
    <xdr:to>
      <xdr:col>81</xdr:col>
      <xdr:colOff>133350</xdr:colOff>
      <xdr:row>66</xdr:row>
      <xdr:rowOff>123916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39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164919</xdr:rowOff>
    </xdr:from>
    <xdr:to>
      <xdr:col>81</xdr:col>
      <xdr:colOff>44450</xdr:colOff>
      <xdr:row>58</xdr:row>
      <xdr:rowOff>166642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109019"/>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73405</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318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101328</xdr:rowOff>
    </xdr:from>
    <xdr:to>
      <xdr:col>81</xdr:col>
      <xdr:colOff>95250</xdr:colOff>
      <xdr:row>62</xdr:row>
      <xdr:rowOff>31478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59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164919</xdr:rowOff>
    </xdr:from>
    <xdr:to>
      <xdr:col>77</xdr:col>
      <xdr:colOff>44450</xdr:colOff>
      <xdr:row>58</xdr:row>
      <xdr:rowOff>168366</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109019"/>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99604</xdr:rowOff>
    </xdr:from>
    <xdr:to>
      <xdr:col>77</xdr:col>
      <xdr:colOff>95250</xdr:colOff>
      <xdr:row>62</xdr:row>
      <xdr:rowOff>29754</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5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14531</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644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168366</xdr:rowOff>
    </xdr:from>
    <xdr:to>
      <xdr:col>72</xdr:col>
      <xdr:colOff>203200</xdr:colOff>
      <xdr:row>59</xdr:row>
      <xdr:rowOff>17599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4401800" y="10112466"/>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61685</xdr:rowOff>
    </xdr:from>
    <xdr:to>
      <xdr:col>73</xdr:col>
      <xdr:colOff>44450</xdr:colOff>
      <xdr:row>61</xdr:row>
      <xdr:rowOff>163285</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520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148062</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606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144235</xdr:rowOff>
    </xdr:from>
    <xdr:to>
      <xdr:col>68</xdr:col>
      <xdr:colOff>152400</xdr:colOff>
      <xdr:row>59</xdr:row>
      <xdr:rowOff>17599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088335"/>
          <a:ext cx="889000" cy="44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146957</xdr:rowOff>
    </xdr:from>
    <xdr:to>
      <xdr:col>68</xdr:col>
      <xdr:colOff>203200</xdr:colOff>
      <xdr:row>61</xdr:row>
      <xdr:rowOff>77107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33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61884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43634</xdr:rowOff>
    </xdr:from>
    <xdr:to>
      <xdr:col>64</xdr:col>
      <xdr:colOff>152400</xdr:colOff>
      <xdr:row>62</xdr:row>
      <xdr:rowOff>145234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7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130011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759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115842</xdr:rowOff>
    </xdr:from>
    <xdr:to>
      <xdr:col>81</xdr:col>
      <xdr:colOff>95250</xdr:colOff>
      <xdr:row>59</xdr:row>
      <xdr:rowOff>45992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05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37119</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9981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114119</xdr:rowOff>
    </xdr:from>
    <xdr:to>
      <xdr:col>77</xdr:col>
      <xdr:colOff>95250</xdr:colOff>
      <xdr:row>59</xdr:row>
      <xdr:rowOff>44269</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058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54446</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98270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117566</xdr:rowOff>
    </xdr:from>
    <xdr:to>
      <xdr:col>73</xdr:col>
      <xdr:colOff>44450</xdr:colOff>
      <xdr:row>59</xdr:row>
      <xdr:rowOff>47716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06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57893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98305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138249</xdr:rowOff>
    </xdr:from>
    <xdr:to>
      <xdr:col>68</xdr:col>
      <xdr:colOff>203200</xdr:colOff>
      <xdr:row>59</xdr:row>
      <xdr:rowOff>68399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082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78576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985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93435</xdr:rowOff>
    </xdr:from>
    <xdr:to>
      <xdr:col>64</xdr:col>
      <xdr:colOff>152400</xdr:colOff>
      <xdr:row>59</xdr:row>
      <xdr:rowOff>23585</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037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33762</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9806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％と類似団体と比較し低い水準となっているが、令和５年度は平成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8</a:t>
          </a:r>
          <a:r>
            <a:rPr kumimoji="1" lang="ja-JP" altLang="en-US" sz="1100">
              <a:solidFill>
                <a:schemeClr val="dk1"/>
              </a:solidFill>
              <a:effectLst/>
              <a:latin typeface="+mn-lt"/>
              <a:ea typeface="+mn-ea"/>
              <a:cs typeface="+mn-cs"/>
            </a:rPr>
            <a:t>年ぶりに地方債を発行した。今後も中学校建設工事や公共施設改修に係る財源として</a:t>
          </a:r>
          <a:r>
            <a:rPr kumimoji="1" lang="ja-JP" altLang="ja-JP" sz="1100">
              <a:solidFill>
                <a:schemeClr val="dk1"/>
              </a:solidFill>
              <a:effectLst/>
              <a:latin typeface="+mn-lt"/>
              <a:ea typeface="+mn-ea"/>
              <a:cs typeface="+mn-cs"/>
            </a:rPr>
            <a:t>、地方債</a:t>
          </a:r>
          <a:r>
            <a:rPr kumimoji="1" lang="ja-JP" altLang="en-US" sz="1100">
              <a:solidFill>
                <a:schemeClr val="dk1"/>
              </a:solidFill>
              <a:effectLst/>
              <a:latin typeface="+mn-lt"/>
              <a:ea typeface="+mn-ea"/>
              <a:cs typeface="+mn-cs"/>
            </a:rPr>
            <a:t>の発行を計画している。世代間負担の公平化を図る機能がある反面、今後の町財政の大きな負担となることが考えられるため、長期的な財政計画の策定と適正な地方債管理に努める。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86360</xdr:rowOff>
    </xdr:from>
    <xdr:to>
      <xdr:col>81</xdr:col>
      <xdr:colOff>44450</xdr:colOff>
      <xdr:row>45</xdr:row>
      <xdr:rowOff>9737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0010"/>
          <a:ext cx="0" cy="12949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1287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86360</xdr:rowOff>
    </xdr:from>
    <xdr:to>
      <xdr:col>81</xdr:col>
      <xdr:colOff>133350</xdr:colOff>
      <xdr:row>37</xdr:row>
      <xdr:rowOff>86360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49106</xdr:rowOff>
    </xdr:from>
    <xdr:to>
      <xdr:col>81</xdr:col>
      <xdr:colOff>44450</xdr:colOff>
      <xdr:row>39</xdr:row>
      <xdr:rowOff>89323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6179800" y="673565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118127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146050</xdr:rowOff>
    </xdr:from>
    <xdr:to>
      <xdr:col>81</xdr:col>
      <xdr:colOff>95250</xdr:colOff>
      <xdr:row>42</xdr:row>
      <xdr:rowOff>76200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81280</xdr:rowOff>
    </xdr:from>
    <xdr:to>
      <xdr:col>77</xdr:col>
      <xdr:colOff>44450</xdr:colOff>
      <xdr:row>39</xdr:row>
      <xdr:rowOff>89323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76783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146050</xdr:rowOff>
    </xdr:from>
    <xdr:to>
      <xdr:col>77</xdr:col>
      <xdr:colOff>95250</xdr:colOff>
      <xdr:row>42</xdr:row>
      <xdr:rowOff>76200</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60977</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49106</xdr:rowOff>
    </xdr:from>
    <xdr:to>
      <xdr:col>72</xdr:col>
      <xdr:colOff>203200</xdr:colOff>
      <xdr:row>39</xdr:row>
      <xdr:rowOff>81280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73565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146050</xdr:rowOff>
    </xdr:from>
    <xdr:to>
      <xdr:col>73</xdr:col>
      <xdr:colOff>44450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24977</xdr:rowOff>
    </xdr:from>
    <xdr:to>
      <xdr:col>68</xdr:col>
      <xdr:colOff>152400</xdr:colOff>
      <xdr:row>39</xdr:row>
      <xdr:rowOff>49106</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711527"/>
          <a:ext cx="889000" cy="24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138006</xdr:rowOff>
    </xdr:from>
    <xdr:to>
      <xdr:col>64</xdr:col>
      <xdr:colOff>152400</xdr:colOff>
      <xdr:row>42</xdr:row>
      <xdr:rowOff>68156</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52933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169756</xdr:rowOff>
    </xdr:from>
    <xdr:to>
      <xdr:col>81</xdr:col>
      <xdr:colOff>95250</xdr:colOff>
      <xdr:row>39</xdr:row>
      <xdr:rowOff>99906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14833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52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38523</xdr:rowOff>
    </xdr:from>
    <xdr:to>
      <xdr:col>77</xdr:col>
      <xdr:colOff>95250</xdr:colOff>
      <xdr:row>39</xdr:row>
      <xdr:rowOff>140123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72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150300</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4939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30480</xdr:rowOff>
    </xdr:from>
    <xdr:to>
      <xdr:col>73</xdr:col>
      <xdr:colOff>44450</xdr:colOff>
      <xdr:row>39</xdr:row>
      <xdr:rowOff>132080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142257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48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169756</xdr:rowOff>
    </xdr:from>
    <xdr:to>
      <xdr:col>68</xdr:col>
      <xdr:colOff>203200</xdr:colOff>
      <xdr:row>39</xdr:row>
      <xdr:rowOff>99906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68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110083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453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145627</xdr:rowOff>
    </xdr:from>
    <xdr:to>
      <xdr:col>64</xdr:col>
      <xdr:colOff>152400</xdr:colOff>
      <xdr:row>39</xdr:row>
      <xdr:rowOff>75777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85954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429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充当可能特定財源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主に基金</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が将来負担額を大きく上回っている。</a:t>
          </a:r>
          <a:endParaRPr lang="ja-JP" altLang="ja-JP" sz="1400">
            <a:effectLst/>
          </a:endParaRPr>
        </a:p>
        <a:p>
          <a:r>
            <a:rPr kumimoji="1" lang="ja-JP" altLang="ja-JP" sz="1100">
              <a:solidFill>
                <a:schemeClr val="dk1"/>
              </a:solidFill>
              <a:effectLst/>
              <a:latin typeface="+mn-lt"/>
              <a:ea typeface="+mn-ea"/>
              <a:cs typeface="+mn-cs"/>
            </a:rPr>
            <a:t>地方債については、世代間負担の公平性を調整する機能を考慮しつつ、次世代を担う子どもたちに過度な負担を残さぬよう、引き続き適正な管理に努める。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58632</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4598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30709</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802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58632</xdr:rowOff>
    </xdr:from>
    <xdr:to>
      <xdr:col>81</xdr:col>
      <xdr:colOff>133350</xdr:colOff>
      <xdr:row>22</xdr:row>
      <xdr:rowOff>58632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830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5503</xdr:rowOff>
    </xdr:from>
    <xdr:to>
      <xdr:col>68</xdr:col>
      <xdr:colOff>203200</xdr:colOff>
      <xdr:row>15</xdr:row>
      <xdr:rowOff>107103</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77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117280</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46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153352</xdr:rowOff>
    </xdr:from>
    <xdr:to>
      <xdr:col>64</xdr:col>
      <xdr:colOff>152400</xdr:colOff>
      <xdr:row>14</xdr:row>
      <xdr:rowOff>83502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38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93679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15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職員数は「職員採用・定員管理計画」に基づき採用しており、計画上の職員数は微増すること</a:t>
          </a:r>
          <a:r>
            <a:rPr kumimoji="1" lang="ja-JP" altLang="en-US" sz="1100">
              <a:solidFill>
                <a:schemeClr val="dk1"/>
              </a:solidFill>
              <a:effectLst/>
              <a:latin typeface="+mn-lt"/>
              <a:ea typeface="+mn-ea"/>
              <a:cs typeface="+mn-cs"/>
            </a:rPr>
            <a:t>を見込んでおり</a:t>
          </a:r>
          <a:r>
            <a:rPr kumimoji="1" lang="ja-JP" altLang="ja-JP" sz="1100">
              <a:solidFill>
                <a:schemeClr val="dk1"/>
              </a:solidFill>
              <a:effectLst/>
              <a:latin typeface="+mn-lt"/>
              <a:ea typeface="+mn-ea"/>
              <a:cs typeface="+mn-cs"/>
            </a:rPr>
            <a:t>、将来的な人件費増を見込む。</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145288</xdr:rowOff>
    </xdr:from>
    <xdr:to>
      <xdr:col>24</xdr:col>
      <xdr:colOff>25400</xdr:colOff>
      <xdr:row>41</xdr:row>
      <xdr:rowOff>19558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74588"/>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60215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18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145288</xdr:rowOff>
    </xdr:from>
    <xdr:to>
      <xdr:col>24</xdr:col>
      <xdr:colOff>114300</xdr:colOff>
      <xdr:row>34</xdr:row>
      <xdr:rowOff>145288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74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10414</xdr:rowOff>
    </xdr:from>
    <xdr:to>
      <xdr:col>24</xdr:col>
      <xdr:colOff>25400</xdr:colOff>
      <xdr:row>37</xdr:row>
      <xdr:rowOff>78994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35406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10414</xdr:rowOff>
    </xdr:from>
    <xdr:to>
      <xdr:col>19</xdr:col>
      <xdr:colOff>187325</xdr:colOff>
      <xdr:row>37</xdr:row>
      <xdr:rowOff>19558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117348</xdr:rowOff>
    </xdr:from>
    <xdr:to>
      <xdr:col>20</xdr:col>
      <xdr:colOff>38100</xdr:colOff>
      <xdr:row>37</xdr:row>
      <xdr:rowOff>47498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57675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58420</xdr:rowOff>
    </xdr:from>
    <xdr:to>
      <xdr:col>15</xdr:col>
      <xdr:colOff>98425</xdr:colOff>
      <xdr:row>37</xdr:row>
      <xdr:rowOff>19558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306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62484</xdr:rowOff>
    </xdr:from>
    <xdr:to>
      <xdr:col>15</xdr:col>
      <xdr:colOff>149225</xdr:colOff>
      <xdr:row>36</xdr:row>
      <xdr:rowOff>164084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2811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19558</xdr:rowOff>
    </xdr:from>
    <xdr:to>
      <xdr:col>11</xdr:col>
      <xdr:colOff>9525</xdr:colOff>
      <xdr:row>36</xdr:row>
      <xdr:rowOff>58420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20308"/>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158496</xdr:rowOff>
    </xdr:from>
    <xdr:to>
      <xdr:col>6</xdr:col>
      <xdr:colOff>171450</xdr:colOff>
      <xdr:row>37</xdr:row>
      <xdr:rowOff>88646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73423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131064</xdr:rowOff>
    </xdr:from>
    <xdr:to>
      <xdr:col>20</xdr:col>
      <xdr:colOff>38100</xdr:colOff>
      <xdr:row>37</xdr:row>
      <xdr:rowOff>61214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45991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140208</xdr:rowOff>
    </xdr:from>
    <xdr:to>
      <xdr:col>15</xdr:col>
      <xdr:colOff>149225</xdr:colOff>
      <xdr:row>37</xdr:row>
      <xdr:rowOff>70358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55135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xdr:rowOff>
    </xdr:from>
    <xdr:to>
      <xdr:col>11</xdr:col>
      <xdr:colOff>60325</xdr:colOff>
      <xdr:row>36</xdr:row>
      <xdr:rowOff>109220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119397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140208</xdr:rowOff>
    </xdr:from>
    <xdr:to>
      <xdr:col>6</xdr:col>
      <xdr:colOff>171450</xdr:colOff>
      <xdr:row>35</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969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80535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38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第２期防犯カメラ設置事業やモバイルワーク推進事業等により経常的な物件費は増となったことに加え、地方税の減により経常一般財源等が減少したことにより、昨年度より</a:t>
          </a:r>
          <a:r>
            <a:rPr kumimoji="1" lang="en-US" altLang="ja-JP" sz="1100">
              <a:latin typeface="+mn-ea"/>
              <a:ea typeface="+mn-ea"/>
            </a:rPr>
            <a:t>2.7</a:t>
          </a:r>
          <a:r>
            <a:rPr kumimoji="1" lang="ja-JP" altLang="en-US" sz="1100">
              <a:latin typeface="+mn-ea"/>
              <a:ea typeface="+mn-ea"/>
            </a:rPr>
            <a:t>ポイントの増となった。</a:t>
          </a:r>
          <a:endParaRPr kumimoji="1" lang="en-US" altLang="ja-JP" sz="1100">
            <a:latin typeface="+mn-ea"/>
            <a:ea typeface="+mn-ea"/>
          </a:endParaRPr>
        </a:p>
        <a:p>
          <a:r>
            <a:rPr kumimoji="1" lang="ja-JP" altLang="en-US" sz="1100">
              <a:latin typeface="+mn-ea"/>
              <a:ea typeface="+mn-ea"/>
            </a:rPr>
            <a:t>今後、財政を圧迫する物件費の上昇傾向に歯止めをかけるよう努める。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50800</xdr:rowOff>
    </xdr:from>
    <xdr:to>
      <xdr:col>82</xdr:col>
      <xdr:colOff>107950</xdr:colOff>
      <xdr:row>21</xdr:row>
      <xdr:rowOff>31750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7965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3827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31750</xdr:rowOff>
    </xdr:from>
    <xdr:to>
      <xdr:col>82</xdr:col>
      <xdr:colOff>196850</xdr:colOff>
      <xdr:row>21</xdr:row>
      <xdr:rowOff>31750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3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137177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23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50800</xdr:rowOff>
    </xdr:from>
    <xdr:to>
      <xdr:col>82</xdr:col>
      <xdr:colOff>196850</xdr:colOff>
      <xdr:row>13</xdr:row>
      <xdr:rowOff>50800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79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127000</xdr:rowOff>
    </xdr:from>
    <xdr:to>
      <xdr:col>82</xdr:col>
      <xdr:colOff>107950</xdr:colOff>
      <xdr:row>19</xdr:row>
      <xdr:rowOff>41275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3041650"/>
          <a:ext cx="838200" cy="257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92727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3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76200</xdr:rowOff>
    </xdr:from>
    <xdr:to>
      <xdr:col>82</xdr:col>
      <xdr:colOff>158750</xdr:colOff>
      <xdr:row>16</xdr:row>
      <xdr:rowOff>6350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4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127000</xdr:rowOff>
    </xdr:from>
    <xdr:to>
      <xdr:col>78</xdr:col>
      <xdr:colOff>69850</xdr:colOff>
      <xdr:row>17</xdr:row>
      <xdr:rowOff>127000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020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38100</xdr:rowOff>
    </xdr:from>
    <xdr:to>
      <xdr:col>78</xdr:col>
      <xdr:colOff>120650</xdr:colOff>
      <xdr:row>15</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0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378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50800</xdr:rowOff>
    </xdr:from>
    <xdr:to>
      <xdr:col>73</xdr:col>
      <xdr:colOff>180975</xdr:colOff>
      <xdr:row>16</xdr:row>
      <xdr:rowOff>127000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94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54627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50800</xdr:rowOff>
    </xdr:from>
    <xdr:to>
      <xdr:col>69</xdr:col>
      <xdr:colOff>92075</xdr:colOff>
      <xdr:row>18</xdr:row>
      <xdr:rowOff>69850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940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0</xdr:rowOff>
    </xdr:from>
    <xdr:to>
      <xdr:col>69</xdr:col>
      <xdr:colOff>142875</xdr:colOff>
      <xdr:row>15</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7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340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39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161925</xdr:rowOff>
    </xdr:from>
    <xdr:to>
      <xdr:col>82</xdr:col>
      <xdr:colOff>158750</xdr:colOff>
      <xdr:row>19</xdr:row>
      <xdr:rowOff>92075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3248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18</xdr:row>
      <xdr:rowOff>134002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3220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76200</xdr:rowOff>
    </xdr:from>
    <xdr:to>
      <xdr:col>78</xdr:col>
      <xdr:colOff>120650</xdr:colOff>
      <xdr:row>18</xdr:row>
      <xdr:rowOff>6350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990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162577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077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76200</xdr:rowOff>
    </xdr:from>
    <xdr:to>
      <xdr:col>74</xdr:col>
      <xdr:colOff>31750</xdr:colOff>
      <xdr:row>17</xdr:row>
      <xdr:rowOff>6350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0</xdr:rowOff>
    </xdr:from>
    <xdr:to>
      <xdr:col>69</xdr:col>
      <xdr:colOff>142875</xdr:colOff>
      <xdr:row>16</xdr:row>
      <xdr:rowOff>101600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18</xdr:row>
      <xdr:rowOff>19050</xdr:rowOff>
    </xdr:from>
    <xdr:to>
      <xdr:col>65</xdr:col>
      <xdr:colOff>53975</xdr:colOff>
      <xdr:row>18</xdr:row>
      <xdr:rowOff>120650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3105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105427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319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高齢化率が低いこと等を要因に、近年は</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前後を推移して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、子ども医療費の現物給付対象年齢拡大事業等により類似団体平均を少し上回っている</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医療費や社会</a:t>
          </a:r>
          <a:r>
            <a:rPr kumimoji="1" lang="ja-JP" altLang="en-US" sz="1100">
              <a:solidFill>
                <a:schemeClr val="dk1"/>
              </a:solidFill>
              <a:effectLst/>
              <a:latin typeface="+mn-lt"/>
              <a:ea typeface="+mn-ea"/>
              <a:cs typeface="+mn-cs"/>
            </a:rPr>
            <a:t>保障</a:t>
          </a:r>
          <a:r>
            <a:rPr kumimoji="1" lang="ja-JP" altLang="ja-JP" sz="1100">
              <a:solidFill>
                <a:schemeClr val="dk1"/>
              </a:solidFill>
              <a:effectLst/>
              <a:latin typeface="+mn-lt"/>
              <a:ea typeface="+mn-ea"/>
              <a:cs typeface="+mn-cs"/>
            </a:rPr>
            <a:t>に係る経費は年々増加傾向にある。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20865</xdr:rowOff>
    </xdr:from>
    <xdr:to>
      <xdr:col>24</xdr:col>
      <xdr:colOff>25400</xdr:colOff>
      <xdr:row>62</xdr:row>
      <xdr:rowOff>61685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107715"/>
          <a:ext cx="0" cy="1583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33762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63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61685</xdr:rowOff>
    </xdr:from>
    <xdr:to>
      <xdr:col>24</xdr:col>
      <xdr:colOff>114300</xdr:colOff>
      <xdr:row>62</xdr:row>
      <xdr:rowOff>61685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9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107242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851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20865</xdr:rowOff>
    </xdr:from>
    <xdr:to>
      <xdr:col>24</xdr:col>
      <xdr:colOff>114300</xdr:colOff>
      <xdr:row>53</xdr:row>
      <xdr:rowOff>20865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107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110672</xdr:rowOff>
    </xdr:from>
    <xdr:to>
      <xdr:col>24</xdr:col>
      <xdr:colOff>25400</xdr:colOff>
      <xdr:row>57</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711872"/>
          <a:ext cx="8382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60070</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9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110672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149678</xdr:rowOff>
    </xdr:from>
    <xdr:to>
      <xdr:col>20</xdr:col>
      <xdr:colOff>38100</xdr:colOff>
      <xdr:row>56</xdr:row>
      <xdr:rowOff>79828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90005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348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167822</xdr:rowOff>
    </xdr:from>
    <xdr:to>
      <xdr:col>15</xdr:col>
      <xdr:colOff>98425</xdr:colOff>
      <xdr:row>56</xdr:row>
      <xdr:rowOff>29028</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975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118835</xdr:rowOff>
    </xdr:from>
    <xdr:to>
      <xdr:col>11</xdr:col>
      <xdr:colOff>9525</xdr:colOff>
      <xdr:row>55</xdr:row>
      <xdr:rowOff>167822</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a:off x="1320800" y="9548585"/>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72770</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141515</xdr:rowOff>
    </xdr:from>
    <xdr:to>
      <xdr:col>24</xdr:col>
      <xdr:colOff>76200</xdr:colOff>
      <xdr:row>57</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59872</xdr:rowOff>
    </xdr:from>
    <xdr:to>
      <xdr:col>20</xdr:col>
      <xdr:colOff>38100</xdr:colOff>
      <xdr:row>56</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146249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117022</xdr:rowOff>
    </xdr:from>
    <xdr:to>
      <xdr:col>11</xdr:col>
      <xdr:colOff>60325</xdr:colOff>
      <xdr:row>56</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57349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31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68035</xdr:rowOff>
    </xdr:from>
    <xdr:to>
      <xdr:col>6</xdr:col>
      <xdr:colOff>171450</xdr:colOff>
      <xdr:row>55</xdr:row>
      <xdr:rowOff>169635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8362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令和５年度より</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下水道事業特別会計が企業会計へ移行したことに伴い、</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下水道事業</a:t>
          </a:r>
          <a:r>
            <a:rPr kumimoji="1" lang="ja-JP" altLang="en-US" sz="1100">
              <a:solidFill>
                <a:schemeClr val="dk1"/>
              </a:solidFill>
              <a:effectLst/>
              <a:latin typeface="+mn-lt"/>
              <a:ea typeface="+mn-ea"/>
              <a:cs typeface="+mn-cs"/>
            </a:rPr>
            <a:t>特別</a:t>
          </a:r>
          <a:r>
            <a:rPr kumimoji="1" lang="ja-JP" altLang="ja-JP" sz="1100">
              <a:solidFill>
                <a:schemeClr val="dk1"/>
              </a:solidFill>
              <a:effectLst/>
              <a:latin typeface="+mn-lt"/>
              <a:ea typeface="+mn-ea"/>
              <a:cs typeface="+mn-cs"/>
            </a:rPr>
            <a:t>会計への</a:t>
          </a:r>
          <a:r>
            <a:rPr kumimoji="1" lang="ja-JP" altLang="en-US" sz="1100">
              <a:solidFill>
                <a:schemeClr val="dk1"/>
              </a:solidFill>
              <a:effectLst/>
              <a:latin typeface="+mn-lt"/>
              <a:ea typeface="+mn-ea"/>
              <a:cs typeface="+mn-cs"/>
            </a:rPr>
            <a:t>繰出金の皆減</a:t>
          </a:r>
          <a:r>
            <a:rPr kumimoji="1" lang="ja-JP" altLang="ja-JP" sz="1100">
              <a:solidFill>
                <a:schemeClr val="dk1"/>
              </a:solidFill>
              <a:effectLst/>
              <a:latin typeface="+mn-lt"/>
              <a:ea typeface="+mn-ea"/>
              <a:cs typeface="+mn-cs"/>
            </a:rPr>
            <a:t>を主な要因として、昨年度より</a:t>
          </a:r>
          <a:r>
            <a:rPr kumimoji="1" lang="en-US" altLang="ja-JP" sz="1100">
              <a:solidFill>
                <a:schemeClr val="dk1"/>
              </a:solidFill>
              <a:effectLst/>
              <a:latin typeface="+mn-lt"/>
              <a:ea typeface="+mn-ea"/>
              <a:cs typeface="+mn-cs"/>
            </a:rPr>
            <a:t>7.9</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今後は町税の減収を見込んでいるため、引き続き町適正な財政運営に努める。</a:t>
          </a:r>
          <a:endParaRPr lang="ja-JP" altLang="ja-JP">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12700</xdr:rowOff>
    </xdr:from>
    <xdr:to>
      <xdr:col>82</xdr:col>
      <xdr:colOff>107950</xdr:colOff>
      <xdr:row>60</xdr:row>
      <xdr:rowOff>154215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28100"/>
          <a:ext cx="0" cy="1513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126292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1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154215</xdr:rowOff>
    </xdr:from>
    <xdr:to>
      <xdr:col>82</xdr:col>
      <xdr:colOff>196850</xdr:colOff>
      <xdr:row>60</xdr:row>
      <xdr:rowOff>154215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4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12700</xdr:rowOff>
    </xdr:from>
    <xdr:to>
      <xdr:col>82</xdr:col>
      <xdr:colOff>196850</xdr:colOff>
      <xdr:row>52</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52</xdr:row>
      <xdr:rowOff>12700</xdr:rowOff>
    </xdr:from>
    <xdr:to>
      <xdr:col>82</xdr:col>
      <xdr:colOff>107950</xdr:colOff>
      <xdr:row>57</xdr:row>
      <xdr:rowOff>15422</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8928100"/>
          <a:ext cx="838200" cy="85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168020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26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24493</xdr:rowOff>
    </xdr:from>
    <xdr:to>
      <xdr:col>82</xdr:col>
      <xdr:colOff>158750</xdr:colOff>
      <xdr:row>55</xdr:row>
      <xdr:rowOff>126093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15422</xdr:rowOff>
    </xdr:from>
    <xdr:to>
      <xdr:col>78</xdr:col>
      <xdr:colOff>69850</xdr:colOff>
      <xdr:row>57</xdr:row>
      <xdr:rowOff>58965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7880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46265</xdr:rowOff>
    </xdr:from>
    <xdr:to>
      <xdr:col>78</xdr:col>
      <xdr:colOff>120650</xdr:colOff>
      <xdr:row>55</xdr:row>
      <xdr:rowOff>147865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158042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244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165100</xdr:rowOff>
    </xdr:from>
    <xdr:to>
      <xdr:col>73</xdr:col>
      <xdr:colOff>180975</xdr:colOff>
      <xdr:row>57</xdr:row>
      <xdr:rowOff>58965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663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68035</xdr:rowOff>
    </xdr:from>
    <xdr:to>
      <xdr:col>74</xdr:col>
      <xdr:colOff>31750</xdr:colOff>
      <xdr:row>55</xdr:row>
      <xdr:rowOff>169635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8362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69850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9766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133350</xdr:rowOff>
    </xdr:from>
    <xdr:to>
      <xdr:col>69</xdr:col>
      <xdr:colOff>142875</xdr:colOff>
      <xdr:row>56</xdr:row>
      <xdr:rowOff>63500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73677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51</xdr:row>
      <xdr:rowOff>133350</xdr:rowOff>
    </xdr:from>
    <xdr:to>
      <xdr:col>82</xdr:col>
      <xdr:colOff>158750</xdr:colOff>
      <xdr:row>52</xdr:row>
      <xdr:rowOff>63500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8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51</xdr:row>
      <xdr:rowOff>41927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136072</xdr:rowOff>
    </xdr:from>
    <xdr:to>
      <xdr:col>78</xdr:col>
      <xdr:colOff>120650</xdr:colOff>
      <xdr:row>57</xdr:row>
      <xdr:rowOff>66222</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50999</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2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94542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114300</xdr:rowOff>
    </xdr:from>
    <xdr:to>
      <xdr:col>69</xdr:col>
      <xdr:colOff>142875</xdr:colOff>
      <xdr:row>57</xdr:row>
      <xdr:rowOff>44450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19050</xdr:rowOff>
    </xdr:from>
    <xdr:to>
      <xdr:col>65</xdr:col>
      <xdr:colOff>53975</xdr:colOff>
      <xdr:row>57</xdr:row>
      <xdr:rowOff>120650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105427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令和５年度より公共下水道事業特別会計が企業会計へ移行したことに伴い、下水道事業会計への補助金の増を主な要因として、昨年度より</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ポイントの増となった。</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類似団体と同水準ではあるが、</a:t>
          </a:r>
          <a:r>
            <a:rPr kumimoji="1" lang="ja-JP" altLang="ja-JP" sz="1100">
              <a:solidFill>
                <a:schemeClr val="dk1"/>
              </a:solidFill>
              <a:effectLst/>
              <a:latin typeface="+mn-lt"/>
              <a:ea typeface="+mn-ea"/>
              <a:cs typeface="+mn-cs"/>
            </a:rPr>
            <a:t>今後、高齢化の進展などにより経費増が見込まれるため、補助事業の見直しを行い、適正な財政運営に努める。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17272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15152"/>
          <a:ext cx="0" cy="960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160799</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4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17272</xdr:rowOff>
    </xdr:from>
    <xdr:to>
      <xdr:col>82</xdr:col>
      <xdr:colOff>196850</xdr:colOff>
      <xdr:row>40</xdr:row>
      <xdr:rowOff>17272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87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133858</xdr:rowOff>
    </xdr:from>
    <xdr:to>
      <xdr:col>82</xdr:col>
      <xdr:colOff>107950</xdr:colOff>
      <xdr:row>37</xdr:row>
      <xdr:rowOff>33274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134608"/>
          <a:ext cx="838200" cy="242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162577</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3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19050</xdr:rowOff>
    </xdr:from>
    <xdr:to>
      <xdr:col>82</xdr:col>
      <xdr:colOff>158750</xdr:colOff>
      <xdr:row>37</xdr:row>
      <xdr:rowOff>120650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133858</xdr:rowOff>
    </xdr:from>
    <xdr:to>
      <xdr:col>78</xdr:col>
      <xdr:colOff>69850</xdr:colOff>
      <xdr:row>35</xdr:row>
      <xdr:rowOff>156718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4782800" y="61346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158496</xdr:rowOff>
    </xdr:from>
    <xdr:to>
      <xdr:col>78</xdr:col>
      <xdr:colOff>120650</xdr:colOff>
      <xdr:row>37</xdr:row>
      <xdr:rowOff>88646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73423</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156718</xdr:rowOff>
    </xdr:from>
    <xdr:to>
      <xdr:col>73</xdr:col>
      <xdr:colOff>180975</xdr:colOff>
      <xdr:row>35</xdr:row>
      <xdr:rowOff>170434</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15746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32275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170434</xdr:rowOff>
    </xdr:from>
    <xdr:to>
      <xdr:col>69</xdr:col>
      <xdr:colOff>92075</xdr:colOff>
      <xdr:row>36</xdr:row>
      <xdr:rowOff>3556</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17118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19050</xdr:rowOff>
    </xdr:from>
    <xdr:to>
      <xdr:col>69</xdr:col>
      <xdr:colOff>142875</xdr:colOff>
      <xdr:row>37</xdr:row>
      <xdr:rowOff>120650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105427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142003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170451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171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83058</xdr:rowOff>
    </xdr:from>
    <xdr:to>
      <xdr:col>78</xdr:col>
      <xdr:colOff>120650</xdr:colOff>
      <xdr:row>36</xdr:row>
      <xdr:rowOff>13208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23385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85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105918</xdr:rowOff>
    </xdr:from>
    <xdr:to>
      <xdr:col>74</xdr:col>
      <xdr:colOff>31750</xdr:colOff>
      <xdr:row>36</xdr:row>
      <xdr:rowOff>36068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610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46245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875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119634</xdr:rowOff>
    </xdr:from>
    <xdr:to>
      <xdr:col>69</xdr:col>
      <xdr:colOff>142875</xdr:colOff>
      <xdr:row>36</xdr:row>
      <xdr:rowOff>49784</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59961</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889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公債費比率は類似団体と比較し低い水準であるが、</a:t>
          </a:r>
          <a:r>
            <a:rPr kumimoji="1" lang="ja-JP" altLang="ja-JP" sz="1100">
              <a:solidFill>
                <a:schemeClr val="dk1"/>
              </a:solidFill>
              <a:effectLst/>
              <a:latin typeface="+mn-lt"/>
              <a:ea typeface="+mn-ea"/>
              <a:cs typeface="+mn-cs"/>
            </a:rPr>
            <a:t>令和５年度は平成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年度以来</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年ぶりに地方債を発行</a:t>
          </a:r>
          <a:r>
            <a:rPr kumimoji="1" lang="ja-JP" altLang="en-US" sz="1100">
              <a:solidFill>
                <a:schemeClr val="dk1"/>
              </a:solidFill>
              <a:effectLst/>
              <a:latin typeface="+mn-lt"/>
              <a:ea typeface="+mn-ea"/>
              <a:cs typeface="+mn-cs"/>
            </a:rPr>
            <a:t>し、令和</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年度から償還が始まる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a:t>
          </a:r>
          <a:r>
            <a:rPr kumimoji="1" lang="ja-JP" altLang="ja-JP" sz="1100">
              <a:solidFill>
                <a:schemeClr val="dk1"/>
              </a:solidFill>
              <a:effectLst/>
              <a:latin typeface="+mn-lt"/>
              <a:ea typeface="+mn-ea"/>
              <a:cs typeface="+mn-cs"/>
            </a:rPr>
            <a:t>今後も中学校建設工事や公共施設改修に係る財源として、地方債の発行を計画している。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地方債については、世代間負担の公平化を図る機能がある反面、今後の町財政の大きな負担となることが考えられるため、長期的な財政計画の策定と適正な地方債管理に努める。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127000</xdr:rowOff>
    </xdr:from>
    <xdr:to>
      <xdr:col>26</xdr:col>
      <xdr:colOff>184150</xdr:colOff>
      <xdr:row>80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12700</xdr:rowOff>
    </xdr:from>
    <xdr:to>
      <xdr:col>26</xdr:col>
      <xdr:colOff>184150</xdr:colOff>
      <xdr:row>74</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58420</xdr:rowOff>
    </xdr:from>
    <xdr:to>
      <xdr:col>24</xdr:col>
      <xdr:colOff>25400</xdr:colOff>
      <xdr:row>81</xdr:row>
      <xdr:rowOff>64136</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45720"/>
          <a:ext cx="0" cy="1205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36213</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92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64136</xdr:rowOff>
    </xdr:from>
    <xdr:to>
      <xdr:col>24</xdr:col>
      <xdr:colOff>114300</xdr:colOff>
      <xdr:row>81</xdr:row>
      <xdr:rowOff>64136</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951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144797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8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58420</xdr:rowOff>
    </xdr:from>
    <xdr:to>
      <xdr:col>24</xdr:col>
      <xdr:colOff>114300</xdr:colOff>
      <xdr:row>74</xdr:row>
      <xdr:rowOff>58420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4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58420</xdr:rowOff>
    </xdr:from>
    <xdr:to>
      <xdr:col>24</xdr:col>
      <xdr:colOff>25400</xdr:colOff>
      <xdr:row>74</xdr:row>
      <xdr:rowOff>69850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4572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99713</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472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127636</xdr:rowOff>
    </xdr:from>
    <xdr:to>
      <xdr:col>24</xdr:col>
      <xdr:colOff>76200</xdr:colOff>
      <xdr:row>79</xdr:row>
      <xdr:rowOff>57786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69850</xdr:rowOff>
    </xdr:from>
    <xdr:to>
      <xdr:col>19</xdr:col>
      <xdr:colOff>187325</xdr:colOff>
      <xdr:row>74</xdr:row>
      <xdr:rowOff>69850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57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156211</xdr:rowOff>
    </xdr:from>
    <xdr:to>
      <xdr:col>20</xdr:col>
      <xdr:colOff>38100</xdr:colOff>
      <xdr:row>79</xdr:row>
      <xdr:rowOff>86361</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52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71138</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615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64135</xdr:rowOff>
    </xdr:from>
    <xdr:to>
      <xdr:col>15</xdr:col>
      <xdr:colOff>98425</xdr:colOff>
      <xdr:row>74</xdr:row>
      <xdr:rowOff>69850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2751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127636</xdr:rowOff>
    </xdr:from>
    <xdr:to>
      <xdr:col>15</xdr:col>
      <xdr:colOff>149225</xdr:colOff>
      <xdr:row>79</xdr:row>
      <xdr:rowOff>57786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42563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64135</xdr:rowOff>
    </xdr:from>
    <xdr:to>
      <xdr:col>11</xdr:col>
      <xdr:colOff>9525</xdr:colOff>
      <xdr:row>74</xdr:row>
      <xdr:rowOff>69850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514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121920</xdr:rowOff>
    </xdr:from>
    <xdr:to>
      <xdr:col>11</xdr:col>
      <xdr:colOff>60325</xdr:colOff>
      <xdr:row>79</xdr:row>
      <xdr:rowOff>52070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36847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127636</xdr:rowOff>
    </xdr:from>
    <xdr:to>
      <xdr:col>6</xdr:col>
      <xdr:colOff>171450</xdr:colOff>
      <xdr:row>79</xdr:row>
      <xdr:rowOff>57786</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5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42563</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58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7620</xdr:rowOff>
    </xdr:from>
    <xdr:to>
      <xdr:col>24</xdr:col>
      <xdr:colOff>76200</xdr:colOff>
      <xdr:row>74</xdr:row>
      <xdr:rowOff>109220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694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87647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0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19050</xdr:rowOff>
    </xdr:from>
    <xdr:to>
      <xdr:col>20</xdr:col>
      <xdr:colOff>38100</xdr:colOff>
      <xdr:row>74</xdr:row>
      <xdr:rowOff>120650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130827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75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19050</xdr:rowOff>
    </xdr:from>
    <xdr:to>
      <xdr:col>15</xdr:col>
      <xdr:colOff>149225</xdr:colOff>
      <xdr:row>74</xdr:row>
      <xdr:rowOff>120650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13335</xdr:rowOff>
    </xdr:from>
    <xdr:to>
      <xdr:col>11</xdr:col>
      <xdr:colOff>60325</xdr:colOff>
      <xdr:row>74</xdr:row>
      <xdr:rowOff>114935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00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125112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46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19050</xdr:rowOff>
    </xdr:from>
    <xdr:to>
      <xdr:col>6</xdr:col>
      <xdr:colOff>171450</xdr:colOff>
      <xdr:row>74</xdr:row>
      <xdr:rowOff>120650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06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47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物件費にかかる経常収支比率の増を主たる要因とし</a:t>
          </a:r>
          <a:r>
            <a:rPr kumimoji="1" lang="ja-JP" altLang="en-US" sz="1100">
              <a:solidFill>
                <a:schemeClr val="dk1"/>
              </a:solidFill>
              <a:effectLst/>
              <a:latin typeface="+mn-lt"/>
              <a:ea typeface="+mn-ea"/>
              <a:cs typeface="+mn-cs"/>
            </a:rPr>
            <a:t>て、昨年度より</a:t>
          </a:r>
          <a:r>
            <a:rPr kumimoji="1" lang="en-US" altLang="ja-JP" sz="1100">
              <a:solidFill>
                <a:schemeClr val="dk1"/>
              </a:solidFill>
              <a:effectLst/>
              <a:latin typeface="+mn-lt"/>
              <a:ea typeface="+mn-ea"/>
              <a:cs typeface="+mn-cs"/>
            </a:rPr>
            <a:t>2.1</a:t>
          </a:r>
          <a:r>
            <a:rPr kumimoji="1" lang="ja-JP" altLang="en-US" sz="1100">
              <a:solidFill>
                <a:schemeClr val="dk1"/>
              </a:solidFill>
              <a:effectLst/>
              <a:latin typeface="+mn-lt"/>
              <a:ea typeface="+mn-ea"/>
              <a:cs typeface="+mn-cs"/>
            </a:rPr>
            <a:t>ポイントの増となった。</a:t>
          </a:r>
          <a:r>
            <a:rPr kumimoji="1" lang="ja-JP" altLang="ja-JP" sz="1100">
              <a:solidFill>
                <a:schemeClr val="dk1"/>
              </a:solidFill>
              <a:effectLst/>
              <a:latin typeface="+mn-lt"/>
              <a:ea typeface="+mn-ea"/>
              <a:cs typeface="+mn-cs"/>
            </a:rPr>
            <a:t>本値は上昇傾向にあり、類似団体平均と比較</a:t>
          </a:r>
          <a:r>
            <a:rPr kumimoji="1" lang="ja-JP" altLang="en-US" sz="1100">
              <a:solidFill>
                <a:schemeClr val="dk1"/>
              </a:solidFill>
              <a:effectLst/>
              <a:latin typeface="+mn-lt"/>
              <a:ea typeface="+mn-ea"/>
              <a:cs typeface="+mn-cs"/>
            </a:rPr>
            <a:t>しても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今後は町税の減収を見込んでいるため、引き続き町税の徴収強化及び経常経費の削減に努める。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66040</xdr:rowOff>
    </xdr:from>
    <xdr:to>
      <xdr:col>82</xdr:col>
      <xdr:colOff>107950</xdr:colOff>
      <xdr:row>82</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75334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152417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49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66040</xdr:rowOff>
    </xdr:from>
    <xdr:to>
      <xdr:col>82</xdr:col>
      <xdr:colOff>196850</xdr:colOff>
      <xdr:row>74</xdr:row>
      <xdr:rowOff>66040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753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157480</xdr:rowOff>
    </xdr:from>
    <xdr:to>
      <xdr:col>82</xdr:col>
      <xdr:colOff>107950</xdr:colOff>
      <xdr:row>79</xdr:row>
      <xdr:rowOff>146050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53058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100347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301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83820</xdr:rowOff>
    </xdr:from>
    <xdr:to>
      <xdr:col>82</xdr:col>
      <xdr:colOff>158750</xdr:colOff>
      <xdr:row>79</xdr:row>
      <xdr:rowOff>13970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78</xdr:row>
      <xdr:rowOff>157480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439139"/>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140970</xdr:rowOff>
    </xdr:from>
    <xdr:to>
      <xdr:col>78</xdr:col>
      <xdr:colOff>120650</xdr:colOff>
      <xdr:row>78</xdr:row>
      <xdr:rowOff>71120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81297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11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88900</xdr:rowOff>
    </xdr:from>
    <xdr:to>
      <xdr:col>73</xdr:col>
      <xdr:colOff>180975</xdr:colOff>
      <xdr:row>78</xdr:row>
      <xdr:rowOff>66039</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119100"/>
          <a:ext cx="889000" cy="320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83820</xdr:rowOff>
    </xdr:from>
    <xdr:to>
      <xdr:col>74</xdr:col>
      <xdr:colOff>31750</xdr:colOff>
      <xdr:row>77</xdr:row>
      <xdr:rowOff>13970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114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66039</xdr:rowOff>
    </xdr:from>
    <xdr:to>
      <xdr:col>69</xdr:col>
      <xdr:colOff>92075</xdr:colOff>
      <xdr:row>76</xdr:row>
      <xdr:rowOff>88900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30962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79</xdr:row>
      <xdr:rowOff>80011</xdr:rowOff>
    </xdr:from>
    <xdr:to>
      <xdr:col>69</xdr:col>
      <xdr:colOff>142875</xdr:colOff>
      <xdr:row>80</xdr:row>
      <xdr:rowOff>10161</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62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166388</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710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72389</xdr:rowOff>
    </xdr:from>
    <xdr:to>
      <xdr:col>65</xdr:col>
      <xdr:colOff>53975</xdr:colOff>
      <xdr:row>80</xdr:row>
      <xdr:rowOff>2539</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616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158766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703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95250</xdr:rowOff>
    </xdr:from>
    <xdr:to>
      <xdr:col>82</xdr:col>
      <xdr:colOff>158750</xdr:colOff>
      <xdr:row>80</xdr:row>
      <xdr:rowOff>25400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63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67327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106680</xdr:rowOff>
    </xdr:from>
    <xdr:to>
      <xdr:col>78</xdr:col>
      <xdr:colOff>120650</xdr:colOff>
      <xdr:row>79</xdr:row>
      <xdr:rowOff>36830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21607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38100</xdr:rowOff>
    </xdr:from>
    <xdr:to>
      <xdr:col>69</xdr:col>
      <xdr:colOff>142875</xdr:colOff>
      <xdr:row>76</xdr:row>
      <xdr:rowOff>139700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149877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15239</xdr:rowOff>
    </xdr:from>
    <xdr:to>
      <xdr:col>65</xdr:col>
      <xdr:colOff>53975</xdr:colOff>
      <xdr:row>76</xdr:row>
      <xdr:rowOff>116839</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045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127017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34738</xdr:rowOff>
    </xdr:from>
    <xdr:to>
      <xdr:col>29</xdr:col>
      <xdr:colOff>127000</xdr:colOff>
      <xdr:row>19</xdr:row>
      <xdr:rowOff>131452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68313"/>
          <a:ext cx="0" cy="146831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103529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08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131452</xdr:rowOff>
    </xdr:from>
    <xdr:to>
      <xdr:col>30</xdr:col>
      <xdr:colOff>25400</xdr:colOff>
      <xdr:row>19</xdr:row>
      <xdr:rowOff>131452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366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121115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11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34738</xdr:rowOff>
    </xdr:from>
    <xdr:to>
      <xdr:col>30</xdr:col>
      <xdr:colOff>25400</xdr:colOff>
      <xdr:row>11</xdr:row>
      <xdr:rowOff>34738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683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114879</xdr:rowOff>
    </xdr:from>
    <xdr:to>
      <xdr:col>29</xdr:col>
      <xdr:colOff>127000</xdr:colOff>
      <xdr:row>18</xdr:row>
      <xdr:rowOff>33922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077154"/>
          <a:ext cx="647700" cy="904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57419</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505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40892</xdr:rowOff>
    </xdr:from>
    <xdr:to>
      <xdr:col>29</xdr:col>
      <xdr:colOff>177800</xdr:colOff>
      <xdr:row>15</xdr:row>
      <xdr:rowOff>142492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6602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171408</xdr:rowOff>
    </xdr:from>
    <xdr:to>
      <xdr:col>26</xdr:col>
      <xdr:colOff>50800</xdr:colOff>
      <xdr:row>18</xdr:row>
      <xdr:rowOff>33922</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33683"/>
          <a:ext cx="698500" cy="339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106272</xdr:rowOff>
    </xdr:from>
    <xdr:to>
      <xdr:col>26</xdr:col>
      <xdr:colOff>101600</xdr:colOff>
      <xdr:row>16</xdr:row>
      <xdr:rowOff>36422</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7256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46599</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494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171408</xdr:rowOff>
    </xdr:from>
    <xdr:to>
      <xdr:col>22</xdr:col>
      <xdr:colOff>114300</xdr:colOff>
      <xdr:row>18</xdr:row>
      <xdr:rowOff>73437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33683"/>
          <a:ext cx="698500" cy="73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154359</xdr:rowOff>
    </xdr:from>
    <xdr:to>
      <xdr:col>22</xdr:col>
      <xdr:colOff>165100</xdr:colOff>
      <xdr:row>16</xdr:row>
      <xdr:rowOff>84509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7737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94686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542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73437</xdr:rowOff>
    </xdr:from>
    <xdr:to>
      <xdr:col>18</xdr:col>
      <xdr:colOff>177800</xdr:colOff>
      <xdr:row>18</xdr:row>
      <xdr:rowOff>116675</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7162"/>
          <a:ext cx="698500" cy="43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92180</xdr:rowOff>
    </xdr:from>
    <xdr:to>
      <xdr:col>19</xdr:col>
      <xdr:colOff>38100</xdr:colOff>
      <xdr:row>17</xdr:row>
      <xdr:rowOff>22330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2883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32507</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651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35504</xdr:rowOff>
    </xdr:from>
    <xdr:to>
      <xdr:col>15</xdr:col>
      <xdr:colOff>101600</xdr:colOff>
      <xdr:row>15</xdr:row>
      <xdr:rowOff>137104</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26548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147281</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423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64079</xdr:rowOff>
    </xdr:from>
    <xdr:to>
      <xdr:col>29</xdr:col>
      <xdr:colOff>177800</xdr:colOff>
      <xdr:row>17</xdr:row>
      <xdr:rowOff>165679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26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36156</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998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154572</xdr:rowOff>
    </xdr:from>
    <xdr:to>
      <xdr:col>26</xdr:col>
      <xdr:colOff>101600</xdr:colOff>
      <xdr:row>18</xdr:row>
      <xdr:rowOff>84722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16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69499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03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120608</xdr:rowOff>
    </xdr:from>
    <xdr:to>
      <xdr:col>22</xdr:col>
      <xdr:colOff>165100</xdr:colOff>
      <xdr:row>18</xdr:row>
      <xdr:rowOff>50758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082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35535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169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22637</xdr:rowOff>
    </xdr:from>
    <xdr:to>
      <xdr:col>19</xdr:col>
      <xdr:colOff>38100</xdr:colOff>
      <xdr:row>18</xdr:row>
      <xdr:rowOff>124237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6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109014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42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65875</xdr:rowOff>
    </xdr:from>
    <xdr:to>
      <xdr:col>15</xdr:col>
      <xdr:colOff>101600</xdr:colOff>
      <xdr:row>18</xdr:row>
      <xdr:rowOff>167475</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99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152252</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220497</xdr:rowOff>
    </xdr:from>
    <xdr:to>
      <xdr:col>29</xdr:col>
      <xdr:colOff>127000</xdr:colOff>
      <xdr:row>37</xdr:row>
      <xdr:rowOff>218745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5047"/>
          <a:ext cx="0" cy="11983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190822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15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218745</xdr:rowOff>
    </xdr:from>
    <xdr:to>
      <xdr:col>30</xdr:col>
      <xdr:colOff>25400</xdr:colOff>
      <xdr:row>37</xdr:row>
      <xdr:rowOff>218745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434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135424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220497</xdr:rowOff>
    </xdr:from>
    <xdr:to>
      <xdr:col>30</xdr:col>
      <xdr:colOff>25400</xdr:colOff>
      <xdr:row>33</xdr:row>
      <xdr:rowOff>220497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50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96330</xdr:rowOff>
    </xdr:from>
    <xdr:to>
      <xdr:col>29</xdr:col>
      <xdr:colOff>127000</xdr:colOff>
      <xdr:row>36</xdr:row>
      <xdr:rowOff>158432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049580"/>
          <a:ext cx="647700" cy="6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233583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01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45606</xdr:rowOff>
    </xdr:from>
    <xdr:to>
      <xdr:col>29</xdr:col>
      <xdr:colOff>177800</xdr:colOff>
      <xdr:row>35</xdr:row>
      <xdr:rowOff>147206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55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77203</xdr:rowOff>
    </xdr:from>
    <xdr:to>
      <xdr:col>26</xdr:col>
      <xdr:colOff>50800</xdr:colOff>
      <xdr:row>36</xdr:row>
      <xdr:rowOff>96330</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30453"/>
          <a:ext cx="698500" cy="191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21260</xdr:rowOff>
    </xdr:from>
    <xdr:to>
      <xdr:col>26</xdr:col>
      <xdr:colOff>101600</xdr:colOff>
      <xdr:row>35</xdr:row>
      <xdr:rowOff>122860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31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133037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00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75470</xdr:rowOff>
    </xdr:from>
    <xdr:to>
      <xdr:col>22</xdr:col>
      <xdr:colOff>114300</xdr:colOff>
      <xdr:row>36</xdr:row>
      <xdr:rowOff>77203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28720"/>
          <a:ext cx="698500" cy="1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55283</xdr:rowOff>
    </xdr:from>
    <xdr:to>
      <xdr:col>22</xdr:col>
      <xdr:colOff>165100</xdr:colOff>
      <xdr:row>35</xdr:row>
      <xdr:rowOff>156883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656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167060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75470</xdr:rowOff>
    </xdr:from>
    <xdr:to>
      <xdr:col>18</xdr:col>
      <xdr:colOff>177800</xdr:colOff>
      <xdr:row>36</xdr:row>
      <xdr:rowOff>110884</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28720"/>
          <a:ext cx="698500" cy="35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158400</xdr:rowOff>
    </xdr:from>
    <xdr:to>
      <xdr:col>19</xdr:col>
      <xdr:colOff>38100</xdr:colOff>
      <xdr:row>35</xdr:row>
      <xdr:rowOff>260000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687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270177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37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91421</xdr:rowOff>
    </xdr:from>
    <xdr:to>
      <xdr:col>15</xdr:col>
      <xdr:colOff>101600</xdr:colOff>
      <xdr:row>35</xdr:row>
      <xdr:rowOff>193021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7017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203198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70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107632</xdr:rowOff>
    </xdr:from>
    <xdr:to>
      <xdr:col>29</xdr:col>
      <xdr:colOff>177800</xdr:colOff>
      <xdr:row>37</xdr:row>
      <xdr:rowOff>37782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060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79709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032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45530</xdr:rowOff>
    </xdr:from>
    <xdr:to>
      <xdr:col>26</xdr:col>
      <xdr:colOff>101600</xdr:colOff>
      <xdr:row>36</xdr:row>
      <xdr:rowOff>147130</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987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131907</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85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26403</xdr:rowOff>
    </xdr:from>
    <xdr:to>
      <xdr:col>22</xdr:col>
      <xdr:colOff>165100</xdr:colOff>
      <xdr:row>36</xdr:row>
      <xdr:rowOff>128003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796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112780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66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24670</xdr:rowOff>
    </xdr:from>
    <xdr:to>
      <xdr:col>19</xdr:col>
      <xdr:colOff>38100</xdr:colOff>
      <xdr:row>36</xdr:row>
      <xdr:rowOff>126270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779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111047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64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60084</xdr:rowOff>
    </xdr:from>
    <xdr:to>
      <xdr:col>15</xdr:col>
      <xdr:colOff>101600</xdr:colOff>
      <xdr:row>36</xdr:row>
      <xdr:rowOff>161684</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0133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146461</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9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100165</xdr:rowOff>
    </xdr:from>
    <xdr:to>
      <xdr:col>24</xdr:col>
      <xdr:colOff>62865</xdr:colOff>
      <xdr:row>38</xdr:row>
      <xdr:rowOff>143955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415115"/>
          <a:ext cx="1270" cy="1243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147782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62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143955</xdr:rowOff>
    </xdr:from>
    <xdr:to>
      <xdr:col>24</xdr:col>
      <xdr:colOff>152400</xdr:colOff>
      <xdr:row>38</xdr:row>
      <xdr:rowOff>143955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59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46842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9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100165</xdr:rowOff>
    </xdr:from>
    <xdr:to>
      <xdr:col>24</xdr:col>
      <xdr:colOff>152400</xdr:colOff>
      <xdr:row>31</xdr:row>
      <xdr:rowOff>100165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41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163805</xdr:rowOff>
    </xdr:from>
    <xdr:to>
      <xdr:col>24</xdr:col>
      <xdr:colOff>63500</xdr:colOff>
      <xdr:row>37</xdr:row>
      <xdr:rowOff>50787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36005"/>
          <a:ext cx="838200" cy="58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166666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959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143789</xdr:rowOff>
    </xdr:from>
    <xdr:to>
      <xdr:col>24</xdr:col>
      <xdr:colOff>114300</xdr:colOff>
      <xdr:row>36</xdr:row>
      <xdr:rowOff>73939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4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20358</xdr:rowOff>
    </xdr:from>
    <xdr:to>
      <xdr:col>19</xdr:col>
      <xdr:colOff>177800</xdr:colOff>
      <xdr:row>37</xdr:row>
      <xdr:rowOff>50787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a:off x="2908300" y="6364008"/>
          <a:ext cx="889000" cy="30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12471</xdr:rowOff>
    </xdr:from>
    <xdr:to>
      <xdr:col>20</xdr:col>
      <xdr:colOff>38100</xdr:colOff>
      <xdr:row>36</xdr:row>
      <xdr:rowOff>114071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8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130598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5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20358</xdr:rowOff>
    </xdr:from>
    <xdr:to>
      <xdr:col>15</xdr:col>
      <xdr:colOff>50800</xdr:colOff>
      <xdr:row>37</xdr:row>
      <xdr:rowOff>75044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4008"/>
          <a:ext cx="889000" cy="5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37592</xdr:rowOff>
    </xdr:from>
    <xdr:to>
      <xdr:col>15</xdr:col>
      <xdr:colOff>101600</xdr:colOff>
      <xdr:row>36</xdr:row>
      <xdr:rowOff>139192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155719</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75044</xdr:rowOff>
    </xdr:from>
    <xdr:to>
      <xdr:col>10</xdr:col>
      <xdr:colOff>114300</xdr:colOff>
      <xdr:row>39</xdr:row>
      <xdr:rowOff>18428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18694"/>
          <a:ext cx="889000" cy="28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121882</xdr:rowOff>
    </xdr:from>
    <xdr:to>
      <xdr:col>10</xdr:col>
      <xdr:colOff>165100</xdr:colOff>
      <xdr:row>37</xdr:row>
      <xdr:rowOff>52032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94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68559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69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97790</xdr:rowOff>
    </xdr:from>
    <xdr:to>
      <xdr:col>6</xdr:col>
      <xdr:colOff>38100</xdr:colOff>
      <xdr:row>37</xdr:row>
      <xdr:rowOff>27940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44467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113005</xdr:rowOff>
    </xdr:from>
    <xdr:to>
      <xdr:col>24</xdr:col>
      <xdr:colOff>114300</xdr:colOff>
      <xdr:row>37</xdr:row>
      <xdr:rowOff>43155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8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91432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171437</xdr:rowOff>
    </xdr:from>
    <xdr:to>
      <xdr:col>20</xdr:col>
      <xdr:colOff>38100</xdr:colOff>
      <xdr:row>37</xdr:row>
      <xdr:rowOff>101587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34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92714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436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141008</xdr:rowOff>
    </xdr:from>
    <xdr:to>
      <xdr:col>15</xdr:col>
      <xdr:colOff>101600</xdr:colOff>
      <xdr:row>37</xdr:row>
      <xdr:rowOff>71158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3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62285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5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24244</xdr:rowOff>
    </xdr:from>
    <xdr:to>
      <xdr:col>10</xdr:col>
      <xdr:colOff>165100</xdr:colOff>
      <xdr:row>37</xdr:row>
      <xdr:rowOff>125844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116971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60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139078</xdr:rowOff>
    </xdr:from>
    <xdr:to>
      <xdr:col>6</xdr:col>
      <xdr:colOff>38100</xdr:colOff>
      <xdr:row>39</xdr:row>
      <xdr:rowOff>69228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65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60355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746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72965</xdr:rowOff>
    </xdr:from>
    <xdr:to>
      <xdr:col>24</xdr:col>
      <xdr:colOff>62865</xdr:colOff>
      <xdr:row>59</xdr:row>
      <xdr:rowOff>42480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645465"/>
          <a:ext cx="1270" cy="15125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46307</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6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42480</xdr:rowOff>
    </xdr:from>
    <xdr:to>
      <xdr:col>24</xdr:col>
      <xdr:colOff>152400</xdr:colOff>
      <xdr:row>59</xdr:row>
      <xdr:rowOff>42480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58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19642</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420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72965</xdr:rowOff>
    </xdr:from>
    <xdr:to>
      <xdr:col>24</xdr:col>
      <xdr:colOff>152400</xdr:colOff>
      <xdr:row>50</xdr:row>
      <xdr:rowOff>72965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64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90681</xdr:rowOff>
    </xdr:from>
    <xdr:to>
      <xdr:col>24</xdr:col>
      <xdr:colOff>63500</xdr:colOff>
      <xdr:row>56</xdr:row>
      <xdr:rowOff>155571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691881"/>
          <a:ext cx="8382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125444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383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102567</xdr:rowOff>
    </xdr:from>
    <xdr:to>
      <xdr:col>24</xdr:col>
      <xdr:colOff>114300</xdr:colOff>
      <xdr:row>56</xdr:row>
      <xdr:rowOff>32717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5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90681</xdr:rowOff>
    </xdr:from>
    <xdr:to>
      <xdr:col>19</xdr:col>
      <xdr:colOff>177800</xdr:colOff>
      <xdr:row>57</xdr:row>
      <xdr:rowOff>148126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691881"/>
          <a:ext cx="889000" cy="22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123761</xdr:rowOff>
    </xdr:from>
    <xdr:to>
      <xdr:col>20</xdr:col>
      <xdr:colOff>38100</xdr:colOff>
      <xdr:row>56</xdr:row>
      <xdr:rowOff>53911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553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70438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28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148126</xdr:rowOff>
    </xdr:from>
    <xdr:to>
      <xdr:col>15</xdr:col>
      <xdr:colOff>50800</xdr:colOff>
      <xdr:row>58</xdr:row>
      <xdr:rowOff>21710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20776"/>
          <a:ext cx="889000" cy="4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32583</xdr:rowOff>
    </xdr:from>
    <xdr:to>
      <xdr:col>15</xdr:col>
      <xdr:colOff>101600</xdr:colOff>
      <xdr:row>56</xdr:row>
      <xdr:rowOff>134183</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33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150710</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0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119404</xdr:rowOff>
    </xdr:from>
    <xdr:to>
      <xdr:col>10</xdr:col>
      <xdr:colOff>114300</xdr:colOff>
      <xdr:row>58</xdr:row>
      <xdr:rowOff>21710</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720604"/>
          <a:ext cx="889000" cy="245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4677</xdr:rowOff>
    </xdr:from>
    <xdr:to>
      <xdr:col>10</xdr:col>
      <xdr:colOff>165100</xdr:colOff>
      <xdr:row>57</xdr:row>
      <xdr:rowOff>106277</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122804</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5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137640</xdr:rowOff>
    </xdr:from>
    <xdr:to>
      <xdr:col>6</xdr:col>
      <xdr:colOff>38100</xdr:colOff>
      <xdr:row>56</xdr:row>
      <xdr:rowOff>67790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6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84317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34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104771</xdr:rowOff>
    </xdr:from>
    <xdr:to>
      <xdr:col>24</xdr:col>
      <xdr:colOff>114300</xdr:colOff>
      <xdr:row>57</xdr:row>
      <xdr:rowOff>34921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83198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68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39881</xdr:rowOff>
    </xdr:from>
    <xdr:to>
      <xdr:col>20</xdr:col>
      <xdr:colOff>38100</xdr:colOff>
      <xdr:row>56</xdr:row>
      <xdr:rowOff>141481</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64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132608</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733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97326</xdr:rowOff>
    </xdr:from>
    <xdr:to>
      <xdr:col>15</xdr:col>
      <xdr:colOff>101600</xdr:colOff>
      <xdr:row>58</xdr:row>
      <xdr:rowOff>27476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6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18603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62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142360</xdr:rowOff>
    </xdr:from>
    <xdr:to>
      <xdr:col>10</xdr:col>
      <xdr:colOff>165100</xdr:colOff>
      <xdr:row>58</xdr:row>
      <xdr:rowOff>72510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1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63637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0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68604</xdr:rowOff>
    </xdr:from>
    <xdr:to>
      <xdr:col>6</xdr:col>
      <xdr:colOff>38100</xdr:colOff>
      <xdr:row>56</xdr:row>
      <xdr:rowOff>170204</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66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161331</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76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18771</xdr:rowOff>
    </xdr:from>
    <xdr:to>
      <xdr:col>24</xdr:col>
      <xdr:colOff>62865</xdr:colOff>
      <xdr:row>78</xdr:row>
      <xdr:rowOff>94483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363171"/>
          <a:ext cx="1270" cy="11044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98310</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1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94483</xdr:rowOff>
    </xdr:from>
    <xdr:to>
      <xdr:col>24</xdr:col>
      <xdr:colOff>152400</xdr:colOff>
      <xdr:row>78</xdr:row>
      <xdr:rowOff>94483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6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136898</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18771</xdr:rowOff>
    </xdr:from>
    <xdr:to>
      <xdr:col>24</xdr:col>
      <xdr:colOff>152400</xdr:colOff>
      <xdr:row>72</xdr:row>
      <xdr:rowOff>18771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363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14931</xdr:rowOff>
    </xdr:from>
    <xdr:to>
      <xdr:col>24</xdr:col>
      <xdr:colOff>63500</xdr:colOff>
      <xdr:row>78</xdr:row>
      <xdr:rowOff>26908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88031"/>
          <a:ext cx="838200" cy="11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73601</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29323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50724</xdr:rowOff>
    </xdr:from>
    <xdr:to>
      <xdr:col>24</xdr:col>
      <xdr:colOff>114300</xdr:colOff>
      <xdr:row>76</xdr:row>
      <xdr:rowOff>152324</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08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26908</xdr:rowOff>
    </xdr:from>
    <xdr:to>
      <xdr:col>19</xdr:col>
      <xdr:colOff>177800</xdr:colOff>
      <xdr:row>78</xdr:row>
      <xdr:rowOff>48444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00008"/>
          <a:ext cx="889000" cy="21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22651</xdr:rowOff>
    </xdr:from>
    <xdr:to>
      <xdr:col>20</xdr:col>
      <xdr:colOff>38100</xdr:colOff>
      <xdr:row>76</xdr:row>
      <xdr:rowOff>124251</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05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140779</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82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28372</xdr:rowOff>
    </xdr:from>
    <xdr:to>
      <xdr:col>15</xdr:col>
      <xdr:colOff>50800</xdr:colOff>
      <xdr:row>78</xdr:row>
      <xdr:rowOff>48444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3401472"/>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171059</xdr:rowOff>
    </xdr:from>
    <xdr:to>
      <xdr:col>15</xdr:col>
      <xdr:colOff>101600</xdr:colOff>
      <xdr:row>76</xdr:row>
      <xdr:rowOff>101209</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0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117736</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80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28372</xdr:rowOff>
    </xdr:from>
    <xdr:to>
      <xdr:col>10</xdr:col>
      <xdr:colOff>114300</xdr:colOff>
      <xdr:row>78</xdr:row>
      <xdr:rowOff>69292</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01472"/>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64531</xdr:rowOff>
    </xdr:from>
    <xdr:to>
      <xdr:col>10</xdr:col>
      <xdr:colOff>165100</xdr:colOff>
      <xdr:row>76</xdr:row>
      <xdr:rowOff>166131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0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11208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286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20275</xdr:rowOff>
    </xdr:from>
    <xdr:to>
      <xdr:col>6</xdr:col>
      <xdr:colOff>38100</xdr:colOff>
      <xdr:row>77</xdr:row>
      <xdr:rowOff>121875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138402</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299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135581</xdr:rowOff>
    </xdr:from>
    <xdr:to>
      <xdr:col>24</xdr:col>
      <xdr:colOff>114300</xdr:colOff>
      <xdr:row>78</xdr:row>
      <xdr:rowOff>65731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37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50508</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52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147558</xdr:rowOff>
    </xdr:from>
    <xdr:to>
      <xdr:col>20</xdr:col>
      <xdr:colOff>38100</xdr:colOff>
      <xdr:row>78</xdr:row>
      <xdr:rowOff>77708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49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68835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41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169094</xdr:rowOff>
    </xdr:from>
    <xdr:to>
      <xdr:col>15</xdr:col>
      <xdr:colOff>101600</xdr:colOff>
      <xdr:row>78</xdr:row>
      <xdr:rowOff>99244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90371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149022</xdr:rowOff>
    </xdr:from>
    <xdr:to>
      <xdr:col>10</xdr:col>
      <xdr:colOff>165100</xdr:colOff>
      <xdr:row>78</xdr:row>
      <xdr:rowOff>79172</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50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70299</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43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18492</xdr:rowOff>
    </xdr:from>
    <xdr:to>
      <xdr:col>6</xdr:col>
      <xdr:colOff>38100</xdr:colOff>
      <xdr:row>78</xdr:row>
      <xdr:rowOff>120092</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9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111219</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84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107581</xdr:rowOff>
    </xdr:from>
    <xdr:to>
      <xdr:col>24</xdr:col>
      <xdr:colOff>62865</xdr:colOff>
      <xdr:row>98</xdr:row>
      <xdr:rowOff>90436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66631"/>
          <a:ext cx="1270" cy="1525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94263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9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90436</xdr:rowOff>
    </xdr:from>
    <xdr:to>
      <xdr:col>24</xdr:col>
      <xdr:colOff>152400</xdr:colOff>
      <xdr:row>98</xdr:row>
      <xdr:rowOff>90436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92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54258</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1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107581</xdr:rowOff>
    </xdr:from>
    <xdr:to>
      <xdr:col>24</xdr:col>
      <xdr:colOff>152400</xdr:colOff>
      <xdr:row>89</xdr:row>
      <xdr:rowOff>107581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66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63429</xdr:rowOff>
    </xdr:from>
    <xdr:to>
      <xdr:col>24</xdr:col>
      <xdr:colOff>63500</xdr:colOff>
      <xdr:row>96</xdr:row>
      <xdr:rowOff>157139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2629"/>
          <a:ext cx="838200" cy="93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15684</xdr:rowOff>
    </xdr:from>
    <xdr:ext cx="534377"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319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164257</xdr:rowOff>
    </xdr:from>
    <xdr:to>
      <xdr:col>24</xdr:col>
      <xdr:colOff>114300</xdr:colOff>
      <xdr:row>95</xdr:row>
      <xdr:rowOff>94407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28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102519</xdr:rowOff>
    </xdr:from>
    <xdr:to>
      <xdr:col>19</xdr:col>
      <xdr:colOff>177800</xdr:colOff>
      <xdr:row>96</xdr:row>
      <xdr:rowOff>157139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390269"/>
          <a:ext cx="889000" cy="22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115891</xdr:rowOff>
    </xdr:from>
    <xdr:to>
      <xdr:col>20</xdr:col>
      <xdr:colOff>38100</xdr:colOff>
      <xdr:row>96</xdr:row>
      <xdr:rowOff>46041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03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62568</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530111" y="1617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102519</xdr:rowOff>
    </xdr:from>
    <xdr:to>
      <xdr:col>15</xdr:col>
      <xdr:colOff>50800</xdr:colOff>
      <xdr:row>97</xdr:row>
      <xdr:rowOff>98127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390269"/>
          <a:ext cx="889000" cy="338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100363</xdr:rowOff>
    </xdr:from>
    <xdr:to>
      <xdr:col>15</xdr:col>
      <xdr:colOff>101600</xdr:colOff>
      <xdr:row>95</xdr:row>
      <xdr:rowOff>30513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16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47040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599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98127</xdr:rowOff>
    </xdr:from>
    <xdr:to>
      <xdr:col>10</xdr:col>
      <xdr:colOff>114300</xdr:colOff>
      <xdr:row>97</xdr:row>
      <xdr:rowOff>131356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28777"/>
          <a:ext cx="889000" cy="33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38641</xdr:rowOff>
    </xdr:from>
    <xdr:to>
      <xdr:col>10</xdr:col>
      <xdr:colOff>165100</xdr:colOff>
      <xdr:row>96</xdr:row>
      <xdr:rowOff>140241</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9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156768</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52111" y="16273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166984</xdr:rowOff>
    </xdr:from>
    <xdr:to>
      <xdr:col>6</xdr:col>
      <xdr:colOff>38100</xdr:colOff>
      <xdr:row>96</xdr:row>
      <xdr:rowOff>97134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45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113661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22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12629</xdr:rowOff>
    </xdr:from>
    <xdr:to>
      <xdr:col>24</xdr:col>
      <xdr:colOff>114300</xdr:colOff>
      <xdr:row>96</xdr:row>
      <xdr:rowOff>114229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1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162506</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50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106339</xdr:rowOff>
    </xdr:from>
    <xdr:to>
      <xdr:col>20</xdr:col>
      <xdr:colOff>38100</xdr:colOff>
      <xdr:row>97</xdr:row>
      <xdr:rowOff>36489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6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27616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658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51719</xdr:rowOff>
    </xdr:from>
    <xdr:to>
      <xdr:col>15</xdr:col>
      <xdr:colOff>101600</xdr:colOff>
      <xdr:row>95</xdr:row>
      <xdr:rowOff>153319</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339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144446</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432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47327</xdr:rowOff>
    </xdr:from>
    <xdr:to>
      <xdr:col>10</xdr:col>
      <xdr:colOff>165100</xdr:colOff>
      <xdr:row>97</xdr:row>
      <xdr:rowOff>148927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677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140054</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77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80556</xdr:rowOff>
    </xdr:from>
    <xdr:to>
      <xdr:col>6</xdr:col>
      <xdr:colOff>38100</xdr:colOff>
      <xdr:row>98</xdr:row>
      <xdr:rowOff>10706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711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1833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803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139700</xdr:rowOff>
    </xdr:from>
    <xdr:to>
      <xdr:col>59</xdr:col>
      <xdr:colOff>50800</xdr:colOff>
      <xdr:row>39</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72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62557</xdr:rowOff>
    </xdr:from>
    <xdr:to>
      <xdr:col>54</xdr:col>
      <xdr:colOff>189865</xdr:colOff>
      <xdr:row>38</xdr:row>
      <xdr:rowOff>123155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548957"/>
          <a:ext cx="1270" cy="1089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126982</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642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123155</xdr:rowOff>
    </xdr:from>
    <xdr:to>
      <xdr:col>55</xdr:col>
      <xdr:colOff>88900</xdr:colOff>
      <xdr:row>38</xdr:row>
      <xdr:rowOff>123155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638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9234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32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62557</xdr:rowOff>
    </xdr:from>
    <xdr:to>
      <xdr:col>55</xdr:col>
      <xdr:colOff>88900</xdr:colOff>
      <xdr:row>32</xdr:row>
      <xdr:rowOff>62557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54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167141</xdr:rowOff>
    </xdr:from>
    <xdr:to>
      <xdr:col>55</xdr:col>
      <xdr:colOff>0</xdr:colOff>
      <xdr:row>38</xdr:row>
      <xdr:rowOff>86779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339341"/>
          <a:ext cx="838200" cy="262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134170</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59634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111293</xdr:rowOff>
    </xdr:from>
    <xdr:to>
      <xdr:col>55</xdr:col>
      <xdr:colOff>50800</xdr:colOff>
      <xdr:row>36</xdr:row>
      <xdr:rowOff>41443</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112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86779</xdr:rowOff>
    </xdr:from>
    <xdr:to>
      <xdr:col>50</xdr:col>
      <xdr:colOff>114300</xdr:colOff>
      <xdr:row>38</xdr:row>
      <xdr:rowOff>138652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01879"/>
          <a:ext cx="889000" cy="51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125647</xdr:rowOff>
    </xdr:from>
    <xdr:to>
      <xdr:col>50</xdr:col>
      <xdr:colOff>165100</xdr:colOff>
      <xdr:row>36</xdr:row>
      <xdr:rowOff>55797</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126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72324</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5901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121041</xdr:rowOff>
    </xdr:from>
    <xdr:to>
      <xdr:col>45</xdr:col>
      <xdr:colOff>177800</xdr:colOff>
      <xdr:row>38</xdr:row>
      <xdr:rowOff>138652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607441"/>
          <a:ext cx="889000" cy="104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17025</xdr:rowOff>
    </xdr:from>
    <xdr:to>
      <xdr:col>46</xdr:col>
      <xdr:colOff>38100</xdr:colOff>
      <xdr:row>36</xdr:row>
      <xdr:rowOff>118625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18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135152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596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121041</xdr:rowOff>
    </xdr:from>
    <xdr:to>
      <xdr:col>41</xdr:col>
      <xdr:colOff>50800</xdr:colOff>
      <xdr:row>38</xdr:row>
      <xdr:rowOff>89065</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607441"/>
          <a:ext cx="889000" cy="996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104207</xdr:rowOff>
    </xdr:from>
    <xdr:to>
      <xdr:col>41</xdr:col>
      <xdr:colOff>101600</xdr:colOff>
      <xdr:row>31</xdr:row>
      <xdr:rowOff>34357</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50884</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22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49000</xdr:rowOff>
    </xdr:from>
    <xdr:to>
      <xdr:col>36</xdr:col>
      <xdr:colOff>165100</xdr:colOff>
      <xdr:row>36</xdr:row>
      <xdr:rowOff>150600</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22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167127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599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116341</xdr:rowOff>
    </xdr:from>
    <xdr:to>
      <xdr:col>55</xdr:col>
      <xdr:colOff>50800</xdr:colOff>
      <xdr:row>37</xdr:row>
      <xdr:rowOff>46491</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28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94768</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26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35979</xdr:rowOff>
    </xdr:from>
    <xdr:to>
      <xdr:col>50</xdr:col>
      <xdr:colOff>165100</xdr:colOff>
      <xdr:row>38</xdr:row>
      <xdr:rowOff>137579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551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128706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643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87852</xdr:rowOff>
    </xdr:from>
    <xdr:to>
      <xdr:col>46</xdr:col>
      <xdr:colOff>38100</xdr:colOff>
      <xdr:row>39</xdr:row>
      <xdr:rowOff>18002</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0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9129</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695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70241</xdr:rowOff>
    </xdr:from>
    <xdr:to>
      <xdr:col>41</xdr:col>
      <xdr:colOff>101600</xdr:colOff>
      <xdr:row>33</xdr:row>
      <xdr:rowOff>391</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5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162968</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49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38265</xdr:rowOff>
    </xdr:from>
    <xdr:to>
      <xdr:col>36</xdr:col>
      <xdr:colOff>165100</xdr:colOff>
      <xdr:row>38</xdr:row>
      <xdr:rowOff>139865</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55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130992</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64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a:extLst>
            <a:ext uri="{FF2B5EF4-FFF2-40B4-BE49-F238E27FC236}">
              <a16:creationId xmlns:a16="http://schemas.microsoft.com/office/drawing/2014/main" id="{00000000-0008-0000-06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43903</xdr:rowOff>
    </xdr:from>
    <xdr:to>
      <xdr:col>54</xdr:col>
      <xdr:colOff>189865</xdr:colOff>
      <xdr:row>58</xdr:row>
      <xdr:rowOff>30521</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10475595" y="8959303"/>
          <a:ext cx="1270" cy="1015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34348</xdr:rowOff>
    </xdr:from>
    <xdr:ext cx="534377" cy="259045"/>
    <xdr:sp macro="" textlink="">
      <xdr:nvSpPr>
        <xdr:cNvPr id="349" name="普通建設事業費最小値テキスト">
          <a:extLst>
            <a:ext uri="{FF2B5EF4-FFF2-40B4-BE49-F238E27FC236}">
              <a16:creationId xmlns:a16="http://schemas.microsoft.com/office/drawing/2014/main" id="{00000000-0008-0000-0600-00005D010000}"/>
            </a:ext>
          </a:extLst>
        </xdr:cNvPr>
        <xdr:cNvSpPr txBox="1"/>
      </xdr:nvSpPr>
      <xdr:spPr>
        <a:xfrm>
          <a:off x="10528300" y="9978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30521</xdr:rowOff>
    </xdr:from>
    <xdr:to>
      <xdr:col>55</xdr:col>
      <xdr:colOff>88900</xdr:colOff>
      <xdr:row>58</xdr:row>
      <xdr:rowOff>30521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9974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162030</xdr:rowOff>
    </xdr:from>
    <xdr:ext cx="599010" cy="259045"/>
    <xdr:sp macro="" textlink="">
      <xdr:nvSpPr>
        <xdr:cNvPr id="351" name="普通建設事業費最大値テキスト">
          <a:extLst>
            <a:ext uri="{FF2B5EF4-FFF2-40B4-BE49-F238E27FC236}">
              <a16:creationId xmlns:a16="http://schemas.microsoft.com/office/drawing/2014/main" id="{00000000-0008-0000-0600-00005F010000}"/>
            </a:ext>
          </a:extLst>
        </xdr:cNvPr>
        <xdr:cNvSpPr txBox="1"/>
      </xdr:nvSpPr>
      <xdr:spPr>
        <a:xfrm>
          <a:off x="10528300" y="8734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43903</xdr:rowOff>
    </xdr:from>
    <xdr:to>
      <xdr:col>55</xdr:col>
      <xdr:colOff>88900</xdr:colOff>
      <xdr:row>52</xdr:row>
      <xdr:rowOff>43903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8959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29104</xdr:rowOff>
    </xdr:from>
    <xdr:to>
      <xdr:col>55</xdr:col>
      <xdr:colOff>0</xdr:colOff>
      <xdr:row>56</xdr:row>
      <xdr:rowOff>136851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9639300" y="9630304"/>
          <a:ext cx="838200" cy="10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91656</xdr:rowOff>
    </xdr:from>
    <xdr:ext cx="534377" cy="259045"/>
    <xdr:sp macro="" textlink="">
      <xdr:nvSpPr>
        <xdr:cNvPr id="354" name="普通建設事業費平均値テキスト">
          <a:extLst>
            <a:ext uri="{FF2B5EF4-FFF2-40B4-BE49-F238E27FC236}">
              <a16:creationId xmlns:a16="http://schemas.microsoft.com/office/drawing/2014/main" id="{00000000-0008-0000-0600-000062010000}"/>
            </a:ext>
          </a:extLst>
        </xdr:cNvPr>
        <xdr:cNvSpPr txBox="1"/>
      </xdr:nvSpPr>
      <xdr:spPr>
        <a:xfrm>
          <a:off x="10528300" y="95214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68779</xdr:rowOff>
    </xdr:from>
    <xdr:to>
      <xdr:col>55</xdr:col>
      <xdr:colOff>50800</xdr:colOff>
      <xdr:row>56</xdr:row>
      <xdr:rowOff>170379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10426700" y="966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29104</xdr:rowOff>
    </xdr:from>
    <xdr:to>
      <xdr:col>50</xdr:col>
      <xdr:colOff>114300</xdr:colOff>
      <xdr:row>57</xdr:row>
      <xdr:rowOff>57911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8750300" y="9630304"/>
          <a:ext cx="889000" cy="200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94876</xdr:rowOff>
    </xdr:from>
    <xdr:to>
      <xdr:col>50</xdr:col>
      <xdr:colOff>165100</xdr:colOff>
      <xdr:row>57</xdr:row>
      <xdr:rowOff>25026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9588500" y="9696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16153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372111" y="978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57911</xdr:rowOff>
    </xdr:from>
    <xdr:to>
      <xdr:col>45</xdr:col>
      <xdr:colOff>177800</xdr:colOff>
      <xdr:row>57</xdr:row>
      <xdr:rowOff>92517</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7861300" y="9830561"/>
          <a:ext cx="889000" cy="3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90875</xdr:rowOff>
    </xdr:from>
    <xdr:to>
      <xdr:col>46</xdr:col>
      <xdr:colOff>38100</xdr:colOff>
      <xdr:row>57</xdr:row>
      <xdr:rowOff>21025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8699500" y="9692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37552</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9467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92517</xdr:rowOff>
    </xdr:from>
    <xdr:to>
      <xdr:col>41</xdr:col>
      <xdr:colOff>50800</xdr:colOff>
      <xdr:row>57</xdr:row>
      <xdr:rowOff>103261</xdr:rowOff>
    </xdr:to>
    <xdr:cxnSp macro="">
      <xdr:nvCxnSpPr>
        <xdr:cNvPr id="362" name="直線コネクタ 361">
          <a:extLst>
            <a:ext uri="{FF2B5EF4-FFF2-40B4-BE49-F238E27FC236}">
              <a16:creationId xmlns:a16="http://schemas.microsoft.com/office/drawing/2014/main" id="{00000000-0008-0000-0600-00006A010000}"/>
            </a:ext>
          </a:extLst>
        </xdr:cNvPr>
        <xdr:cNvCxnSpPr/>
      </xdr:nvCxnSpPr>
      <xdr:spPr>
        <a:xfrm flipV="1">
          <a:off x="6972300" y="986516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163204</xdr:rowOff>
    </xdr:from>
    <xdr:to>
      <xdr:col>41</xdr:col>
      <xdr:colOff>101600</xdr:colOff>
      <xdr:row>56</xdr:row>
      <xdr:rowOff>93354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7810500" y="95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109881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94111" y="936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130551</xdr:rowOff>
    </xdr:from>
    <xdr:to>
      <xdr:col>36</xdr:col>
      <xdr:colOff>165100</xdr:colOff>
      <xdr:row>56</xdr:row>
      <xdr:rowOff>60701</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6921500" y="956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77228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933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86051</xdr:rowOff>
    </xdr:from>
    <xdr:to>
      <xdr:col>55</xdr:col>
      <xdr:colOff>50800</xdr:colOff>
      <xdr:row>57</xdr:row>
      <xdr:rowOff>16201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10426700" y="96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64478</xdr:rowOff>
    </xdr:from>
    <xdr:ext cx="534377" cy="259045"/>
    <xdr:sp macro="" textlink="">
      <xdr:nvSpPr>
        <xdr:cNvPr id="373" name="普通建設事業費該当値テキスト">
          <a:extLst>
            <a:ext uri="{FF2B5EF4-FFF2-40B4-BE49-F238E27FC236}">
              <a16:creationId xmlns:a16="http://schemas.microsoft.com/office/drawing/2014/main" id="{00000000-0008-0000-0600-000075010000}"/>
            </a:ext>
          </a:extLst>
        </xdr:cNvPr>
        <xdr:cNvSpPr txBox="1"/>
      </xdr:nvSpPr>
      <xdr:spPr>
        <a:xfrm>
          <a:off x="10528300" y="9665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149754</xdr:rowOff>
    </xdr:from>
    <xdr:to>
      <xdr:col>50</xdr:col>
      <xdr:colOff>165100</xdr:colOff>
      <xdr:row>56</xdr:row>
      <xdr:rowOff>79904</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9588500" y="9579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96431</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9372111" y="935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7111</xdr:rowOff>
    </xdr:from>
    <xdr:to>
      <xdr:col>46</xdr:col>
      <xdr:colOff>38100</xdr:colOff>
      <xdr:row>57</xdr:row>
      <xdr:rowOff>108711</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8699500" y="977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99838</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8483111" y="987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41717</xdr:rowOff>
    </xdr:from>
    <xdr:to>
      <xdr:col>41</xdr:col>
      <xdr:colOff>101600</xdr:colOff>
      <xdr:row>57</xdr:row>
      <xdr:rowOff>143317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7810500" y="981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134444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7594111" y="990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52461</xdr:rowOff>
    </xdr:from>
    <xdr:to>
      <xdr:col>36</xdr:col>
      <xdr:colOff>165100</xdr:colOff>
      <xdr:row>57</xdr:row>
      <xdr:rowOff>154061</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6921500" y="9825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145188</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705111" y="9917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142081</xdr:rowOff>
    </xdr:from>
    <xdr:to>
      <xdr:col>54</xdr:col>
      <xdr:colOff>189865</xdr:colOff>
      <xdr:row>79</xdr:row>
      <xdr:rowOff>42221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315031"/>
          <a:ext cx="1270" cy="1271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46048</xdr:rowOff>
    </xdr:from>
    <xdr:ext cx="378565"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905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42221</xdr:rowOff>
    </xdr:from>
    <xdr:to>
      <xdr:col>55</xdr:col>
      <xdr:colOff>88900</xdr:colOff>
      <xdr:row>79</xdr:row>
      <xdr:rowOff>42221</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86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88758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2090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142081</xdr:rowOff>
    </xdr:from>
    <xdr:to>
      <xdr:col>55</xdr:col>
      <xdr:colOff>88900</xdr:colOff>
      <xdr:row>71</xdr:row>
      <xdr:rowOff>142081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31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28505</xdr:rowOff>
    </xdr:from>
    <xdr:to>
      <xdr:col>55</xdr:col>
      <xdr:colOff>0</xdr:colOff>
      <xdr:row>79</xdr:row>
      <xdr:rowOff>1054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9639300" y="13230155"/>
          <a:ext cx="838200" cy="31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23722</xdr:rowOff>
    </xdr:from>
    <xdr:ext cx="534377"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225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45295</xdr:rowOff>
    </xdr:from>
    <xdr:to>
      <xdr:col>55</xdr:col>
      <xdr:colOff>50800</xdr:colOff>
      <xdr:row>77</xdr:row>
      <xdr:rowOff>146895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15494</xdr:rowOff>
    </xdr:from>
    <xdr:to>
      <xdr:col>50</xdr:col>
      <xdr:colOff>114300</xdr:colOff>
      <xdr:row>79</xdr:row>
      <xdr:rowOff>1054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8750300" y="13217144"/>
          <a:ext cx="889000" cy="328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41618</xdr:rowOff>
    </xdr:from>
    <xdr:to>
      <xdr:col>50</xdr:col>
      <xdr:colOff>165100</xdr:colOff>
      <xdr:row>77</xdr:row>
      <xdr:rowOff>143218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4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159745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372111" y="130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15494</xdr:rowOff>
    </xdr:from>
    <xdr:to>
      <xdr:col>45</xdr:col>
      <xdr:colOff>177800</xdr:colOff>
      <xdr:row>78</xdr:row>
      <xdr:rowOff>71901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217144"/>
          <a:ext cx="889000" cy="227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58782</xdr:rowOff>
    </xdr:from>
    <xdr:to>
      <xdr:col>46</xdr:col>
      <xdr:colOff>38100</xdr:colOff>
      <xdr:row>77</xdr:row>
      <xdr:rowOff>160382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60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151509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3353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71901</xdr:rowOff>
    </xdr:from>
    <xdr:to>
      <xdr:col>41</xdr:col>
      <xdr:colOff>50800</xdr:colOff>
      <xdr:row>78</xdr:row>
      <xdr:rowOff>151625</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flipV="1">
          <a:off x="6972300" y="13445001"/>
          <a:ext cx="889000" cy="79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56875</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744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133515</xdr:rowOff>
    </xdr:from>
    <xdr:to>
      <xdr:col>36</xdr:col>
      <xdr:colOff>165100</xdr:colOff>
      <xdr:row>75</xdr:row>
      <xdr:rowOff>63665</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282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80192</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596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149155</xdr:rowOff>
    </xdr:from>
    <xdr:to>
      <xdr:col>55</xdr:col>
      <xdr:colOff>50800</xdr:colOff>
      <xdr:row>77</xdr:row>
      <xdr:rowOff>79305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179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582</xdr:rowOff>
    </xdr:from>
    <xdr:ext cx="534377"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030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121704</xdr:rowOff>
    </xdr:from>
    <xdr:to>
      <xdr:col>50</xdr:col>
      <xdr:colOff>165100</xdr:colOff>
      <xdr:row>79</xdr:row>
      <xdr:rowOff>51854</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49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42981</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404428" y="1358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136144</xdr:rowOff>
    </xdr:from>
    <xdr:to>
      <xdr:col>46</xdr:col>
      <xdr:colOff>38100</xdr:colOff>
      <xdr:row>77</xdr:row>
      <xdr:rowOff>66294</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16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82821</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483111" y="1294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21101</xdr:rowOff>
    </xdr:from>
    <xdr:to>
      <xdr:col>41</xdr:col>
      <xdr:colOff>101600</xdr:colOff>
      <xdr:row>78</xdr:row>
      <xdr:rowOff>122701</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9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113828</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8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100825</xdr:rowOff>
    </xdr:from>
    <xdr:to>
      <xdr:col>36</xdr:col>
      <xdr:colOff>165100</xdr:colOff>
      <xdr:row>79</xdr:row>
      <xdr:rowOff>30975</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47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22102</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37428" y="13566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66818</xdr:rowOff>
    </xdr:from>
    <xdr:to>
      <xdr:col>54</xdr:col>
      <xdr:colOff>189865</xdr:colOff>
      <xdr:row>98</xdr:row>
      <xdr:rowOff>77256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840218"/>
          <a:ext cx="1270" cy="1039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81083</xdr:rowOff>
    </xdr:from>
    <xdr:ext cx="534377"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6883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77256</xdr:rowOff>
    </xdr:from>
    <xdr:to>
      <xdr:col>55</xdr:col>
      <xdr:colOff>88900</xdr:colOff>
      <xdr:row>98</xdr:row>
      <xdr:rowOff>77256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6879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13495</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615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66818</xdr:rowOff>
    </xdr:from>
    <xdr:to>
      <xdr:col>55</xdr:col>
      <xdr:colOff>88900</xdr:colOff>
      <xdr:row>92</xdr:row>
      <xdr:rowOff>66818</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840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49605</xdr:rowOff>
    </xdr:from>
    <xdr:to>
      <xdr:col>55</xdr:col>
      <xdr:colOff>0</xdr:colOff>
      <xdr:row>97</xdr:row>
      <xdr:rowOff>51876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508805"/>
          <a:ext cx="838200" cy="17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161424</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620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11547</xdr:rowOff>
    </xdr:from>
    <xdr:to>
      <xdr:col>55</xdr:col>
      <xdr:colOff>50800</xdr:colOff>
      <xdr:row>97</xdr:row>
      <xdr:rowOff>113147</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642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49605</xdr:rowOff>
    </xdr:from>
    <xdr:to>
      <xdr:col>50</xdr:col>
      <xdr:colOff>114300</xdr:colOff>
      <xdr:row>97</xdr:row>
      <xdr:rowOff>147399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508805"/>
          <a:ext cx="889000" cy="26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40922</xdr:rowOff>
    </xdr:from>
    <xdr:to>
      <xdr:col>50</xdr:col>
      <xdr:colOff>165100</xdr:colOff>
      <xdr:row>97</xdr:row>
      <xdr:rowOff>142522</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671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133649</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764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127343</xdr:rowOff>
    </xdr:from>
    <xdr:to>
      <xdr:col>45</xdr:col>
      <xdr:colOff>177800</xdr:colOff>
      <xdr:row>97</xdr:row>
      <xdr:rowOff>147399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7861300" y="16757993"/>
          <a:ext cx="889000" cy="20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41191</xdr:rowOff>
    </xdr:from>
    <xdr:to>
      <xdr:col>46</xdr:col>
      <xdr:colOff>38100</xdr:colOff>
      <xdr:row>97</xdr:row>
      <xdr:rowOff>142791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671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159318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447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125915</xdr:rowOff>
    </xdr:from>
    <xdr:to>
      <xdr:col>41</xdr:col>
      <xdr:colOff>50800</xdr:colOff>
      <xdr:row>97</xdr:row>
      <xdr:rowOff>127343</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6972300" y="16756565"/>
          <a:ext cx="889000" cy="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12164</xdr:rowOff>
    </xdr:from>
    <xdr:to>
      <xdr:col>41</xdr:col>
      <xdr:colOff>101600</xdr:colOff>
      <xdr:row>97</xdr:row>
      <xdr:rowOff>113764</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130291</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7386</xdr:rowOff>
    </xdr:from>
    <xdr:to>
      <xdr:col>36</xdr:col>
      <xdr:colOff>165100</xdr:colOff>
      <xdr:row>97</xdr:row>
      <xdr:rowOff>108986</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63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125513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413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1076</xdr:rowOff>
    </xdr:from>
    <xdr:to>
      <xdr:col>55</xdr:col>
      <xdr:colOff>50800</xdr:colOff>
      <xdr:row>97</xdr:row>
      <xdr:rowOff>102676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631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23953</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48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170255</xdr:rowOff>
    </xdr:from>
    <xdr:to>
      <xdr:col>50</xdr:col>
      <xdr:colOff>165100</xdr:colOff>
      <xdr:row>96</xdr:row>
      <xdr:rowOff>100405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458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116932</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23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96599</xdr:rowOff>
    </xdr:from>
    <xdr:to>
      <xdr:col>46</xdr:col>
      <xdr:colOff>38100</xdr:colOff>
      <xdr:row>98</xdr:row>
      <xdr:rowOff>26749</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2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17876</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1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76543</xdr:rowOff>
    </xdr:from>
    <xdr:to>
      <xdr:col>41</xdr:col>
      <xdr:colOff>101600</xdr:colOff>
      <xdr:row>98</xdr:row>
      <xdr:rowOff>6693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707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169270</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7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75115</xdr:rowOff>
    </xdr:from>
    <xdr:to>
      <xdr:col>36</xdr:col>
      <xdr:colOff>165100</xdr:colOff>
      <xdr:row>98</xdr:row>
      <xdr:rowOff>5265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70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167842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7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52438</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367388"/>
          <a:ext cx="1269" cy="1363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170565</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142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52438</xdr:rowOff>
    </xdr:from>
    <xdr:to>
      <xdr:col>86</xdr:col>
      <xdr:colOff>25400</xdr:colOff>
      <xdr:row>31</xdr:row>
      <xdr:rowOff>52438</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367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69397</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46520</xdr:rowOff>
    </xdr:from>
    <xdr:to>
      <xdr:col>85</xdr:col>
      <xdr:colOff>177800</xdr:colOff>
      <xdr:row>38</xdr:row>
      <xdr:rowOff>148120</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95314</xdr:rowOff>
    </xdr:from>
    <xdr:to>
      <xdr:col>81</xdr:col>
      <xdr:colOff>101600</xdr:colOff>
      <xdr:row>39</xdr:row>
      <xdr:rowOff>25464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61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41991</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46428" y="6385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102362</xdr:rowOff>
    </xdr:from>
    <xdr:to>
      <xdr:col>76</xdr:col>
      <xdr:colOff>165100</xdr:colOff>
      <xdr:row>39</xdr:row>
      <xdr:rowOff>32512</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617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49039</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9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103340</xdr:rowOff>
    </xdr:from>
    <xdr:to>
      <xdr:col>72</xdr:col>
      <xdr:colOff>38100</xdr:colOff>
      <xdr:row>39</xdr:row>
      <xdr:rowOff>33490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50017</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93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82093</xdr:rowOff>
    </xdr:from>
    <xdr:to>
      <xdr:col>67</xdr:col>
      <xdr:colOff>101600</xdr:colOff>
      <xdr:row>39</xdr:row>
      <xdr:rowOff>12243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59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28770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372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a:extLst>
            <a:ext uri="{FF2B5EF4-FFF2-40B4-BE49-F238E27FC236}">
              <a16:creationId xmlns:a16="http://schemas.microsoft.com/office/drawing/2014/main" id="{00000000-0008-0000-06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a:extLst>
            <a:ext uri="{FF2B5EF4-FFF2-40B4-BE49-F238E27FC236}">
              <a16:creationId xmlns:a16="http://schemas.microsoft.com/office/drawing/2014/main" id="{00000000-0008-0000-0600-000037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a:extLst>
            <a:ext uri="{FF2B5EF4-FFF2-40B4-BE49-F238E27FC236}">
              <a16:creationId xmlns:a16="http://schemas.microsoft.com/office/drawing/2014/main" id="{00000000-0008-0000-0600-000039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a:extLst>
            <a:ext uri="{FF2B5EF4-FFF2-40B4-BE49-F238E27FC236}">
              <a16:creationId xmlns:a16="http://schemas.microsoft.com/office/drawing/2014/main" id="{00000000-0008-0000-0600-00003C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a:extLst>
            <a:ext uri="{FF2B5EF4-FFF2-40B4-BE49-F238E27FC236}">
              <a16:creationId xmlns:a16="http://schemas.microsoft.com/office/drawing/2014/main" id="{00000000-0008-0000-0600-00004F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a:extLst>
            <a:ext uri="{FF2B5EF4-FFF2-40B4-BE49-F238E27FC236}">
              <a16:creationId xmlns:a16="http://schemas.microsoft.com/office/drawing/2014/main" id="{00000000-0008-0000-06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16675</xdr:rowOff>
    </xdr:from>
    <xdr:to>
      <xdr:col>85</xdr:col>
      <xdr:colOff>126364</xdr:colOff>
      <xdr:row>79</xdr:row>
      <xdr:rowOff>12548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6317595" y="12018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16375</xdr:rowOff>
    </xdr:from>
    <xdr:ext cx="469744" cy="259045"/>
    <xdr:sp macro="" textlink="">
      <xdr:nvSpPr>
        <xdr:cNvPr id="624" name="公債費最小値テキスト">
          <a:extLst>
            <a:ext uri="{FF2B5EF4-FFF2-40B4-BE49-F238E27FC236}">
              <a16:creationId xmlns:a16="http://schemas.microsoft.com/office/drawing/2014/main" id="{00000000-0008-0000-0600-000070020000}"/>
            </a:ext>
          </a:extLst>
        </xdr:cNvPr>
        <xdr:cNvSpPr txBox="1"/>
      </xdr:nvSpPr>
      <xdr:spPr>
        <a:xfrm>
          <a:off x="16370300" y="135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12548</xdr:rowOff>
    </xdr:from>
    <xdr:to>
      <xdr:col>86</xdr:col>
      <xdr:colOff>25400</xdr:colOff>
      <xdr:row>79</xdr:row>
      <xdr:rowOff>12548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3557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134802</xdr:rowOff>
    </xdr:from>
    <xdr:ext cx="599010" cy="259045"/>
    <xdr:sp macro="" textlink="">
      <xdr:nvSpPr>
        <xdr:cNvPr id="626" name="公債費最大値テキスト">
          <a:extLst>
            <a:ext uri="{FF2B5EF4-FFF2-40B4-BE49-F238E27FC236}">
              <a16:creationId xmlns:a16="http://schemas.microsoft.com/office/drawing/2014/main" id="{00000000-0008-0000-0600-000072020000}"/>
            </a:ext>
          </a:extLst>
        </xdr:cNvPr>
        <xdr:cNvSpPr txBox="1"/>
      </xdr:nvSpPr>
      <xdr:spPr>
        <a:xfrm>
          <a:off x="16370300" y="11793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16675</xdr:rowOff>
    </xdr:from>
    <xdr:to>
      <xdr:col>86</xdr:col>
      <xdr:colOff>25400</xdr:colOff>
      <xdr:row>70</xdr:row>
      <xdr:rowOff>16675</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6230600" y="12018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3518</xdr:rowOff>
    </xdr:from>
    <xdr:to>
      <xdr:col>85</xdr:col>
      <xdr:colOff>127000</xdr:colOff>
      <xdr:row>79</xdr:row>
      <xdr:rowOff>12548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5481300" y="13548068"/>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134459</xdr:rowOff>
    </xdr:from>
    <xdr:ext cx="534377" cy="259045"/>
    <xdr:sp macro="" textlink="">
      <xdr:nvSpPr>
        <xdr:cNvPr id="629" name="公債費平均値テキスト">
          <a:extLst>
            <a:ext uri="{FF2B5EF4-FFF2-40B4-BE49-F238E27FC236}">
              <a16:creationId xmlns:a16="http://schemas.microsoft.com/office/drawing/2014/main" id="{00000000-0008-0000-0600-000075020000}"/>
            </a:ext>
          </a:extLst>
        </xdr:cNvPr>
        <xdr:cNvSpPr txBox="1"/>
      </xdr:nvSpPr>
      <xdr:spPr>
        <a:xfrm>
          <a:off x="16370300" y="12650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111582</xdr:rowOff>
    </xdr:from>
    <xdr:to>
      <xdr:col>85</xdr:col>
      <xdr:colOff>177800</xdr:colOff>
      <xdr:row>75</xdr:row>
      <xdr:rowOff>41732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6268700" y="127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3366</xdr:rowOff>
    </xdr:from>
    <xdr:to>
      <xdr:col>81</xdr:col>
      <xdr:colOff>50800</xdr:colOff>
      <xdr:row>79</xdr:row>
      <xdr:rowOff>3518</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4592300" y="1354791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88341</xdr:rowOff>
    </xdr:from>
    <xdr:to>
      <xdr:col>81</xdr:col>
      <xdr:colOff>101600</xdr:colOff>
      <xdr:row>75</xdr:row>
      <xdr:rowOff>18491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5430500" y="12775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35018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14111" y="1255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2705</xdr:rowOff>
    </xdr:from>
    <xdr:to>
      <xdr:col>76</xdr:col>
      <xdr:colOff>114300</xdr:colOff>
      <xdr:row>79</xdr:row>
      <xdr:rowOff>3366</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3703300" y="1354725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112331</xdr:rowOff>
    </xdr:from>
    <xdr:to>
      <xdr:col>76</xdr:col>
      <xdr:colOff>165100</xdr:colOff>
      <xdr:row>75</xdr:row>
      <xdr:rowOff>42481</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4541500" y="12799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59008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325111" y="12574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1321</xdr:rowOff>
    </xdr:from>
    <xdr:to>
      <xdr:col>71</xdr:col>
      <xdr:colOff>177800</xdr:colOff>
      <xdr:row>79</xdr:row>
      <xdr:rowOff>2705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814300" y="135458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17869</xdr:rowOff>
    </xdr:from>
    <xdr:to>
      <xdr:col>72</xdr:col>
      <xdr:colOff>38100</xdr:colOff>
      <xdr:row>75</xdr:row>
      <xdr:rowOff>119469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3652500" y="1287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135996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265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164402</xdr:rowOff>
    </xdr:from>
    <xdr:to>
      <xdr:col>67</xdr:col>
      <xdr:colOff>101600</xdr:colOff>
      <xdr:row>75</xdr:row>
      <xdr:rowOff>94552</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2763500" y="128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111079</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262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133198</xdr:rowOff>
    </xdr:from>
    <xdr:to>
      <xdr:col>85</xdr:col>
      <xdr:colOff>177800</xdr:colOff>
      <xdr:row>79</xdr:row>
      <xdr:rowOff>63348</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6268700" y="13506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48125</xdr:rowOff>
    </xdr:from>
    <xdr:ext cx="469744" cy="259045"/>
    <xdr:sp macro="" textlink="">
      <xdr:nvSpPr>
        <xdr:cNvPr id="648" name="公債費該当値テキスト">
          <a:extLst>
            <a:ext uri="{FF2B5EF4-FFF2-40B4-BE49-F238E27FC236}">
              <a16:creationId xmlns:a16="http://schemas.microsoft.com/office/drawing/2014/main" id="{00000000-0008-0000-0600-000088020000}"/>
            </a:ext>
          </a:extLst>
        </xdr:cNvPr>
        <xdr:cNvSpPr txBox="1"/>
      </xdr:nvSpPr>
      <xdr:spPr>
        <a:xfrm>
          <a:off x="16370300" y="1342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124168</xdr:rowOff>
    </xdr:from>
    <xdr:to>
      <xdr:col>81</xdr:col>
      <xdr:colOff>101600</xdr:colOff>
      <xdr:row>79</xdr:row>
      <xdr:rowOff>54318</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5430500" y="134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45445</xdr:rowOff>
    </xdr:from>
    <xdr:ext cx="469744"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46428" y="135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124016</xdr:rowOff>
    </xdr:from>
    <xdr:to>
      <xdr:col>76</xdr:col>
      <xdr:colOff>165100</xdr:colOff>
      <xdr:row>79</xdr:row>
      <xdr:rowOff>54166</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4541500" y="134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45293</xdr:rowOff>
    </xdr:from>
    <xdr:ext cx="469744"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4357428" y="135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123355</xdr:rowOff>
    </xdr:from>
    <xdr:to>
      <xdr:col>72</xdr:col>
      <xdr:colOff>38100</xdr:colOff>
      <xdr:row>79</xdr:row>
      <xdr:rowOff>53505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3652500" y="1349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44632</xdr:rowOff>
    </xdr:from>
    <xdr:ext cx="469744"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3468428" y="1358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121971</xdr:rowOff>
    </xdr:from>
    <xdr:to>
      <xdr:col>67</xdr:col>
      <xdr:colOff>101600</xdr:colOff>
      <xdr:row>79</xdr:row>
      <xdr:rowOff>52121</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2763500" y="1349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43248</xdr:rowOff>
    </xdr:from>
    <xdr:ext cx="469744"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579428" y="13587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24747</xdr:rowOff>
    </xdr:from>
    <xdr:to>
      <xdr:col>85</xdr:col>
      <xdr:colOff>126364</xdr:colOff>
      <xdr:row>99</xdr:row>
      <xdr:rowOff>57452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626697"/>
          <a:ext cx="1269" cy="1404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61279</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7034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57452</xdr:rowOff>
    </xdr:from>
    <xdr:to>
      <xdr:col>86</xdr:col>
      <xdr:colOff>25400</xdr:colOff>
      <xdr:row>99</xdr:row>
      <xdr:rowOff>57452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70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142874</xdr:rowOff>
    </xdr:from>
    <xdr:ext cx="534377"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40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24747</xdr:rowOff>
    </xdr:from>
    <xdr:to>
      <xdr:col>86</xdr:col>
      <xdr:colOff>25400</xdr:colOff>
      <xdr:row>91</xdr:row>
      <xdr:rowOff>24747</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626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89408</xdr:rowOff>
    </xdr:from>
    <xdr:to>
      <xdr:col>85</xdr:col>
      <xdr:colOff>127000</xdr:colOff>
      <xdr:row>97</xdr:row>
      <xdr:rowOff>94143</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377158"/>
          <a:ext cx="838200" cy="34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124530</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12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101653</xdr:rowOff>
    </xdr:from>
    <xdr:to>
      <xdr:col>85</xdr:col>
      <xdr:colOff>177800</xdr:colOff>
      <xdr:row>97</xdr:row>
      <xdr:rowOff>31803</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560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40063</xdr:rowOff>
    </xdr:from>
    <xdr:to>
      <xdr:col>81</xdr:col>
      <xdr:colOff>50800</xdr:colOff>
      <xdr:row>95</xdr:row>
      <xdr:rowOff>89408</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327813"/>
          <a:ext cx="889000" cy="49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10376</xdr:rowOff>
    </xdr:from>
    <xdr:to>
      <xdr:col>81</xdr:col>
      <xdr:colOff>101600</xdr:colOff>
      <xdr:row>96</xdr:row>
      <xdr:rowOff>111976</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469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103103</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562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119256</xdr:rowOff>
    </xdr:from>
    <xdr:to>
      <xdr:col>76</xdr:col>
      <xdr:colOff>114300</xdr:colOff>
      <xdr:row>95</xdr:row>
      <xdr:rowOff>40063</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5721206"/>
          <a:ext cx="889000" cy="606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109981</xdr:rowOff>
    </xdr:from>
    <xdr:to>
      <xdr:col>76</xdr:col>
      <xdr:colOff>165100</xdr:colOff>
      <xdr:row>96</xdr:row>
      <xdr:rowOff>40131</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397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31258</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90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91</xdr:row>
      <xdr:rowOff>119256</xdr:rowOff>
    </xdr:from>
    <xdr:to>
      <xdr:col>71</xdr:col>
      <xdr:colOff>177800</xdr:colOff>
      <xdr:row>94</xdr:row>
      <xdr:rowOff>55673</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5721206"/>
          <a:ext cx="889000" cy="45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41531</xdr:rowOff>
    </xdr:from>
    <xdr:to>
      <xdr:col>72</xdr:col>
      <xdr:colOff>38100</xdr:colOff>
      <xdr:row>96</xdr:row>
      <xdr:rowOff>143131</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500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134258</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59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142996</xdr:rowOff>
    </xdr:from>
    <xdr:to>
      <xdr:col>67</xdr:col>
      <xdr:colOff>101600</xdr:colOff>
      <xdr:row>97</xdr:row>
      <xdr:rowOff>73146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02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64273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69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43343</xdr:rowOff>
    </xdr:from>
    <xdr:to>
      <xdr:col>85</xdr:col>
      <xdr:colOff>177800</xdr:colOff>
      <xdr:row>97</xdr:row>
      <xdr:rowOff>144943</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7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21770</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5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38608</xdr:rowOff>
    </xdr:from>
    <xdr:to>
      <xdr:col>81</xdr:col>
      <xdr:colOff>101600</xdr:colOff>
      <xdr:row>95</xdr:row>
      <xdr:rowOff>140208</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3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156735</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10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160713</xdr:rowOff>
    </xdr:from>
    <xdr:to>
      <xdr:col>76</xdr:col>
      <xdr:colOff>165100</xdr:colOff>
      <xdr:row>95</xdr:row>
      <xdr:rowOff>90863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277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107390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052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68456</xdr:rowOff>
    </xdr:from>
    <xdr:to>
      <xdr:col>72</xdr:col>
      <xdr:colOff>38100</xdr:colOff>
      <xdr:row>91</xdr:row>
      <xdr:rowOff>170056</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567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90</xdr:row>
      <xdr:rowOff>15133</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544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4873</xdr:rowOff>
    </xdr:from>
    <xdr:to>
      <xdr:col>67</xdr:col>
      <xdr:colOff>101600</xdr:colOff>
      <xdr:row>94</xdr:row>
      <xdr:rowOff>106473</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12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123000</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589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投資及び出資金グラフ枠">
          <a:extLst>
            <a:ext uri="{FF2B5EF4-FFF2-40B4-BE49-F238E27FC236}">
              <a16:creationId xmlns:a16="http://schemas.microsoft.com/office/drawing/2014/main" id="{00000000-0008-0000-06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84322</xdr:rowOff>
    </xdr:from>
    <xdr:to>
      <xdr:col>116</xdr:col>
      <xdr:colOff>62864</xdr:colOff>
      <xdr:row>38</xdr:row>
      <xdr:rowOff>25400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2159595" y="5227822"/>
          <a:ext cx="1269" cy="1312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6" name="投資及び出資金最小値テキスト">
          <a:extLst>
            <a:ext uri="{FF2B5EF4-FFF2-40B4-BE49-F238E27FC236}">
              <a16:creationId xmlns:a16="http://schemas.microsoft.com/office/drawing/2014/main" id="{00000000-0008-0000-0600-0000E0020000}"/>
            </a:ext>
          </a:extLst>
        </xdr:cNvPr>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30999</xdr:rowOff>
    </xdr:from>
    <xdr:ext cx="534377" cy="259045"/>
    <xdr:sp macro="" textlink="">
      <xdr:nvSpPr>
        <xdr:cNvPr id="738" name="投資及び出資金最大値テキスト">
          <a:extLst>
            <a:ext uri="{FF2B5EF4-FFF2-40B4-BE49-F238E27FC236}">
              <a16:creationId xmlns:a16="http://schemas.microsoft.com/office/drawing/2014/main" id="{00000000-0008-0000-0600-0000E2020000}"/>
            </a:ext>
          </a:extLst>
        </xdr:cNvPr>
        <xdr:cNvSpPr txBox="1"/>
      </xdr:nvSpPr>
      <xdr:spPr>
        <a:xfrm>
          <a:off x="22212300" y="5003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84322</xdr:rowOff>
    </xdr:from>
    <xdr:to>
      <xdr:col>116</xdr:col>
      <xdr:colOff>152400</xdr:colOff>
      <xdr:row>30</xdr:row>
      <xdr:rowOff>84322</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5227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135780</xdr:rowOff>
    </xdr:from>
    <xdr:ext cx="469744" cy="259045"/>
    <xdr:sp macro="" textlink="">
      <xdr:nvSpPr>
        <xdr:cNvPr id="741" name="投資及び出資金平均値テキスト">
          <a:extLst>
            <a:ext uri="{FF2B5EF4-FFF2-40B4-BE49-F238E27FC236}">
              <a16:creationId xmlns:a16="http://schemas.microsoft.com/office/drawing/2014/main" id="{00000000-0008-0000-0600-0000E5020000}"/>
            </a:ext>
          </a:extLst>
        </xdr:cNvPr>
        <xdr:cNvSpPr txBox="1"/>
      </xdr:nvSpPr>
      <xdr:spPr>
        <a:xfrm>
          <a:off x="22212300" y="61365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112903</xdr:rowOff>
    </xdr:from>
    <xdr:to>
      <xdr:col>116</xdr:col>
      <xdr:colOff>114300</xdr:colOff>
      <xdr:row>37</xdr:row>
      <xdr:rowOff>43053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2110700" y="6285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133591</xdr:rowOff>
    </xdr:from>
    <xdr:to>
      <xdr:col>112</xdr:col>
      <xdr:colOff>38100</xdr:colOff>
      <xdr:row>37</xdr:row>
      <xdr:rowOff>63741</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1272500" y="6305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80268</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088428" y="6081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114503</xdr:rowOff>
    </xdr:from>
    <xdr:to>
      <xdr:col>107</xdr:col>
      <xdr:colOff>101600</xdr:colOff>
      <xdr:row>37</xdr:row>
      <xdr:rowOff>44653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0383500" y="628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61180</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199428" y="6061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45295</xdr:rowOff>
    </xdr:from>
    <xdr:to>
      <xdr:col>102</xdr:col>
      <xdr:colOff>165100</xdr:colOff>
      <xdr:row>37</xdr:row>
      <xdr:rowOff>146895</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9494500" y="638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163422</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10428" y="616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15291</xdr:rowOff>
    </xdr:from>
    <xdr:to>
      <xdr:col>98</xdr:col>
      <xdr:colOff>38100</xdr:colOff>
      <xdr:row>37</xdr:row>
      <xdr:rowOff>116891</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8605500" y="6358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133418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421428" y="613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60" name="投資及び出資金該当値テキスト">
          <a:extLst>
            <a:ext uri="{FF2B5EF4-FFF2-40B4-BE49-F238E27FC236}">
              <a16:creationId xmlns:a16="http://schemas.microsoft.com/office/drawing/2014/main" id="{00000000-0008-0000-0600-0000F8020000}"/>
            </a:ext>
          </a:extLst>
        </xdr:cNvPr>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157393</xdr:rowOff>
    </xdr:from>
    <xdr:to>
      <xdr:col>116</xdr:col>
      <xdr:colOff>62864</xdr:colOff>
      <xdr:row>58</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901343"/>
          <a:ext cx="1269" cy="1182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104070</xdr:rowOff>
    </xdr:from>
    <xdr:ext cx="534377"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676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157393</xdr:rowOff>
    </xdr:from>
    <xdr:to>
      <xdr:col>116</xdr:col>
      <xdr:colOff>152400</xdr:colOff>
      <xdr:row>51</xdr:row>
      <xdr:rowOff>157393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90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122281</xdr:rowOff>
    </xdr:from>
    <xdr:to>
      <xdr:col>116</xdr:col>
      <xdr:colOff>63500</xdr:colOff>
      <xdr:row>58</xdr:row>
      <xdr:rowOff>122966</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10066381"/>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136831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9738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113954</xdr:rowOff>
    </xdr:from>
    <xdr:to>
      <xdr:col>116</xdr:col>
      <xdr:colOff>114300</xdr:colOff>
      <xdr:row>58</xdr:row>
      <xdr:rowOff>44104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988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121458</xdr:rowOff>
    </xdr:from>
    <xdr:to>
      <xdr:col>111</xdr:col>
      <xdr:colOff>177800</xdr:colOff>
      <xdr:row>58</xdr:row>
      <xdr:rowOff>122281</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65558"/>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109108</xdr:rowOff>
    </xdr:from>
    <xdr:to>
      <xdr:col>112</xdr:col>
      <xdr:colOff>38100</xdr:colOff>
      <xdr:row>58</xdr:row>
      <xdr:rowOff>39258</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9881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55785</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965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114417</xdr:rowOff>
    </xdr:from>
    <xdr:to>
      <xdr:col>107</xdr:col>
      <xdr:colOff>50800</xdr:colOff>
      <xdr:row>58</xdr:row>
      <xdr:rowOff>121458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58517"/>
          <a:ext cx="889000" cy="7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97587</xdr:rowOff>
    </xdr:from>
    <xdr:to>
      <xdr:col>107</xdr:col>
      <xdr:colOff>101600</xdr:colOff>
      <xdr:row>58</xdr:row>
      <xdr:rowOff>27737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987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44264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9645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112223</xdr:rowOff>
    </xdr:from>
    <xdr:to>
      <xdr:col>102</xdr:col>
      <xdr:colOff>114300</xdr:colOff>
      <xdr:row>58</xdr:row>
      <xdr:rowOff>114417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10056323"/>
          <a:ext cx="889000" cy="2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96627</xdr:rowOff>
    </xdr:from>
    <xdr:to>
      <xdr:col>102</xdr:col>
      <xdr:colOff>165100</xdr:colOff>
      <xdr:row>58</xdr:row>
      <xdr:rowOff>26777</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9869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43304</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964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152633</xdr:rowOff>
    </xdr:from>
    <xdr:to>
      <xdr:col>98</xdr:col>
      <xdr:colOff>38100</xdr:colOff>
      <xdr:row>58</xdr:row>
      <xdr:rowOff>82783</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992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99310</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9700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72166</xdr:rowOff>
    </xdr:from>
    <xdr:to>
      <xdr:col>116</xdr:col>
      <xdr:colOff>114300</xdr:colOff>
      <xdr:row>59</xdr:row>
      <xdr:rowOff>2316</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16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158543</xdr:rowOff>
    </xdr:from>
    <xdr:ext cx="378565"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9311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71481</xdr:rowOff>
    </xdr:from>
    <xdr:to>
      <xdr:col>112</xdr:col>
      <xdr:colOff>38100</xdr:colOff>
      <xdr:row>59</xdr:row>
      <xdr:rowOff>1631</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1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164208</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134017" y="10108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70658</xdr:rowOff>
    </xdr:from>
    <xdr:to>
      <xdr:col>107</xdr:col>
      <xdr:colOff>101600</xdr:colOff>
      <xdr:row>59</xdr:row>
      <xdr:rowOff>808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1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163385</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245017" y="101074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63617</xdr:rowOff>
    </xdr:from>
    <xdr:to>
      <xdr:col>102</xdr:col>
      <xdr:colOff>165100</xdr:colOff>
      <xdr:row>58</xdr:row>
      <xdr:rowOff>165217</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0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156344</xdr:rowOff>
    </xdr:from>
    <xdr:ext cx="378565"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6017" y="101004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61423</xdr:rowOff>
    </xdr:from>
    <xdr:to>
      <xdr:col>98</xdr:col>
      <xdr:colOff>38100</xdr:colOff>
      <xdr:row>58</xdr:row>
      <xdr:rowOff>163023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0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58</xdr:row>
      <xdr:rowOff>154150</xdr:rowOff>
    </xdr:from>
    <xdr:ext cx="378565"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67017" y="100982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163399</xdr:rowOff>
    </xdr:from>
    <xdr:to>
      <xdr:col>116</xdr:col>
      <xdr:colOff>62864</xdr:colOff>
      <xdr:row>78</xdr:row>
      <xdr:rowOff>102933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1993449"/>
          <a:ext cx="1269" cy="14825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106760</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47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102933</xdr:rowOff>
    </xdr:from>
    <xdr:to>
      <xdr:col>116</xdr:col>
      <xdr:colOff>152400</xdr:colOff>
      <xdr:row>78</xdr:row>
      <xdr:rowOff>102933</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476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110076</xdr:rowOff>
    </xdr:from>
    <xdr:ext cx="599010"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76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163399</xdr:rowOff>
    </xdr:from>
    <xdr:to>
      <xdr:col>116</xdr:col>
      <xdr:colOff>152400</xdr:colOff>
      <xdr:row>69</xdr:row>
      <xdr:rowOff>163399</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1993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41440</xdr:rowOff>
    </xdr:from>
    <xdr:to>
      <xdr:col>116</xdr:col>
      <xdr:colOff>63500</xdr:colOff>
      <xdr:row>78</xdr:row>
      <xdr:rowOff>41611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1323300" y="12728740"/>
          <a:ext cx="838200" cy="685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38168</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725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15291</xdr:rowOff>
    </xdr:from>
    <xdr:to>
      <xdr:col>116</xdr:col>
      <xdr:colOff>114300</xdr:colOff>
      <xdr:row>75</xdr:row>
      <xdr:rowOff>116891</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74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19342</xdr:rowOff>
    </xdr:from>
    <xdr:to>
      <xdr:col>111</xdr:col>
      <xdr:colOff>177800</xdr:colOff>
      <xdr:row>74</xdr:row>
      <xdr:rowOff>41440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0434300" y="12706642"/>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160204</xdr:rowOff>
    </xdr:from>
    <xdr:to>
      <xdr:col>112</xdr:col>
      <xdr:colOff>38100</xdr:colOff>
      <xdr:row>75</xdr:row>
      <xdr:rowOff>90354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47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81481</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40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150140</xdr:rowOff>
    </xdr:from>
    <xdr:to>
      <xdr:col>107</xdr:col>
      <xdr:colOff>50800</xdr:colOff>
      <xdr:row>74</xdr:row>
      <xdr:rowOff>19342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665990"/>
          <a:ext cx="889000" cy="4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144602</xdr:rowOff>
    </xdr:from>
    <xdr:to>
      <xdr:col>107</xdr:col>
      <xdr:colOff>101600</xdr:colOff>
      <xdr:row>75</xdr:row>
      <xdr:rowOff>74752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31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65879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24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68091</xdr:rowOff>
    </xdr:from>
    <xdr:to>
      <xdr:col>102</xdr:col>
      <xdr:colOff>114300</xdr:colOff>
      <xdr:row>73</xdr:row>
      <xdr:rowOff>150140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583941"/>
          <a:ext cx="889000" cy="8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39960</xdr:rowOff>
    </xdr:from>
    <xdr:to>
      <xdr:col>102</xdr:col>
      <xdr:colOff>165100</xdr:colOff>
      <xdr:row>75</xdr:row>
      <xdr:rowOff>141560</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132687</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91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128981</xdr:rowOff>
    </xdr:from>
    <xdr:to>
      <xdr:col>98</xdr:col>
      <xdr:colOff>38100</xdr:colOff>
      <xdr:row>75</xdr:row>
      <xdr:rowOff>59131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81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50258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09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162261</xdr:rowOff>
    </xdr:from>
    <xdr:to>
      <xdr:col>116</xdr:col>
      <xdr:colOff>114300</xdr:colOff>
      <xdr:row>78</xdr:row>
      <xdr:rowOff>92411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36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77188</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27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162090</xdr:rowOff>
    </xdr:from>
    <xdr:to>
      <xdr:col>112</xdr:col>
      <xdr:colOff>38100</xdr:colOff>
      <xdr:row>74</xdr:row>
      <xdr:rowOff>92240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67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108767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453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139992</xdr:rowOff>
    </xdr:from>
    <xdr:to>
      <xdr:col>107</xdr:col>
      <xdr:colOff>101600</xdr:colOff>
      <xdr:row>74</xdr:row>
      <xdr:rowOff>70142</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65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86669</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431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99340</xdr:rowOff>
    </xdr:from>
    <xdr:to>
      <xdr:col>102</xdr:col>
      <xdr:colOff>165100</xdr:colOff>
      <xdr:row>74</xdr:row>
      <xdr:rowOff>29490</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615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46017</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39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17291</xdr:rowOff>
    </xdr:from>
    <xdr:to>
      <xdr:col>98</xdr:col>
      <xdr:colOff>38100</xdr:colOff>
      <xdr:row>73</xdr:row>
      <xdr:rowOff>118891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53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135418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308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a:extLst>
            <a:ext uri="{FF2B5EF4-FFF2-40B4-BE49-F238E27FC236}">
              <a16:creationId xmlns:a16="http://schemas.microsoft.com/office/drawing/2014/main" id="{00000000-0008-0000-0600-000080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8" name="前年度繰上充用金最小値テキスト">
          <a:extLst>
            <a:ext uri="{FF2B5EF4-FFF2-40B4-BE49-F238E27FC236}">
              <a16:creationId xmlns:a16="http://schemas.microsoft.com/office/drawing/2014/main" id="{00000000-0008-0000-0600-000082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0" name="前年度繰上充用金最大値テキスト">
          <a:extLst>
            <a:ext uri="{FF2B5EF4-FFF2-40B4-BE49-F238E27FC236}">
              <a16:creationId xmlns:a16="http://schemas.microsoft.com/office/drawing/2014/main" id="{00000000-0008-0000-0600-000084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3" name="前年度繰上充用金平均値テキスト">
          <a:extLst>
            <a:ext uri="{FF2B5EF4-FFF2-40B4-BE49-F238E27FC236}">
              <a16:creationId xmlns:a16="http://schemas.microsoft.com/office/drawing/2014/main" id="{00000000-0008-0000-0600-000087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2" name="前年度繰上充用金該当値テキスト">
          <a:extLst>
            <a:ext uri="{FF2B5EF4-FFF2-40B4-BE49-F238E27FC236}">
              <a16:creationId xmlns:a16="http://schemas.microsoft.com/office/drawing/2014/main" id="{00000000-0008-0000-0600-00009A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歳出決算総額は、住民一人当たり</a:t>
          </a:r>
          <a:r>
            <a:rPr kumimoji="1" lang="ja-JP" altLang="en-US" sz="1100">
              <a:solidFill>
                <a:schemeClr val="dk1"/>
              </a:solidFill>
              <a:effectLst/>
              <a:latin typeface="+mn-lt"/>
              <a:ea typeface="+mn-ea"/>
              <a:cs typeface="+mn-cs"/>
            </a:rPr>
            <a:t>４６５，５８９</a:t>
          </a:r>
          <a:r>
            <a:rPr kumimoji="1" lang="ja-JP" altLang="ja-JP" sz="1100">
              <a:solidFill>
                <a:schemeClr val="dk1"/>
              </a:solidFill>
              <a:effectLst/>
              <a:latin typeface="+mn-lt"/>
              <a:ea typeface="+mn-ea"/>
              <a:cs typeface="+mn-cs"/>
            </a:rPr>
            <a:t>円となり、前年</a:t>
          </a:r>
          <a:r>
            <a:rPr kumimoji="1" lang="ja-JP" altLang="en-US" sz="1100">
              <a:solidFill>
                <a:schemeClr val="dk1"/>
              </a:solidFill>
              <a:effectLst/>
              <a:latin typeface="+mn-lt"/>
              <a:ea typeface="+mn-ea"/>
              <a:cs typeface="+mn-cs"/>
            </a:rPr>
            <a:t>度</a:t>
          </a:r>
          <a:r>
            <a:rPr kumimoji="1" lang="ja-JP" altLang="ja-JP" sz="1100">
              <a:solidFill>
                <a:schemeClr val="dk1"/>
              </a:solidFill>
              <a:effectLst/>
              <a:latin typeface="+mn-lt"/>
              <a:ea typeface="+mn-ea"/>
              <a:cs typeface="+mn-cs"/>
            </a:rPr>
            <a:t>比</a:t>
          </a:r>
          <a:r>
            <a:rPr kumimoji="1" lang="ja-JP" altLang="en-US" sz="1100">
              <a:solidFill>
                <a:schemeClr val="dk1"/>
              </a:solidFill>
              <a:effectLst/>
              <a:latin typeface="+mn-lt"/>
              <a:ea typeface="+mn-ea"/>
              <a:cs typeface="+mn-cs"/>
            </a:rPr>
            <a:t>４７，４０２</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義務的経費である人件費、扶助費及び公債費は、いずれも類似団体平均を下回っており、人口</a:t>
          </a:r>
          <a:r>
            <a:rPr kumimoji="1" lang="en-US" altLang="ja-JP" sz="1100">
              <a:solidFill>
                <a:schemeClr val="dk1"/>
              </a:solidFill>
              <a:effectLst/>
              <a:latin typeface="+mn-lt"/>
              <a:ea typeface="+mn-ea"/>
              <a:cs typeface="+mn-cs"/>
            </a:rPr>
            <a:t>1,000</a:t>
          </a:r>
          <a:r>
            <a:rPr kumimoji="1" lang="ja-JP" altLang="en-US" sz="1100">
              <a:solidFill>
                <a:schemeClr val="dk1"/>
              </a:solidFill>
              <a:effectLst/>
              <a:latin typeface="+mn-lt"/>
              <a:ea typeface="+mn-ea"/>
              <a:cs typeface="+mn-cs"/>
            </a:rPr>
            <a:t>人あたりの職員数が少ないことや、高齢化率が低いこと、近年地方債を発行していなかったことによる地方債残高の減少が主な要因と考える。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投資的経費である普通建設事業費は、あいあいホール大規模修繕事業の完了により前年度より減少し、類似団体平均を下回っている。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今後も公共施設の大規模修繕や、建替え等を計画しており、普通建設事業費の増及び財源として地方債の発行による公債費の増が見込まれる。</a:t>
          </a:r>
          <a:endParaRPr lang="ja-JP" altLang="ja-JP" sz="1400">
            <a:effectLst/>
          </a:endParaRPr>
        </a:p>
        <a:p>
          <a:r>
            <a:rPr kumimoji="1" lang="ja-JP" altLang="ja-JP" sz="1100">
              <a:solidFill>
                <a:schemeClr val="dk1"/>
              </a:solidFill>
              <a:effectLst/>
              <a:latin typeface="+mn-lt"/>
              <a:ea typeface="+mn-ea"/>
              <a:cs typeface="+mn-cs"/>
            </a:rPr>
            <a:t>公共施設等総合管理計画及び個別施設計画に基づき、中長期的な観点での公共施設マネジメントを推進し、行政サービス水準を確保しつつ、普通建設事業費の平準化に努める。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三重県川越町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15,643
14,931
8.72
7,563,285
7,283,207
271,086
4,919,418
565,756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125984</xdr:rowOff>
    </xdr:from>
    <xdr:to>
      <xdr:col>24</xdr:col>
      <xdr:colOff>62865</xdr:colOff>
      <xdr:row>38</xdr:row>
      <xdr:rowOff>153416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69484"/>
          <a:ext cx="1270"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157243</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72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153416</xdr:rowOff>
    </xdr:from>
    <xdr:to>
      <xdr:col>24</xdr:col>
      <xdr:colOff>152400</xdr:colOff>
      <xdr:row>38</xdr:row>
      <xdr:rowOff>153416</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6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72661</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4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7,836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125984</xdr:rowOff>
    </xdr:from>
    <xdr:to>
      <xdr:col>24</xdr:col>
      <xdr:colOff>152400</xdr:colOff>
      <xdr:row>30</xdr:row>
      <xdr:rowOff>125984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69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90932</xdr:rowOff>
    </xdr:from>
    <xdr:to>
      <xdr:col>24</xdr:col>
      <xdr:colOff>63500</xdr:colOff>
      <xdr:row>34</xdr:row>
      <xdr:rowOff>154559</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5920232"/>
          <a:ext cx="838200" cy="63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5986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67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27559</xdr:rowOff>
    </xdr:from>
    <xdr:to>
      <xdr:col>24</xdr:col>
      <xdr:colOff>114300</xdr:colOff>
      <xdr:row>35</xdr:row>
      <xdr:rowOff>129159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28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154559</xdr:rowOff>
    </xdr:from>
    <xdr:to>
      <xdr:col>19</xdr:col>
      <xdr:colOff>177800</xdr:colOff>
      <xdr:row>35</xdr:row>
      <xdr:rowOff>42926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983859"/>
          <a:ext cx="889000" cy="5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83566</xdr:rowOff>
    </xdr:from>
    <xdr:to>
      <xdr:col>20</xdr:col>
      <xdr:colOff>38100</xdr:colOff>
      <xdr:row>36</xdr:row>
      <xdr:rowOff>13716</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4843</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7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10922</xdr:rowOff>
    </xdr:from>
    <xdr:to>
      <xdr:col>15</xdr:col>
      <xdr:colOff>50800</xdr:colOff>
      <xdr:row>35</xdr:row>
      <xdr:rowOff>42926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0116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129667</xdr:rowOff>
    </xdr:from>
    <xdr:to>
      <xdr:col>15</xdr:col>
      <xdr:colOff>101600</xdr:colOff>
      <xdr:row>36</xdr:row>
      <xdr:rowOff>59817</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3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50944</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2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157988</xdr:rowOff>
    </xdr:from>
    <xdr:to>
      <xdr:col>10</xdr:col>
      <xdr:colOff>114300</xdr:colOff>
      <xdr:row>35</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87288"/>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137050</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3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168529</xdr:rowOff>
    </xdr:from>
    <xdr:to>
      <xdr:col>6</xdr:col>
      <xdr:colOff>38100</xdr:colOff>
      <xdr:row>32</xdr:row>
      <xdr:rowOff>98679</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48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115206</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258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40132</xdr:rowOff>
    </xdr:from>
    <xdr:to>
      <xdr:col>24</xdr:col>
      <xdr:colOff>114300</xdr:colOff>
      <xdr:row>34</xdr:row>
      <xdr:rowOff>141732</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8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63009</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720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103759</xdr:rowOff>
    </xdr:from>
    <xdr:to>
      <xdr:col>20</xdr:col>
      <xdr:colOff>38100</xdr:colOff>
      <xdr:row>35</xdr:row>
      <xdr:rowOff>33909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33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50436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08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163576</xdr:rowOff>
    </xdr:from>
    <xdr:to>
      <xdr:col>15</xdr:col>
      <xdr:colOff>101600</xdr:colOff>
      <xdr:row>35</xdr:row>
      <xdr:rowOff>93726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92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110253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68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131572</xdr:rowOff>
    </xdr:from>
    <xdr:to>
      <xdr:col>10</xdr:col>
      <xdr:colOff>165100</xdr:colOff>
      <xdr:row>35</xdr:row>
      <xdr:rowOff>61722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107188</xdr:rowOff>
    </xdr:from>
    <xdr:to>
      <xdr:col>6</xdr:col>
      <xdr:colOff>38100</xdr:colOff>
      <xdr:row>35</xdr:row>
      <xdr:rowOff>37338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93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28465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02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26353</xdr:rowOff>
    </xdr:from>
    <xdr:to>
      <xdr:col>24</xdr:col>
      <xdr:colOff>62865</xdr:colOff>
      <xdr:row>59</xdr:row>
      <xdr:rowOff>38446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13203"/>
          <a:ext cx="1270" cy="1040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42273</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5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50,788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38446</xdr:rowOff>
    </xdr:from>
    <xdr:to>
      <xdr:col>24</xdr:col>
      <xdr:colOff>152400</xdr:colOff>
      <xdr:row>59</xdr:row>
      <xdr:rowOff>38446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5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144480</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88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187,375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26353</xdr:rowOff>
    </xdr:from>
    <xdr:to>
      <xdr:col>24</xdr:col>
      <xdr:colOff>152400</xdr:colOff>
      <xdr:row>53</xdr:row>
      <xdr:rowOff>26353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1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139853</xdr:rowOff>
    </xdr:from>
    <xdr:to>
      <xdr:col>24</xdr:col>
      <xdr:colOff>63500</xdr:colOff>
      <xdr:row>57</xdr:row>
      <xdr:rowOff>140500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741053"/>
          <a:ext cx="838200" cy="17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105773</xdr:rowOff>
    </xdr:from>
    <xdr:ext cx="599010"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535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82896</xdr:rowOff>
    </xdr:from>
    <xdr:to>
      <xdr:col>24</xdr:col>
      <xdr:colOff>114300</xdr:colOff>
      <xdr:row>57</xdr:row>
      <xdr:rowOff>13046</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684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139853</xdr:rowOff>
    </xdr:from>
    <xdr:to>
      <xdr:col>19</xdr:col>
      <xdr:colOff>177800</xdr:colOff>
      <xdr:row>57</xdr:row>
      <xdr:rowOff>20348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741053"/>
          <a:ext cx="889000" cy="5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42616</xdr:rowOff>
    </xdr:from>
    <xdr:to>
      <xdr:col>20</xdr:col>
      <xdr:colOff>38100</xdr:colOff>
      <xdr:row>56</xdr:row>
      <xdr:rowOff>144216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64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160743</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497795" y="9419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100000</xdr:rowOff>
    </xdr:from>
    <xdr:to>
      <xdr:col>15</xdr:col>
      <xdr:colOff>50800</xdr:colOff>
      <xdr:row>57</xdr:row>
      <xdr:rowOff>20348</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8672500"/>
          <a:ext cx="889000" cy="112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17745</xdr:rowOff>
    </xdr:from>
    <xdr:to>
      <xdr:col>15</xdr:col>
      <xdr:colOff>101600</xdr:colOff>
      <xdr:row>56</xdr:row>
      <xdr:rowOff>119345</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6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135872</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08795" y="93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50</xdr:row>
      <xdr:rowOff>100000</xdr:rowOff>
    </xdr:from>
    <xdr:to>
      <xdr:col>10</xdr:col>
      <xdr:colOff>114300</xdr:colOff>
      <xdr:row>56</xdr:row>
      <xdr:rowOff>69962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flipV="1">
          <a:off x="1130300" y="8672500"/>
          <a:ext cx="889000" cy="99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91255</xdr:rowOff>
    </xdr:from>
    <xdr:to>
      <xdr:col>10</xdr:col>
      <xdr:colOff>165100</xdr:colOff>
      <xdr:row>52</xdr:row>
      <xdr:rowOff>21405</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883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12532</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19795" y="8927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120447</xdr:rowOff>
    </xdr:from>
    <xdr:to>
      <xdr:col>6</xdr:col>
      <xdr:colOff>38100</xdr:colOff>
      <xdr:row>56</xdr:row>
      <xdr:rowOff>50597</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9550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67124</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932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89700</xdr:rowOff>
    </xdr:from>
    <xdr:to>
      <xdr:col>24</xdr:col>
      <xdr:colOff>114300</xdr:colOff>
      <xdr:row>58</xdr:row>
      <xdr:rowOff>19850</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6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68127</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40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89053</xdr:rowOff>
    </xdr:from>
    <xdr:to>
      <xdr:col>20</xdr:col>
      <xdr:colOff>38100</xdr:colOff>
      <xdr:row>57</xdr:row>
      <xdr:rowOff>19203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690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10330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497795" y="9782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140998</xdr:rowOff>
    </xdr:from>
    <xdr:to>
      <xdr:col>15</xdr:col>
      <xdr:colOff>101600</xdr:colOff>
      <xdr:row>57</xdr:row>
      <xdr:rowOff>71148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742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62275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9834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49200</xdr:rowOff>
    </xdr:from>
    <xdr:to>
      <xdr:col>10</xdr:col>
      <xdr:colOff>165100</xdr:colOff>
      <xdr:row>50</xdr:row>
      <xdr:rowOff>150800</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862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167327</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19795" y="8396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19162</xdr:rowOff>
    </xdr:from>
    <xdr:to>
      <xdr:col>6</xdr:col>
      <xdr:colOff>38100</xdr:colOff>
      <xdr:row>56</xdr:row>
      <xdr:rowOff>120762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96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111889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9713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130061</xdr:rowOff>
    </xdr:from>
    <xdr:to>
      <xdr:col>24</xdr:col>
      <xdr:colOff>62865</xdr:colOff>
      <xdr:row>77</xdr:row>
      <xdr:rowOff>69889</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1960111"/>
          <a:ext cx="1270" cy="1311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73716</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275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69889</xdr:rowOff>
    </xdr:from>
    <xdr:to>
      <xdr:col>24</xdr:col>
      <xdr:colOff>152400</xdr:colOff>
      <xdr:row>77</xdr:row>
      <xdr:rowOff>69889</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271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76738</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35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248,259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130061</xdr:rowOff>
    </xdr:from>
    <xdr:to>
      <xdr:col>24</xdr:col>
      <xdr:colOff>152400</xdr:colOff>
      <xdr:row>69</xdr:row>
      <xdr:rowOff>130061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1960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22504</xdr:rowOff>
    </xdr:from>
    <xdr:to>
      <xdr:col>24</xdr:col>
      <xdr:colOff>63500</xdr:colOff>
      <xdr:row>77</xdr:row>
      <xdr:rowOff>64515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052704"/>
          <a:ext cx="838200" cy="2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120413</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6362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97536</xdr:rowOff>
    </xdr:from>
    <xdr:to>
      <xdr:col>24</xdr:col>
      <xdr:colOff>114300</xdr:colOff>
      <xdr:row>75</xdr:row>
      <xdr:rowOff>27686</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2784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138964</xdr:rowOff>
    </xdr:from>
    <xdr:to>
      <xdr:col>19</xdr:col>
      <xdr:colOff>177800</xdr:colOff>
      <xdr:row>77</xdr:row>
      <xdr:rowOff>64515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908300" y="12997714"/>
          <a:ext cx="889000" cy="26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47282</xdr:rowOff>
    </xdr:from>
    <xdr:to>
      <xdr:col>20</xdr:col>
      <xdr:colOff>38100</xdr:colOff>
      <xdr:row>75</xdr:row>
      <xdr:rowOff>148882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29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165409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681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138964</xdr:rowOff>
    </xdr:from>
    <xdr:to>
      <xdr:col>15</xdr:col>
      <xdr:colOff>50800</xdr:colOff>
      <xdr:row>78</xdr:row>
      <xdr:rowOff>46813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2997714"/>
          <a:ext cx="889000" cy="422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118643</xdr:rowOff>
    </xdr:from>
    <xdr:to>
      <xdr:col>15</xdr:col>
      <xdr:colOff>101600</xdr:colOff>
      <xdr:row>75</xdr:row>
      <xdr:rowOff>48793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2805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65320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58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46813</xdr:rowOff>
    </xdr:from>
    <xdr:to>
      <xdr:col>10</xdr:col>
      <xdr:colOff>114300</xdr:colOff>
      <xdr:row>78</xdr:row>
      <xdr:rowOff>56147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19913"/>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80468</xdr:rowOff>
    </xdr:from>
    <xdr:to>
      <xdr:col>10</xdr:col>
      <xdr:colOff>165100</xdr:colOff>
      <xdr:row>77</xdr:row>
      <xdr:rowOff>10618</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10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27144</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88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40703</xdr:rowOff>
    </xdr:from>
    <xdr:to>
      <xdr:col>6</xdr:col>
      <xdr:colOff>38100</xdr:colOff>
      <xdr:row>76</xdr:row>
      <xdr:rowOff>142303</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070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158831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2846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143154</xdr:rowOff>
    </xdr:from>
    <xdr:to>
      <xdr:col>24</xdr:col>
      <xdr:colOff>114300</xdr:colOff>
      <xdr:row>76</xdr:row>
      <xdr:rowOff>73304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01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121581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298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13715</xdr:rowOff>
    </xdr:from>
    <xdr:to>
      <xdr:col>20</xdr:col>
      <xdr:colOff>38100</xdr:colOff>
      <xdr:row>77</xdr:row>
      <xdr:rowOff>115315</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1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106442</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0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88164</xdr:rowOff>
    </xdr:from>
    <xdr:to>
      <xdr:col>15</xdr:col>
      <xdr:colOff>101600</xdr:colOff>
      <xdr:row>76</xdr:row>
      <xdr:rowOff>18314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294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9441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039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167463</xdr:rowOff>
    </xdr:from>
    <xdr:to>
      <xdr:col>10</xdr:col>
      <xdr:colOff>165100</xdr:colOff>
      <xdr:row>78</xdr:row>
      <xdr:rowOff>97613</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36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88740</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61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5347</xdr:rowOff>
    </xdr:from>
    <xdr:to>
      <xdr:col>6</xdr:col>
      <xdr:colOff>38100</xdr:colOff>
      <xdr:row>78</xdr:row>
      <xdr:rowOff>106947</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98074</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71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90257</xdr:rowOff>
    </xdr:from>
    <xdr:to>
      <xdr:col>24</xdr:col>
      <xdr:colOff>62865</xdr:colOff>
      <xdr:row>98</xdr:row>
      <xdr:rowOff>163638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349307"/>
          <a:ext cx="1270" cy="1616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167465</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6969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163638</xdr:rowOff>
    </xdr:from>
    <xdr:to>
      <xdr:col>24</xdr:col>
      <xdr:colOff>152400</xdr:colOff>
      <xdr:row>98</xdr:row>
      <xdr:rowOff>163638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6965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36934</xdr:rowOff>
    </xdr:from>
    <xdr:ext cx="599010"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124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90257</xdr:rowOff>
    </xdr:from>
    <xdr:to>
      <xdr:col>24</xdr:col>
      <xdr:colOff>152400</xdr:colOff>
      <xdr:row>89</xdr:row>
      <xdr:rowOff>90257</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349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120759</xdr:rowOff>
    </xdr:from>
    <xdr:to>
      <xdr:col>24</xdr:col>
      <xdr:colOff>63500</xdr:colOff>
      <xdr:row>98</xdr:row>
      <xdr:rowOff>10313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6751409"/>
          <a:ext cx="838200" cy="61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35393</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3231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12516</xdr:rowOff>
    </xdr:from>
    <xdr:to>
      <xdr:col>24</xdr:col>
      <xdr:colOff>114300</xdr:colOff>
      <xdr:row>96</xdr:row>
      <xdr:rowOff>114116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71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10313</xdr:rowOff>
    </xdr:from>
    <xdr:to>
      <xdr:col>19</xdr:col>
      <xdr:colOff>177800</xdr:colOff>
      <xdr:row>98</xdr:row>
      <xdr:rowOff>13382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812413"/>
          <a:ext cx="889000" cy="3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45972</xdr:rowOff>
    </xdr:from>
    <xdr:to>
      <xdr:col>20</xdr:col>
      <xdr:colOff>38100</xdr:colOff>
      <xdr:row>96</xdr:row>
      <xdr:rowOff>147572</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5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164099</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280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13382</xdr:rowOff>
    </xdr:from>
    <xdr:to>
      <xdr:col>15</xdr:col>
      <xdr:colOff>50800</xdr:colOff>
      <xdr:row>98</xdr:row>
      <xdr:rowOff>39850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815482"/>
          <a:ext cx="889000" cy="26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9086</xdr:rowOff>
    </xdr:from>
    <xdr:to>
      <xdr:col>15</xdr:col>
      <xdr:colOff>101600</xdr:colOff>
      <xdr:row>96</xdr:row>
      <xdr:rowOff>110686</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46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127213</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24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39850</xdr:rowOff>
    </xdr:from>
    <xdr:to>
      <xdr:col>10</xdr:col>
      <xdr:colOff>114300</xdr:colOff>
      <xdr:row>98</xdr:row>
      <xdr:rowOff>126000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6841950"/>
          <a:ext cx="889000" cy="86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47915</xdr:rowOff>
    </xdr:from>
    <xdr:to>
      <xdr:col>10</xdr:col>
      <xdr:colOff>165100</xdr:colOff>
      <xdr:row>96</xdr:row>
      <xdr:rowOff>149515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166042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28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168534</xdr:rowOff>
    </xdr:from>
    <xdr:to>
      <xdr:col>6</xdr:col>
      <xdr:colOff>38100</xdr:colOff>
      <xdr:row>96</xdr:row>
      <xdr:rowOff>98684</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456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115211</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231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69959</xdr:rowOff>
    </xdr:from>
    <xdr:to>
      <xdr:col>24</xdr:col>
      <xdr:colOff>114300</xdr:colOff>
      <xdr:row>98</xdr:row>
      <xdr:rowOff>109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700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48386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67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130963</xdr:rowOff>
    </xdr:from>
    <xdr:to>
      <xdr:col>20</xdr:col>
      <xdr:colOff>38100</xdr:colOff>
      <xdr:row>98</xdr:row>
      <xdr:rowOff>61113</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761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52240</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854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134032</xdr:rowOff>
    </xdr:from>
    <xdr:to>
      <xdr:col>15</xdr:col>
      <xdr:colOff>101600</xdr:colOff>
      <xdr:row>98</xdr:row>
      <xdr:rowOff>64182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764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55309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8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160500</xdr:rowOff>
    </xdr:from>
    <xdr:to>
      <xdr:col>10</xdr:col>
      <xdr:colOff>165100</xdr:colOff>
      <xdr:row>98</xdr:row>
      <xdr:rowOff>90650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7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81777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88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75200</xdr:rowOff>
    </xdr:from>
    <xdr:to>
      <xdr:col>6</xdr:col>
      <xdr:colOff>38100</xdr:colOff>
      <xdr:row>99</xdr:row>
      <xdr:rowOff>5350</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87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167927</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97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57861</xdr:rowOff>
    </xdr:from>
    <xdr:to>
      <xdr:col>54</xdr:col>
      <xdr:colOff>189865</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372811"/>
          <a:ext cx="1270" cy="12819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4538</xdr:rowOff>
    </xdr:from>
    <xdr:ext cx="469744"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51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57861</xdr:rowOff>
    </xdr:from>
    <xdr:to>
      <xdr:col>55</xdr:col>
      <xdr:colOff>88900</xdr:colOff>
      <xdr:row>31</xdr:row>
      <xdr:rowOff>57861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372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44111</xdr:rowOff>
    </xdr:from>
    <xdr:ext cx="378565"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163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21234</xdr:rowOff>
    </xdr:from>
    <xdr:to>
      <xdr:col>55</xdr:col>
      <xdr:colOff>50800</xdr:colOff>
      <xdr:row>37</xdr:row>
      <xdr:rowOff>122834</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2032</xdr:rowOff>
    </xdr:from>
    <xdr:to>
      <xdr:col>50</xdr:col>
      <xdr:colOff>165100</xdr:colOff>
      <xdr:row>37</xdr:row>
      <xdr:rowOff>103632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120159</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50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77013</xdr:rowOff>
    </xdr:from>
    <xdr:to>
      <xdr:col>46</xdr:col>
      <xdr:colOff>38100</xdr:colOff>
      <xdr:row>37</xdr:row>
      <xdr:rowOff>7163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249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23690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61017" y="60244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148336</xdr:rowOff>
    </xdr:from>
    <xdr:to>
      <xdr:col>41</xdr:col>
      <xdr:colOff>101600</xdr:colOff>
      <xdr:row>37</xdr:row>
      <xdr:rowOff>78486</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320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95013</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2017" y="6095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164338</xdr:rowOff>
    </xdr:from>
    <xdr:to>
      <xdr:col>36</xdr:col>
      <xdr:colOff>165100</xdr:colOff>
      <xdr:row>37</xdr:row>
      <xdr:rowOff>94488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3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111015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3017" y="6111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56653</xdr:rowOff>
    </xdr:from>
    <xdr:to>
      <xdr:col>54</xdr:col>
      <xdr:colOff>189865</xdr:colOff>
      <xdr:row>59</xdr:row>
      <xdr:rowOff>4695</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629153"/>
          <a:ext cx="1270" cy="14910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8522</xdr:rowOff>
    </xdr:from>
    <xdr:ext cx="469744"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2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4695</xdr:rowOff>
    </xdr:from>
    <xdr:to>
      <xdr:col>55</xdr:col>
      <xdr:colOff>88900</xdr:colOff>
      <xdr:row>59</xdr:row>
      <xdr:rowOff>4695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2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3330</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404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56653</xdr:rowOff>
    </xdr:from>
    <xdr:to>
      <xdr:col>55</xdr:col>
      <xdr:colOff>88900</xdr:colOff>
      <xdr:row>50</xdr:row>
      <xdr:rowOff>56653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629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152273</xdr:rowOff>
    </xdr:from>
    <xdr:to>
      <xdr:col>55</xdr:col>
      <xdr:colOff>0</xdr:colOff>
      <xdr:row>59</xdr:row>
      <xdr:rowOff>4695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096373"/>
          <a:ext cx="838200" cy="23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14263</xdr:rowOff>
    </xdr:from>
    <xdr:ext cx="534377"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4440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162836</xdr:rowOff>
    </xdr:from>
    <xdr:to>
      <xdr:col>55</xdr:col>
      <xdr:colOff>50800</xdr:colOff>
      <xdr:row>56</xdr:row>
      <xdr:rowOff>92986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59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152273</xdr:rowOff>
    </xdr:from>
    <xdr:to>
      <xdr:col>50</xdr:col>
      <xdr:colOff>114300</xdr:colOff>
      <xdr:row>59</xdr:row>
      <xdr:rowOff>11390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096373"/>
          <a:ext cx="889000" cy="3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122978</xdr:rowOff>
    </xdr:from>
    <xdr:to>
      <xdr:col>50</xdr:col>
      <xdr:colOff>165100</xdr:colOff>
      <xdr:row>56</xdr:row>
      <xdr:rowOff>53128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55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69655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372111" y="9327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152534</xdr:rowOff>
    </xdr:from>
    <xdr:to>
      <xdr:col>45</xdr:col>
      <xdr:colOff>177800</xdr:colOff>
      <xdr:row>59</xdr:row>
      <xdr:rowOff>11390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10096634"/>
          <a:ext cx="889000" cy="3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160190</xdr:rowOff>
    </xdr:from>
    <xdr:to>
      <xdr:col>46</xdr:col>
      <xdr:colOff>38100</xdr:colOff>
      <xdr:row>56</xdr:row>
      <xdr:rowOff>90340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5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106867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483111" y="936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141512</xdr:rowOff>
    </xdr:from>
    <xdr:to>
      <xdr:col>41</xdr:col>
      <xdr:colOff>50800</xdr:colOff>
      <xdr:row>58</xdr:row>
      <xdr:rowOff>152534</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85612"/>
          <a:ext cx="889000" cy="11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51949</xdr:rowOff>
    </xdr:from>
    <xdr:to>
      <xdr:col>41</xdr:col>
      <xdr:colOff>101600</xdr:colOff>
      <xdr:row>57</xdr:row>
      <xdr:rowOff>153549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24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170076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594111" y="95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90712</xdr:rowOff>
    </xdr:from>
    <xdr:to>
      <xdr:col>36</xdr:col>
      <xdr:colOff>165100</xdr:colOff>
      <xdr:row>57</xdr:row>
      <xdr:rowOff>20862</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691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37389</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05111" y="946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125345</xdr:rowOff>
    </xdr:from>
    <xdr:to>
      <xdr:col>55</xdr:col>
      <xdr:colOff>50800</xdr:colOff>
      <xdr:row>59</xdr:row>
      <xdr:rowOff>55495</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6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40272</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84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101473</xdr:rowOff>
    </xdr:from>
    <xdr:to>
      <xdr:col>50</xdr:col>
      <xdr:colOff>165100</xdr:colOff>
      <xdr:row>59</xdr:row>
      <xdr:rowOff>31623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4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22750</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38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132040</xdr:rowOff>
    </xdr:from>
    <xdr:to>
      <xdr:col>46</xdr:col>
      <xdr:colOff>38100</xdr:colOff>
      <xdr:row>59</xdr:row>
      <xdr:rowOff>62190</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76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53317</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68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101734</xdr:rowOff>
    </xdr:from>
    <xdr:to>
      <xdr:col>41</xdr:col>
      <xdr:colOff>101600</xdr:colOff>
      <xdr:row>59</xdr:row>
      <xdr:rowOff>31884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4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23011</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38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90712</xdr:rowOff>
    </xdr:from>
    <xdr:to>
      <xdr:col>36</xdr:col>
      <xdr:colOff>165100</xdr:colOff>
      <xdr:row>59</xdr:row>
      <xdr:rowOff>20862</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10034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11989</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127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169581</xdr:rowOff>
    </xdr:from>
    <xdr:to>
      <xdr:col>54</xdr:col>
      <xdr:colOff>189865</xdr:colOff>
      <xdr:row>79</xdr:row>
      <xdr:rowOff>63348</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171081"/>
          <a:ext cx="1270" cy="1436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67175</xdr:rowOff>
    </xdr:from>
    <xdr:ext cx="469744"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63348</xdr:rowOff>
    </xdr:from>
    <xdr:to>
      <xdr:col>55</xdr:col>
      <xdr:colOff>88900</xdr:colOff>
      <xdr:row>79</xdr:row>
      <xdr:rowOff>63348</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07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116258</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946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45,085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169581</xdr:rowOff>
    </xdr:from>
    <xdr:to>
      <xdr:col>55</xdr:col>
      <xdr:colOff>88900</xdr:colOff>
      <xdr:row>70</xdr:row>
      <xdr:rowOff>169581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171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63936</xdr:rowOff>
    </xdr:from>
    <xdr:to>
      <xdr:col>55</xdr:col>
      <xdr:colOff>0</xdr:colOff>
      <xdr:row>79</xdr:row>
      <xdr:rowOff>63348</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437036"/>
          <a:ext cx="838200" cy="170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4106</xdr:rowOff>
    </xdr:from>
    <xdr:ext cx="534377"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286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152679</xdr:rowOff>
    </xdr:from>
    <xdr:to>
      <xdr:col>55</xdr:col>
      <xdr:colOff>50800</xdr:colOff>
      <xdr:row>76</xdr:row>
      <xdr:rowOff>82829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01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63936</xdr:rowOff>
    </xdr:from>
    <xdr:to>
      <xdr:col>50</xdr:col>
      <xdr:colOff>114300</xdr:colOff>
      <xdr:row>79</xdr:row>
      <xdr:rowOff>55380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8750300" y="13437036"/>
          <a:ext cx="889000" cy="162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67640</xdr:rowOff>
    </xdr:from>
    <xdr:to>
      <xdr:col>50</xdr:col>
      <xdr:colOff>165100</xdr:colOff>
      <xdr:row>75</xdr:row>
      <xdr:rowOff>169239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29263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14317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372111" y="12701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119256</xdr:rowOff>
    </xdr:from>
    <xdr:to>
      <xdr:col>45</xdr:col>
      <xdr:colOff>177800</xdr:colOff>
      <xdr:row>79</xdr:row>
      <xdr:rowOff>55380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7861300" y="13492356"/>
          <a:ext cx="889000" cy="10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92982</xdr:rowOff>
    </xdr:from>
    <xdr:to>
      <xdr:col>46</xdr:col>
      <xdr:colOff>38100</xdr:colOff>
      <xdr:row>76</xdr:row>
      <xdr:rowOff>23132</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29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39659</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272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119256</xdr:rowOff>
    </xdr:from>
    <xdr:to>
      <xdr:col>41</xdr:col>
      <xdr:colOff>50800</xdr:colOff>
      <xdr:row>79</xdr:row>
      <xdr:rowOff>58024</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492356"/>
          <a:ext cx="889000" cy="11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157349</xdr:rowOff>
    </xdr:from>
    <xdr:to>
      <xdr:col>41</xdr:col>
      <xdr:colOff>101600</xdr:colOff>
      <xdr:row>75</xdr:row>
      <xdr:rowOff>87499</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284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104026</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619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120838</xdr:rowOff>
    </xdr:from>
    <xdr:to>
      <xdr:col>36</xdr:col>
      <xdr:colOff>165100</xdr:colOff>
      <xdr:row>76</xdr:row>
      <xdr:rowOff>50989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297958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67515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05111" y="1275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12548</xdr:rowOff>
    </xdr:from>
    <xdr:to>
      <xdr:col>55</xdr:col>
      <xdr:colOff>50800</xdr:colOff>
      <xdr:row>79</xdr:row>
      <xdr:rowOff>114148</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557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98925</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7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13136</xdr:rowOff>
    </xdr:from>
    <xdr:to>
      <xdr:col>50</xdr:col>
      <xdr:colOff>165100</xdr:colOff>
      <xdr:row>78</xdr:row>
      <xdr:rowOff>114736</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38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105863</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47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4580</xdr:rowOff>
    </xdr:from>
    <xdr:to>
      <xdr:col>46</xdr:col>
      <xdr:colOff>38100</xdr:colOff>
      <xdr:row>79</xdr:row>
      <xdr:rowOff>106180</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54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97307</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64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68456</xdr:rowOff>
    </xdr:from>
    <xdr:to>
      <xdr:col>41</xdr:col>
      <xdr:colOff>101600</xdr:colOff>
      <xdr:row>78</xdr:row>
      <xdr:rowOff>170056</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4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161183</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534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7224</xdr:rowOff>
    </xdr:from>
    <xdr:to>
      <xdr:col>36</xdr:col>
      <xdr:colOff>165100</xdr:colOff>
      <xdr:row>79</xdr:row>
      <xdr:rowOff>108824</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5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99951</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644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土木費グラフ枠">
          <a:extLst>
            <a:ext uri="{FF2B5EF4-FFF2-40B4-BE49-F238E27FC236}">
              <a16:creationId xmlns:a16="http://schemas.microsoft.com/office/drawing/2014/main" id="{00000000-0008-0000-07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134843</xdr:rowOff>
    </xdr:from>
    <xdr:to>
      <xdr:col>54</xdr:col>
      <xdr:colOff>189865</xdr:colOff>
      <xdr:row>97</xdr:row>
      <xdr:rowOff>109049</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10475595" y="15393893"/>
          <a:ext cx="1270" cy="1345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112876</xdr:rowOff>
    </xdr:from>
    <xdr:ext cx="534377" cy="259045"/>
    <xdr:sp macro="" textlink="">
      <xdr:nvSpPr>
        <xdr:cNvPr id="464" name="土木費最小値テキスト">
          <a:extLst>
            <a:ext uri="{FF2B5EF4-FFF2-40B4-BE49-F238E27FC236}">
              <a16:creationId xmlns:a16="http://schemas.microsoft.com/office/drawing/2014/main" id="{00000000-0008-0000-0700-0000D0010000}"/>
            </a:ext>
          </a:extLst>
        </xdr:cNvPr>
        <xdr:cNvSpPr txBox="1"/>
      </xdr:nvSpPr>
      <xdr:spPr>
        <a:xfrm>
          <a:off x="10528300" y="16743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109049</xdr:rowOff>
    </xdr:from>
    <xdr:to>
      <xdr:col>55</xdr:col>
      <xdr:colOff>88900</xdr:colOff>
      <xdr:row>97</xdr:row>
      <xdr:rowOff>109049</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6739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81520</xdr:rowOff>
    </xdr:from>
    <xdr:ext cx="599010" cy="259045"/>
    <xdr:sp macro="" textlink="">
      <xdr:nvSpPr>
        <xdr:cNvPr id="466" name="土木費最大値テキスト">
          <a:extLst>
            <a:ext uri="{FF2B5EF4-FFF2-40B4-BE49-F238E27FC236}">
              <a16:creationId xmlns:a16="http://schemas.microsoft.com/office/drawing/2014/main" id="{00000000-0008-0000-0700-0000D2010000}"/>
            </a:ext>
          </a:extLst>
        </xdr:cNvPr>
        <xdr:cNvSpPr txBox="1"/>
      </xdr:nvSpPr>
      <xdr:spPr>
        <a:xfrm>
          <a:off x="10528300" y="15169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105,255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134843</xdr:rowOff>
    </xdr:from>
    <xdr:to>
      <xdr:col>55</xdr:col>
      <xdr:colOff>88900</xdr:colOff>
      <xdr:row>89</xdr:row>
      <xdr:rowOff>134843</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5393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158465</xdr:rowOff>
    </xdr:from>
    <xdr:to>
      <xdr:col>55</xdr:col>
      <xdr:colOff>0</xdr:colOff>
      <xdr:row>95</xdr:row>
      <xdr:rowOff>116802</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9639300" y="16274765"/>
          <a:ext cx="838200" cy="12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93</xdr:row>
      <xdr:rowOff>106405</xdr:rowOff>
    </xdr:from>
    <xdr:ext cx="534377" cy="259045"/>
    <xdr:sp macro="" textlink="">
      <xdr:nvSpPr>
        <xdr:cNvPr id="469" name="土木費平均値テキスト">
          <a:extLst>
            <a:ext uri="{FF2B5EF4-FFF2-40B4-BE49-F238E27FC236}">
              <a16:creationId xmlns:a16="http://schemas.microsoft.com/office/drawing/2014/main" id="{00000000-0008-0000-0700-0000D5010000}"/>
            </a:ext>
          </a:extLst>
        </xdr:cNvPr>
        <xdr:cNvSpPr txBox="1"/>
      </xdr:nvSpPr>
      <xdr:spPr>
        <a:xfrm>
          <a:off x="10528300" y="160512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83528</xdr:rowOff>
    </xdr:from>
    <xdr:to>
      <xdr:col>55</xdr:col>
      <xdr:colOff>50800</xdr:colOff>
      <xdr:row>95</xdr:row>
      <xdr:rowOff>13678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10426700" y="1619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92132</xdr:rowOff>
    </xdr:from>
    <xdr:to>
      <xdr:col>50</xdr:col>
      <xdr:colOff>114300</xdr:colOff>
      <xdr:row>94</xdr:row>
      <xdr:rowOff>158465</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8750300" y="16208432"/>
          <a:ext cx="889000" cy="66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62058</xdr:rowOff>
    </xdr:from>
    <xdr:to>
      <xdr:col>50</xdr:col>
      <xdr:colOff>165100</xdr:colOff>
      <xdr:row>94</xdr:row>
      <xdr:rowOff>163658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9588500" y="1617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8735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595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75901</xdr:rowOff>
    </xdr:from>
    <xdr:to>
      <xdr:col>45</xdr:col>
      <xdr:colOff>177800</xdr:colOff>
      <xdr:row>94</xdr:row>
      <xdr:rowOff>92132</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7861300" y="16020751"/>
          <a:ext cx="889000" cy="18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94</xdr:row>
      <xdr:rowOff>120962</xdr:rowOff>
    </xdr:from>
    <xdr:to>
      <xdr:col>46</xdr:col>
      <xdr:colOff>38100</xdr:colOff>
      <xdr:row>95</xdr:row>
      <xdr:rowOff>51112</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8699500" y="16237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42239</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483111" y="1632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75901</xdr:rowOff>
    </xdr:from>
    <xdr:to>
      <xdr:col>41</xdr:col>
      <xdr:colOff>50800</xdr:colOff>
      <xdr:row>94</xdr:row>
      <xdr:rowOff>18714</xdr:rowOff>
    </xdr:to>
    <xdr:cxnSp macro="">
      <xdr:nvCxnSpPr>
        <xdr:cNvPr id="477" name="直線コネクタ 476">
          <a:extLst>
            <a:ext uri="{FF2B5EF4-FFF2-40B4-BE49-F238E27FC236}">
              <a16:creationId xmlns:a16="http://schemas.microsoft.com/office/drawing/2014/main" id="{00000000-0008-0000-0700-0000DD010000}"/>
            </a:ext>
          </a:extLst>
        </xdr:cNvPr>
        <xdr:cNvCxnSpPr/>
      </xdr:nvCxnSpPr>
      <xdr:spPr>
        <a:xfrm flipV="1">
          <a:off x="6972300" y="16020751"/>
          <a:ext cx="889000" cy="11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94</xdr:row>
      <xdr:rowOff>62612</xdr:rowOff>
    </xdr:from>
    <xdr:to>
      <xdr:col>41</xdr:col>
      <xdr:colOff>101600</xdr:colOff>
      <xdr:row>94</xdr:row>
      <xdr:rowOff>164212</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7810500" y="1617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155339</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271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144831</xdr:rowOff>
    </xdr:from>
    <xdr:to>
      <xdr:col>36</xdr:col>
      <xdr:colOff>165100</xdr:colOff>
      <xdr:row>95</xdr:row>
      <xdr:rowOff>74981</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6921500" y="1626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66108</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353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66002</xdr:rowOff>
    </xdr:from>
    <xdr:to>
      <xdr:col>55</xdr:col>
      <xdr:colOff>50800</xdr:colOff>
      <xdr:row>95</xdr:row>
      <xdr:rowOff>167602</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10426700" y="1635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44429</xdr:rowOff>
    </xdr:from>
    <xdr:ext cx="534377" cy="259045"/>
    <xdr:sp macro="" textlink="">
      <xdr:nvSpPr>
        <xdr:cNvPr id="488" name="土木費該当値テキスト">
          <a:extLst>
            <a:ext uri="{FF2B5EF4-FFF2-40B4-BE49-F238E27FC236}">
              <a16:creationId xmlns:a16="http://schemas.microsoft.com/office/drawing/2014/main" id="{00000000-0008-0000-0700-0000E8010000}"/>
            </a:ext>
          </a:extLst>
        </xdr:cNvPr>
        <xdr:cNvSpPr txBox="1"/>
      </xdr:nvSpPr>
      <xdr:spPr>
        <a:xfrm>
          <a:off x="10528300" y="16332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107665</xdr:rowOff>
    </xdr:from>
    <xdr:to>
      <xdr:col>50</xdr:col>
      <xdr:colOff>165100</xdr:colOff>
      <xdr:row>95</xdr:row>
      <xdr:rowOff>37815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9588500" y="16223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28942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9372111" y="16316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41332</xdr:rowOff>
    </xdr:from>
    <xdr:to>
      <xdr:col>46</xdr:col>
      <xdr:colOff>38100</xdr:colOff>
      <xdr:row>94</xdr:row>
      <xdr:rowOff>142932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8699500" y="1615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159459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8483111" y="159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25101</xdr:rowOff>
    </xdr:from>
    <xdr:to>
      <xdr:col>41</xdr:col>
      <xdr:colOff>101600</xdr:colOff>
      <xdr:row>93</xdr:row>
      <xdr:rowOff>126701</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7810500" y="1596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143228</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7594111" y="15745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139364</xdr:rowOff>
    </xdr:from>
    <xdr:to>
      <xdr:col>36</xdr:col>
      <xdr:colOff>165100</xdr:colOff>
      <xdr:row>94</xdr:row>
      <xdr:rowOff>69514</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6921500" y="16084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86041</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6705111" y="1585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88045</xdr:rowOff>
    </xdr:from>
    <xdr:to>
      <xdr:col>85</xdr:col>
      <xdr:colOff>126364</xdr:colOff>
      <xdr:row>38</xdr:row>
      <xdr:rowOff>74457</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574445"/>
          <a:ext cx="1269" cy="1015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78284</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59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74457</xdr:rowOff>
    </xdr:from>
    <xdr:to>
      <xdr:col>86</xdr:col>
      <xdr:colOff>25400</xdr:colOff>
      <xdr:row>38</xdr:row>
      <xdr:rowOff>74457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58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34722</xdr:rowOff>
    </xdr:from>
    <xdr:ext cx="599010"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5349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236,298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88045</xdr:rowOff>
    </xdr:from>
    <xdr:to>
      <xdr:col>86</xdr:col>
      <xdr:colOff>25400</xdr:colOff>
      <xdr:row>32</xdr:row>
      <xdr:rowOff>88045</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574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61336</xdr:rowOff>
    </xdr:from>
    <xdr:to>
      <xdr:col>85</xdr:col>
      <xdr:colOff>127000</xdr:colOff>
      <xdr:row>38</xdr:row>
      <xdr:rowOff>66187</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6576436"/>
          <a:ext cx="838200" cy="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134610</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306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111733</xdr:rowOff>
    </xdr:from>
    <xdr:to>
      <xdr:col>85</xdr:col>
      <xdr:colOff>177800</xdr:colOff>
      <xdr:row>38</xdr:row>
      <xdr:rowOff>41883</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45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169866</xdr:rowOff>
    </xdr:from>
    <xdr:to>
      <xdr:col>81</xdr:col>
      <xdr:colOff>50800</xdr:colOff>
      <xdr:row>38</xdr:row>
      <xdr:rowOff>66187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6513516"/>
          <a:ext cx="889000" cy="6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139416</xdr:rowOff>
    </xdr:from>
    <xdr:to>
      <xdr:col>81</xdr:col>
      <xdr:colOff>101600</xdr:colOff>
      <xdr:row>38</xdr:row>
      <xdr:rowOff>69566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483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86093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25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169866</xdr:rowOff>
    </xdr:from>
    <xdr:to>
      <xdr:col>76</xdr:col>
      <xdr:colOff>114300</xdr:colOff>
      <xdr:row>38</xdr:row>
      <xdr:rowOff>38517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3703300" y="6513516"/>
          <a:ext cx="889000" cy="40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140637</xdr:rowOff>
    </xdr:from>
    <xdr:to>
      <xdr:col>76</xdr:col>
      <xdr:colOff>165100</xdr:colOff>
      <xdr:row>38</xdr:row>
      <xdr:rowOff>70786</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4842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61913</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577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38517</xdr:rowOff>
    </xdr:from>
    <xdr:to>
      <xdr:col>71</xdr:col>
      <xdr:colOff>177800</xdr:colOff>
      <xdr:row>38</xdr:row>
      <xdr:rowOff>56755</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2814300" y="6553617"/>
          <a:ext cx="889000" cy="1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135859</xdr:rowOff>
    </xdr:from>
    <xdr:to>
      <xdr:col>72</xdr:col>
      <xdr:colOff>38100</xdr:colOff>
      <xdr:row>38</xdr:row>
      <xdr:rowOff>66009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47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82536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54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132897</xdr:rowOff>
    </xdr:from>
    <xdr:to>
      <xdr:col>67</xdr:col>
      <xdr:colOff>101600</xdr:colOff>
      <xdr:row>38</xdr:row>
      <xdr:rowOff>63047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476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79574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251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10536</xdr:rowOff>
    </xdr:from>
    <xdr:to>
      <xdr:col>85</xdr:col>
      <xdr:colOff>177800</xdr:colOff>
      <xdr:row>38</xdr:row>
      <xdr:rowOff>112136</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652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96913</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644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15387</xdr:rowOff>
    </xdr:from>
    <xdr:to>
      <xdr:col>81</xdr:col>
      <xdr:colOff>101600</xdr:colOff>
      <xdr:row>38</xdr:row>
      <xdr:rowOff>116987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653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108114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6623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119066</xdr:rowOff>
    </xdr:from>
    <xdr:to>
      <xdr:col>76</xdr:col>
      <xdr:colOff>165100</xdr:colOff>
      <xdr:row>38</xdr:row>
      <xdr:rowOff>49216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646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65743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6237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159167</xdr:rowOff>
    </xdr:from>
    <xdr:to>
      <xdr:col>72</xdr:col>
      <xdr:colOff>38100</xdr:colOff>
      <xdr:row>38</xdr:row>
      <xdr:rowOff>89317</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650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80444</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6595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5955</xdr:rowOff>
    </xdr:from>
    <xdr:to>
      <xdr:col>67</xdr:col>
      <xdr:colOff>101600</xdr:colOff>
      <xdr:row>38</xdr:row>
      <xdr:rowOff>107555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6521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98682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6613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37579</xdr:rowOff>
    </xdr:from>
    <xdr:to>
      <xdr:col>85</xdr:col>
      <xdr:colOff>126364</xdr:colOff>
      <xdr:row>58</xdr:row>
      <xdr:rowOff>129197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610079"/>
          <a:ext cx="1269" cy="1463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133024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77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129197</xdr:rowOff>
    </xdr:from>
    <xdr:to>
      <xdr:col>86</xdr:col>
      <xdr:colOff>25400</xdr:colOff>
      <xdr:row>58</xdr:row>
      <xdr:rowOff>129197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7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155706</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385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152,041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37579</xdr:rowOff>
    </xdr:from>
    <xdr:to>
      <xdr:col>86</xdr:col>
      <xdr:colOff>25400</xdr:colOff>
      <xdr:row>50</xdr:row>
      <xdr:rowOff>37579</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610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51</xdr:row>
      <xdr:rowOff>160807</xdr:rowOff>
    </xdr:from>
    <xdr:to>
      <xdr:col>85</xdr:col>
      <xdr:colOff>127000</xdr:colOff>
      <xdr:row>54</xdr:row>
      <xdr:rowOff>57556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8904757"/>
          <a:ext cx="838200" cy="411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113301</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5430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134874</xdr:rowOff>
    </xdr:from>
    <xdr:to>
      <xdr:col>85</xdr:col>
      <xdr:colOff>177800</xdr:colOff>
      <xdr:row>56</xdr:row>
      <xdr:rowOff>65024</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6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51</xdr:row>
      <xdr:rowOff>160807</xdr:rowOff>
    </xdr:from>
    <xdr:to>
      <xdr:col>81</xdr:col>
      <xdr:colOff>50800</xdr:colOff>
      <xdr:row>57</xdr:row>
      <xdr:rowOff>4814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8904757"/>
          <a:ext cx="889000" cy="87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34213</xdr:rowOff>
    </xdr:from>
    <xdr:to>
      <xdr:col>81</xdr:col>
      <xdr:colOff>101600</xdr:colOff>
      <xdr:row>56</xdr:row>
      <xdr:rowOff>135813</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3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126940</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28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4814</xdr:rowOff>
    </xdr:from>
    <xdr:to>
      <xdr:col>76</xdr:col>
      <xdr:colOff>114300</xdr:colOff>
      <xdr:row>57</xdr:row>
      <xdr:rowOff>57366</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777464"/>
          <a:ext cx="889000" cy="5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59563</xdr:rowOff>
    </xdr:from>
    <xdr:to>
      <xdr:col>76</xdr:col>
      <xdr:colOff>165100</xdr:colOff>
      <xdr:row>56</xdr:row>
      <xdr:rowOff>161163</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6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6240</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43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114529</xdr:rowOff>
    </xdr:from>
    <xdr:to>
      <xdr:col>71</xdr:col>
      <xdr:colOff>177800</xdr:colOff>
      <xdr:row>57</xdr:row>
      <xdr:rowOff>57366</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2814300" y="9715729"/>
          <a:ext cx="889000" cy="1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109262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367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135331</xdr:rowOff>
    </xdr:from>
    <xdr:to>
      <xdr:col>67</xdr:col>
      <xdr:colOff>101600</xdr:colOff>
      <xdr:row>56</xdr:row>
      <xdr:rowOff>65481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56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82008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34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6756</xdr:rowOff>
    </xdr:from>
    <xdr:to>
      <xdr:col>85</xdr:col>
      <xdr:colOff>177800</xdr:colOff>
      <xdr:row>54</xdr:row>
      <xdr:rowOff>108356</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265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29633</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116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51</xdr:row>
      <xdr:rowOff>110007</xdr:rowOff>
    </xdr:from>
    <xdr:to>
      <xdr:col>81</xdr:col>
      <xdr:colOff>101600</xdr:colOff>
      <xdr:row>52</xdr:row>
      <xdr:rowOff>40157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885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50</xdr:row>
      <xdr:rowOff>56684</xdr:rowOff>
    </xdr:from>
    <xdr:ext cx="59901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181795" y="8629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125464</xdr:rowOff>
    </xdr:from>
    <xdr:to>
      <xdr:col>76</xdr:col>
      <xdr:colOff>165100</xdr:colOff>
      <xdr:row>57</xdr:row>
      <xdr:rowOff>55614</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26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46741</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819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6566</xdr:rowOff>
    </xdr:from>
    <xdr:to>
      <xdr:col>72</xdr:col>
      <xdr:colOff>38100</xdr:colOff>
      <xdr:row>57</xdr:row>
      <xdr:rowOff>108166</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99293</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9871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63729</xdr:rowOff>
    </xdr:from>
    <xdr:to>
      <xdr:col>67</xdr:col>
      <xdr:colOff>101600</xdr:colOff>
      <xdr:row>56</xdr:row>
      <xdr:rowOff>165329</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66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156456</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75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a:extLst>
            <a:ext uri="{FF2B5EF4-FFF2-40B4-BE49-F238E27FC236}">
              <a16:creationId xmlns:a16="http://schemas.microsoft.com/office/drawing/2014/main" id="{00000000-0008-0000-0700-00007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52439</xdr:rowOff>
    </xdr:from>
    <xdr:to>
      <xdr:col>85</xdr:col>
      <xdr:colOff>126364</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6317595" y="12225389"/>
          <a:ext cx="1269" cy="1363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4" name="災害復旧費最小値テキスト">
          <a:extLst>
            <a:ext uri="{FF2B5EF4-FFF2-40B4-BE49-F238E27FC236}">
              <a16:creationId xmlns:a16="http://schemas.microsoft.com/office/drawing/2014/main" id="{00000000-0008-0000-0700-00007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170566</xdr:rowOff>
    </xdr:from>
    <xdr:ext cx="599010" cy="259045"/>
    <xdr:sp macro="" textlink="">
      <xdr:nvSpPr>
        <xdr:cNvPr id="636" name="災害復旧費最大値テキスト">
          <a:extLst>
            <a:ext uri="{FF2B5EF4-FFF2-40B4-BE49-F238E27FC236}">
              <a16:creationId xmlns:a16="http://schemas.microsoft.com/office/drawing/2014/main" id="{00000000-0008-0000-0700-00007C020000}"/>
            </a:ext>
          </a:extLst>
        </xdr:cNvPr>
        <xdr:cNvSpPr txBox="1"/>
      </xdr:nvSpPr>
      <xdr:spPr>
        <a:xfrm>
          <a:off x="16370300" y="12000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107,371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52439</xdr:rowOff>
    </xdr:from>
    <xdr:to>
      <xdr:col>86</xdr:col>
      <xdr:colOff>25400</xdr:colOff>
      <xdr:row>71</xdr:row>
      <xdr:rowOff>52439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22253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69397</xdr:rowOff>
    </xdr:from>
    <xdr:ext cx="469744" cy="259045"/>
    <xdr:sp macro="" textlink="">
      <xdr:nvSpPr>
        <xdr:cNvPr id="639" name="災害復旧費平均値テキスト">
          <a:extLst>
            <a:ext uri="{FF2B5EF4-FFF2-40B4-BE49-F238E27FC236}">
              <a16:creationId xmlns:a16="http://schemas.microsoft.com/office/drawing/2014/main" id="{00000000-0008-0000-0700-00007F020000}"/>
            </a:ext>
          </a:extLst>
        </xdr:cNvPr>
        <xdr:cNvSpPr txBox="1"/>
      </xdr:nvSpPr>
      <xdr:spPr>
        <a:xfrm>
          <a:off x="16370300" y="13271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46520</xdr:rowOff>
    </xdr:from>
    <xdr:to>
      <xdr:col>85</xdr:col>
      <xdr:colOff>177800</xdr:colOff>
      <xdr:row>78</xdr:row>
      <xdr:rowOff>148120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6268700" y="13419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95314</xdr:rowOff>
    </xdr:from>
    <xdr:to>
      <xdr:col>81</xdr:col>
      <xdr:colOff>101600</xdr:colOff>
      <xdr:row>79</xdr:row>
      <xdr:rowOff>25464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5430500" y="13468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41991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46428" y="13243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101600</xdr:rowOff>
    </xdr:from>
    <xdr:to>
      <xdr:col>76</xdr:col>
      <xdr:colOff>165100</xdr:colOff>
      <xdr:row>79</xdr:row>
      <xdr:rowOff>31750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4541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48277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357428"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103327</xdr:rowOff>
    </xdr:from>
    <xdr:to>
      <xdr:col>72</xdr:col>
      <xdr:colOff>38100</xdr:colOff>
      <xdr:row>79</xdr:row>
      <xdr:rowOff>33477</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3652500" y="13476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50004</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3468428" y="13251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82093</xdr:rowOff>
    </xdr:from>
    <xdr:to>
      <xdr:col>67</xdr:col>
      <xdr:colOff>101600</xdr:colOff>
      <xdr:row>79</xdr:row>
      <xdr:rowOff>12243</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2763500" y="13455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28770</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579428" y="1323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58" name="災害復旧費該当値テキスト">
          <a:extLst>
            <a:ext uri="{FF2B5EF4-FFF2-40B4-BE49-F238E27FC236}">
              <a16:creationId xmlns:a16="http://schemas.microsoft.com/office/drawing/2014/main" id="{00000000-0008-0000-0700-000092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9" name="公債費グラフ枠">
          <a:extLst>
            <a:ext uri="{FF2B5EF4-FFF2-40B4-BE49-F238E27FC236}">
              <a16:creationId xmlns:a16="http://schemas.microsoft.com/office/drawing/2014/main" id="{00000000-0008-0000-0700-0000B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16675</xdr:rowOff>
    </xdr:from>
    <xdr:to>
      <xdr:col>85</xdr:col>
      <xdr:colOff>126364</xdr:colOff>
      <xdr:row>99</xdr:row>
      <xdr:rowOff>12548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6317595" y="15447175"/>
          <a:ext cx="1269" cy="1538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16375</xdr:rowOff>
    </xdr:from>
    <xdr:ext cx="469744" cy="259045"/>
    <xdr:sp macro="" textlink="">
      <xdr:nvSpPr>
        <xdr:cNvPr id="691" name="公債費最小値テキスト">
          <a:extLst>
            <a:ext uri="{FF2B5EF4-FFF2-40B4-BE49-F238E27FC236}">
              <a16:creationId xmlns:a16="http://schemas.microsoft.com/office/drawing/2014/main" id="{00000000-0008-0000-0700-0000B3020000}"/>
            </a:ext>
          </a:extLst>
        </xdr:cNvPr>
        <xdr:cNvSpPr txBox="1"/>
      </xdr:nvSpPr>
      <xdr:spPr>
        <a:xfrm>
          <a:off x="16370300" y="16989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12548</xdr:rowOff>
    </xdr:from>
    <xdr:to>
      <xdr:col>86</xdr:col>
      <xdr:colOff>25400</xdr:colOff>
      <xdr:row>99</xdr:row>
      <xdr:rowOff>12548</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6986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134802</xdr:rowOff>
    </xdr:from>
    <xdr:ext cx="599010" cy="259045"/>
    <xdr:sp macro="" textlink="">
      <xdr:nvSpPr>
        <xdr:cNvPr id="693" name="公債費最大値テキスト">
          <a:extLst>
            <a:ext uri="{FF2B5EF4-FFF2-40B4-BE49-F238E27FC236}">
              <a16:creationId xmlns:a16="http://schemas.microsoft.com/office/drawing/2014/main" id="{00000000-0008-0000-0700-0000B5020000}"/>
            </a:ext>
          </a:extLst>
        </xdr:cNvPr>
        <xdr:cNvSpPr txBox="1"/>
      </xdr:nvSpPr>
      <xdr:spPr>
        <a:xfrm>
          <a:off x="16370300" y="15222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16675</xdr:rowOff>
    </xdr:from>
    <xdr:to>
      <xdr:col>86</xdr:col>
      <xdr:colOff>25400</xdr:colOff>
      <xdr:row>90</xdr:row>
      <xdr:rowOff>16675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54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3518</xdr:rowOff>
    </xdr:from>
    <xdr:to>
      <xdr:col>85</xdr:col>
      <xdr:colOff>127000</xdr:colOff>
      <xdr:row>99</xdr:row>
      <xdr:rowOff>12548</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5481300" y="16977068"/>
          <a:ext cx="8382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134447</xdr:rowOff>
    </xdr:from>
    <xdr:ext cx="534377" cy="259045"/>
    <xdr:sp macro="" textlink="">
      <xdr:nvSpPr>
        <xdr:cNvPr id="696" name="公債費平均値テキスト">
          <a:extLst>
            <a:ext uri="{FF2B5EF4-FFF2-40B4-BE49-F238E27FC236}">
              <a16:creationId xmlns:a16="http://schemas.microsoft.com/office/drawing/2014/main" id="{00000000-0008-0000-0700-0000B8020000}"/>
            </a:ext>
          </a:extLst>
        </xdr:cNvPr>
        <xdr:cNvSpPr txBox="1"/>
      </xdr:nvSpPr>
      <xdr:spPr>
        <a:xfrm>
          <a:off x="16370300" y="160792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111570</xdr:rowOff>
    </xdr:from>
    <xdr:to>
      <xdr:col>85</xdr:col>
      <xdr:colOff>177800</xdr:colOff>
      <xdr:row>95</xdr:row>
      <xdr:rowOff>41720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6268700" y="16227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3366</xdr:rowOff>
    </xdr:from>
    <xdr:to>
      <xdr:col>81</xdr:col>
      <xdr:colOff>50800</xdr:colOff>
      <xdr:row>99</xdr:row>
      <xdr:rowOff>3518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4592300" y="16976916"/>
          <a:ext cx="889000" cy="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88316</xdr:rowOff>
    </xdr:from>
    <xdr:to>
      <xdr:col>81</xdr:col>
      <xdr:colOff>101600</xdr:colOff>
      <xdr:row>95</xdr:row>
      <xdr:rowOff>18466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5430500" y="16204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34993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14111" y="159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2705</xdr:rowOff>
    </xdr:from>
    <xdr:to>
      <xdr:col>76</xdr:col>
      <xdr:colOff>114300</xdr:colOff>
      <xdr:row>99</xdr:row>
      <xdr:rowOff>3366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3703300" y="16976255"/>
          <a:ext cx="889000" cy="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112319</xdr:rowOff>
    </xdr:from>
    <xdr:to>
      <xdr:col>76</xdr:col>
      <xdr:colOff>165100</xdr:colOff>
      <xdr:row>95</xdr:row>
      <xdr:rowOff>42469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4541500" y="1622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58996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003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1321</xdr:rowOff>
    </xdr:from>
    <xdr:to>
      <xdr:col>71</xdr:col>
      <xdr:colOff>177800</xdr:colOff>
      <xdr:row>99</xdr:row>
      <xdr:rowOff>2705</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2814300" y="16974871"/>
          <a:ext cx="889000" cy="1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17856</xdr:rowOff>
    </xdr:from>
    <xdr:to>
      <xdr:col>72</xdr:col>
      <xdr:colOff>38100</xdr:colOff>
      <xdr:row>95</xdr:row>
      <xdr:rowOff>119456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3652500" y="1630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135983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436111" y="160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164401</xdr:rowOff>
    </xdr:from>
    <xdr:to>
      <xdr:col>67</xdr:col>
      <xdr:colOff>101600</xdr:colOff>
      <xdr:row>95</xdr:row>
      <xdr:rowOff>94551</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2763500" y="1628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111078</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547111" y="1605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133198</xdr:rowOff>
    </xdr:from>
    <xdr:to>
      <xdr:col>85</xdr:col>
      <xdr:colOff>177800</xdr:colOff>
      <xdr:row>99</xdr:row>
      <xdr:rowOff>63348</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6268700" y="16935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48125</xdr:rowOff>
    </xdr:from>
    <xdr:ext cx="469744" cy="259045"/>
    <xdr:sp macro="" textlink="">
      <xdr:nvSpPr>
        <xdr:cNvPr id="715" name="公債費該当値テキスト">
          <a:extLst>
            <a:ext uri="{FF2B5EF4-FFF2-40B4-BE49-F238E27FC236}">
              <a16:creationId xmlns:a16="http://schemas.microsoft.com/office/drawing/2014/main" id="{00000000-0008-0000-0700-0000CB020000}"/>
            </a:ext>
          </a:extLst>
        </xdr:cNvPr>
        <xdr:cNvSpPr txBox="1"/>
      </xdr:nvSpPr>
      <xdr:spPr>
        <a:xfrm>
          <a:off x="16370300" y="1685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124168</xdr:rowOff>
    </xdr:from>
    <xdr:to>
      <xdr:col>81</xdr:col>
      <xdr:colOff>101600</xdr:colOff>
      <xdr:row>99</xdr:row>
      <xdr:rowOff>54318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5430500" y="1692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45445</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5246428" y="1701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124016</xdr:rowOff>
    </xdr:from>
    <xdr:to>
      <xdr:col>76</xdr:col>
      <xdr:colOff>165100</xdr:colOff>
      <xdr:row>99</xdr:row>
      <xdr:rowOff>54166</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4541500" y="16926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45293</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4357428" y="1701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123355</xdr:rowOff>
    </xdr:from>
    <xdr:to>
      <xdr:col>72</xdr:col>
      <xdr:colOff>38100</xdr:colOff>
      <xdr:row>99</xdr:row>
      <xdr:rowOff>53505</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3652500" y="1692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44632</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468428" y="17018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121971</xdr:rowOff>
    </xdr:from>
    <xdr:to>
      <xdr:col>67</xdr:col>
      <xdr:colOff>101600</xdr:colOff>
      <xdr:row>99</xdr:row>
      <xdr:rowOff>52121</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2763500" y="169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43248</xdr:rowOff>
    </xdr:from>
    <xdr:ext cx="469744"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2579428" y="1701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141986</xdr:rowOff>
    </xdr:from>
    <xdr:to>
      <xdr:col>116</xdr:col>
      <xdr:colOff>62864</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456936"/>
          <a:ext cx="1269"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153179</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668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88663</xdr:rowOff>
    </xdr:from>
    <xdr:ext cx="378565"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52321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141986</xdr:rowOff>
    </xdr:from>
    <xdr:to>
      <xdr:col>116</xdr:col>
      <xdr:colOff>152400</xdr:colOff>
      <xdr:row>31</xdr:row>
      <xdr:rowOff>141986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456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70629</xdr:rowOff>
    </xdr:from>
    <xdr:ext cx="313932"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41427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47752</xdr:rowOff>
    </xdr:from>
    <xdr:to>
      <xdr:col>116</xdr:col>
      <xdr:colOff>114300</xdr:colOff>
      <xdr:row>38</xdr:row>
      <xdr:rowOff>149352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47752</xdr:rowOff>
    </xdr:from>
    <xdr:to>
      <xdr:col>112</xdr:col>
      <xdr:colOff>38100</xdr:colOff>
      <xdr:row>38</xdr:row>
      <xdr:rowOff>149352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165879</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66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47752</xdr:rowOff>
    </xdr:from>
    <xdr:to>
      <xdr:col>107</xdr:col>
      <xdr:colOff>101600</xdr:colOff>
      <xdr:row>38</xdr:row>
      <xdr:rowOff>149352</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165879</xdr:rowOff>
    </xdr:from>
    <xdr:ext cx="313932"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77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30</xdr:row>
      <xdr:rowOff>2032</xdr:rowOff>
    </xdr:from>
    <xdr:to>
      <xdr:col>98</xdr:col>
      <xdr:colOff>38100</xdr:colOff>
      <xdr:row>30</xdr:row>
      <xdr:rowOff>103632</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5145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28</xdr:row>
      <xdr:rowOff>120159</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49207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26179</xdr:rowOff>
    </xdr:from>
    <xdr:ext cx="249299"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65412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前年度繰上充用金グラフ枠">
          <a:extLst>
            <a:ext uri="{FF2B5EF4-FFF2-40B4-BE49-F238E27FC236}">
              <a16:creationId xmlns:a16="http://schemas.microsoft.com/office/drawing/2014/main" id="{00000000-0008-0000-07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5" name="前年度繰上充用金最小値テキスト">
          <a:extLst>
            <a:ext uri="{FF2B5EF4-FFF2-40B4-BE49-F238E27FC236}">
              <a16:creationId xmlns:a16="http://schemas.microsoft.com/office/drawing/2014/main" id="{00000000-0008-0000-0700-00001B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7" name="前年度繰上充用金最大値テキスト">
          <a:extLst>
            <a:ext uri="{FF2B5EF4-FFF2-40B4-BE49-F238E27FC236}">
              <a16:creationId xmlns:a16="http://schemas.microsoft.com/office/drawing/2014/main" id="{00000000-0008-0000-0700-00001D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0" name="前年度繰上充用金平均値テキスト">
          <a:extLst>
            <a:ext uri="{FF2B5EF4-FFF2-40B4-BE49-F238E27FC236}">
              <a16:creationId xmlns:a16="http://schemas.microsoft.com/office/drawing/2014/main" id="{00000000-0008-0000-0700-000020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9" name="前年度繰上充用金該当値テキスト">
          <a:extLst>
            <a:ext uri="{FF2B5EF4-FFF2-40B4-BE49-F238E27FC236}">
              <a16:creationId xmlns:a16="http://schemas.microsoft.com/office/drawing/2014/main" id="{00000000-0008-0000-0700-000033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・総務費は、住民一人当たり８２，３９５円と、前年比２２，５８５円の減となった。これは主に公共建築物維持基金への積立金の減によるものです。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・民生費は、住民一人当たり１６２，２２８円と、前年比１６，８０８円の増となった。これは主にボランティア活動拠点施設整備事業の増等によるものです。</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・商工費は、住民一人当たり１，０８８円と、前年比５，２３２円の減となった。これは主に川越町つながる笑顔のまち応援商品券交付事業の皆減によるものです。</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・教育費は、</a:t>
          </a:r>
          <a:r>
            <a:rPr kumimoji="1" lang="ja-JP" altLang="en-US" sz="1100">
              <a:solidFill>
                <a:schemeClr val="dk1"/>
              </a:solidFill>
              <a:effectLst/>
              <a:latin typeface="+mn-lt"/>
              <a:ea typeface="+mn-ea"/>
              <a:cs typeface="+mn-cs"/>
            </a:rPr>
            <a:t>住民一人当たり９６，４６８円と、前年比３２，３７０円の減となった。これは主に</a:t>
          </a:r>
          <a:r>
            <a:rPr kumimoji="1" lang="ja-JP" altLang="ja-JP" sz="1100">
              <a:solidFill>
                <a:schemeClr val="dk1"/>
              </a:solidFill>
              <a:effectLst/>
              <a:latin typeface="+mn-lt"/>
              <a:ea typeface="+mn-ea"/>
              <a:cs typeface="+mn-cs"/>
            </a:rPr>
            <a:t>あいあいホール大規模改修事業及び小学校トイレ様式化事業</a:t>
          </a:r>
          <a:r>
            <a:rPr kumimoji="1" lang="ja-JP" altLang="en-US" sz="1100">
              <a:solidFill>
                <a:schemeClr val="dk1"/>
              </a:solidFill>
              <a:effectLst/>
              <a:latin typeface="+mn-lt"/>
              <a:ea typeface="+mn-ea"/>
              <a:cs typeface="+mn-cs"/>
            </a:rPr>
            <a:t>の完了に</a:t>
          </a:r>
          <a:r>
            <a:rPr kumimoji="1" lang="ja-JP" altLang="ja-JP" sz="1100">
              <a:solidFill>
                <a:schemeClr val="dk1"/>
              </a:solidFill>
              <a:effectLst/>
              <a:latin typeface="+mn-lt"/>
              <a:ea typeface="+mn-ea"/>
              <a:cs typeface="+mn-cs"/>
            </a:rPr>
            <a:t>伴う事業費の</a:t>
          </a:r>
          <a:r>
            <a:rPr kumimoji="1" lang="ja-JP" altLang="en-US" sz="1100">
              <a:solidFill>
                <a:schemeClr val="dk1"/>
              </a:solidFill>
              <a:effectLst/>
              <a:latin typeface="+mn-lt"/>
              <a:ea typeface="+mn-ea"/>
              <a:cs typeface="+mn-cs"/>
            </a:rPr>
            <a:t>減等によるものです</a:t>
          </a:r>
          <a:r>
            <a:rPr kumimoji="1" lang="ja-JP" altLang="ja-JP" sz="1100">
              <a:solidFill>
                <a:schemeClr val="dk1"/>
              </a:solidFill>
              <a:effectLst/>
              <a:latin typeface="+mn-lt"/>
              <a:ea typeface="+mn-ea"/>
              <a:cs typeface="+mn-cs"/>
            </a:rPr>
            <a:t>。教育施設の老朽化によ</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大規模修繕、建替えを予定しているため</a:t>
          </a:r>
          <a:r>
            <a:rPr kumimoji="1" lang="ja-JP" altLang="en-US" sz="1100">
              <a:solidFill>
                <a:schemeClr val="dk1"/>
              </a:solidFill>
              <a:effectLst/>
              <a:latin typeface="+mn-lt"/>
              <a:ea typeface="+mn-ea"/>
              <a:cs typeface="+mn-cs"/>
            </a:rPr>
            <a:t>今後</a:t>
          </a:r>
          <a:r>
            <a:rPr kumimoji="1" lang="ja-JP" altLang="ja-JP" sz="1100">
              <a:solidFill>
                <a:schemeClr val="dk1"/>
              </a:solidFill>
              <a:effectLst/>
              <a:latin typeface="+mn-lt"/>
              <a:ea typeface="+mn-ea"/>
              <a:cs typeface="+mn-cs"/>
            </a:rPr>
            <a:t>上昇</a:t>
          </a:r>
          <a:r>
            <a:rPr kumimoji="1" lang="ja-JP" altLang="en-US" sz="1100">
              <a:solidFill>
                <a:schemeClr val="dk1"/>
              </a:solidFill>
              <a:effectLst/>
              <a:latin typeface="+mn-lt"/>
              <a:ea typeface="+mn-ea"/>
              <a:cs typeface="+mn-cs"/>
            </a:rPr>
            <a:t>が見込まれます</a:t>
          </a:r>
          <a:r>
            <a:rPr kumimoji="1" lang="ja-JP" altLang="ja-JP" sz="1100">
              <a:solidFill>
                <a:schemeClr val="dk1"/>
              </a:solidFill>
              <a:effectLst/>
              <a:latin typeface="+mn-lt"/>
              <a:ea typeface="+mn-ea"/>
              <a:cs typeface="+mn-cs"/>
            </a:rPr>
            <a:t>。</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・公債費は、住民一人当たり</a:t>
          </a:r>
          <a:r>
            <a:rPr kumimoji="1" lang="ja-JP" altLang="en-US" sz="1100">
              <a:solidFill>
                <a:schemeClr val="dk1"/>
              </a:solidFill>
              <a:effectLst/>
              <a:latin typeface="+mn-lt"/>
              <a:ea typeface="+mn-ea"/>
              <a:cs typeface="+mn-cs"/>
            </a:rPr>
            <a:t>２，５１２</a:t>
          </a:r>
          <a:r>
            <a:rPr kumimoji="1" lang="ja-JP" altLang="ja-JP" sz="1100">
              <a:solidFill>
                <a:schemeClr val="dk1"/>
              </a:solidFill>
              <a:effectLst/>
              <a:latin typeface="+mn-lt"/>
              <a:ea typeface="+mn-ea"/>
              <a:cs typeface="+mn-cs"/>
            </a:rPr>
            <a:t>円と、類似団体平均を大きく下回って</a:t>
          </a:r>
          <a:r>
            <a:rPr kumimoji="1" lang="ja-JP" altLang="en-US" sz="1100">
              <a:solidFill>
                <a:schemeClr val="dk1"/>
              </a:solidFill>
              <a:effectLst/>
              <a:latin typeface="+mn-lt"/>
              <a:ea typeface="+mn-ea"/>
              <a:cs typeface="+mn-cs"/>
            </a:rPr>
            <a:t>います。令和５年度に新たに教育債の借入を行い、令和６年度より償還が始まるため、今後上昇が見込まれます。</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年度は、財政調整基金を</a:t>
          </a:r>
          <a:r>
            <a:rPr kumimoji="1" lang="ja-JP" altLang="en-US" sz="1100">
              <a:solidFill>
                <a:schemeClr val="dk1"/>
              </a:solidFill>
              <a:effectLst/>
              <a:latin typeface="+mn-lt"/>
              <a:ea typeface="+mn-ea"/>
              <a:cs typeface="+mn-cs"/>
            </a:rPr>
            <a:t>２９２，１４０</a:t>
          </a:r>
          <a:r>
            <a:rPr kumimoji="1" lang="ja-JP" altLang="ja-JP" sz="1100">
              <a:solidFill>
                <a:schemeClr val="dk1"/>
              </a:solidFill>
              <a:effectLst/>
              <a:latin typeface="+mn-lt"/>
              <a:ea typeface="+mn-ea"/>
              <a:cs typeface="+mn-cs"/>
            </a:rPr>
            <a:t>千円取崩し、歳計剰余金等</a:t>
          </a:r>
          <a:r>
            <a:rPr kumimoji="1" lang="ja-JP" altLang="en-US" sz="1100">
              <a:solidFill>
                <a:schemeClr val="dk1"/>
              </a:solidFill>
              <a:effectLst/>
              <a:latin typeface="+mn-lt"/>
              <a:ea typeface="+mn-ea"/>
              <a:cs typeface="+mn-cs"/>
            </a:rPr>
            <a:t>１８４，１１２</a:t>
          </a:r>
          <a:r>
            <a:rPr kumimoji="1" lang="ja-JP" altLang="ja-JP" sz="1100">
              <a:solidFill>
                <a:schemeClr val="dk1"/>
              </a:solidFill>
              <a:effectLst/>
              <a:latin typeface="+mn-lt"/>
              <a:ea typeface="+mn-ea"/>
              <a:cs typeface="+mn-cs"/>
            </a:rPr>
            <a:t>千円を積み立て、標準財政規模比は基金残高</a:t>
          </a:r>
          <a:r>
            <a:rPr kumimoji="1" lang="en-US" altLang="ja-JP" sz="1100">
              <a:solidFill>
                <a:schemeClr val="dk1"/>
              </a:solidFill>
              <a:effectLst/>
              <a:latin typeface="+mn-lt"/>
              <a:ea typeface="+mn-ea"/>
              <a:cs typeface="+mn-cs"/>
            </a:rPr>
            <a:t>0.09</a:t>
          </a:r>
          <a:r>
            <a:rPr kumimoji="1" lang="ja-JP" altLang="ja-JP" sz="1100">
              <a:solidFill>
                <a:schemeClr val="dk1"/>
              </a:solidFill>
              <a:effectLst/>
              <a:latin typeface="+mn-lt"/>
              <a:ea typeface="+mn-ea"/>
              <a:cs typeface="+mn-cs"/>
            </a:rPr>
            <a:t>ポイント減、実質収支額</a:t>
          </a:r>
          <a:r>
            <a:rPr kumimoji="1" lang="en-US" altLang="ja-JP" sz="1100">
              <a:solidFill>
                <a:schemeClr val="dk1"/>
              </a:solidFill>
              <a:effectLst/>
              <a:latin typeface="+mn-lt"/>
              <a:ea typeface="+mn-ea"/>
              <a:cs typeface="+mn-cs"/>
            </a:rPr>
            <a:t>0.69</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となった。実質単年度収支は、特定目的金への積み立てを行うことにより財政調整基金の取崩額が積立額を上回ったこと等によりマイナスとなっているが、財政調整基金の取崩額の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等を理由に前年度より</a:t>
          </a:r>
          <a:r>
            <a:rPr kumimoji="1" lang="en-US" altLang="ja-JP" sz="1100">
              <a:solidFill>
                <a:schemeClr val="dk1"/>
              </a:solidFill>
              <a:effectLst/>
              <a:latin typeface="+mn-lt"/>
              <a:ea typeface="+mn-ea"/>
              <a:cs typeface="+mn-cs"/>
            </a:rPr>
            <a:t>3.77</a:t>
          </a:r>
          <a:r>
            <a:rPr kumimoji="1" lang="ja-JP" altLang="ja-JP" sz="1100">
              <a:solidFill>
                <a:schemeClr val="dk1"/>
              </a:solidFill>
              <a:effectLst/>
              <a:latin typeface="+mn-lt"/>
              <a:ea typeface="+mn-ea"/>
              <a:cs typeface="+mn-cs"/>
            </a:rPr>
            <a:t>ポイント増となった。</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三重県川越町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各会計とも黒字となった。</a:t>
          </a:r>
          <a:endParaRPr lang="ja-JP" altLang="ja-JP" sz="1400">
            <a:effectLst/>
          </a:endParaRPr>
        </a:p>
        <a:p>
          <a:r>
            <a:rPr kumimoji="1" lang="ja-JP" altLang="ja-JP" sz="1100">
              <a:solidFill>
                <a:schemeClr val="dk1"/>
              </a:solidFill>
              <a:effectLst/>
              <a:latin typeface="+mn-lt"/>
              <a:ea typeface="+mn-ea"/>
              <a:cs typeface="+mn-cs"/>
            </a:rPr>
            <a:t>今後の社会情勢等により、財政負担の増加が懸念されるため、各会計の歳入歳出を分析し、必要に応じて料金等の見直しを実施する等、長期的に健全な財政運営に努める。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 Id="rId2" Target="../drawings/drawing9.xml" Type="http://schemas.openxmlformats.org/officeDocument/2006/relationships/drawing"/></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 Id="rId2" Target="../drawings/drawing10.xml" Type="http://schemas.openxmlformats.org/officeDocument/2006/relationships/drawing"/></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 Id="rId2" Target="../drawings/drawing11.xml" Type="http://schemas.openxmlformats.org/officeDocument/2006/relationships/drawing"/></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 Id="rId2" Target="../drawings/drawing12.xml" Type="http://schemas.openxmlformats.org/officeDocument/2006/relationships/drawing"/></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1.xml" Type="http://schemas.openxmlformats.org/officeDocument/2006/relationships/drawing"/></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 Id="rId2" Target="../drawings/drawing2.xml" Type="http://schemas.openxmlformats.org/officeDocument/2006/relationships/drawing"/></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 Id="rId2" Target="../drawings/drawing3.xml" Type="http://schemas.openxmlformats.org/officeDocument/2006/relationships/drawing"/></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 Id="rId2" Target="../drawings/drawing4.xml" Type="http://schemas.openxmlformats.org/officeDocument/2006/relationships/drawing"/></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 Id="rId2" Target="../drawings/drawing6.xml" Type="http://schemas.openxmlformats.org/officeDocument/2006/relationships/drawing"/></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 Id="rId2" Target="../drawings/drawing7.xml" Type="http://schemas.openxmlformats.org/officeDocument/2006/relationships/drawing"/></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drawing8.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election activeCell="AU7" sqref="AU7:AX7"/>
    </sheetView>
  </sheetViews>
  <sheetFormatPr defaultColWidth="0" defaultRowHeight="11" zeroHeight="1" x14ac:dyDescent="0.2"/>
  <cols>
    <col min="1" max="11" width="2.08984375" style="180" customWidth="1"/>
    <col min="12" max="12" width="2.179687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7563285</v>
      </c>
      <c r="BO4" s="449"/>
      <c r="BP4" s="449"/>
      <c r="BQ4" s="449"/>
      <c r="BR4" s="449"/>
      <c r="BS4" s="449"/>
      <c r="BT4" s="449"/>
      <c r="BU4" s="450"/>
      <c r="BV4" s="448">
        <v>8279821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5.5</v>
      </c>
      <c r="CU4" s="589"/>
      <c r="CV4" s="589"/>
      <c r="CW4" s="589"/>
      <c r="CX4" s="589"/>
      <c r="CY4" s="589"/>
      <c r="CZ4" s="589"/>
      <c r="DA4" s="590"/>
      <c r="DB4" s="588">
        <v>6.2</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7283207</v>
      </c>
      <c r="BO5" s="420"/>
      <c r="BP5" s="420"/>
      <c r="BQ5" s="420"/>
      <c r="BR5" s="420"/>
      <c r="BS5" s="420"/>
      <c r="BT5" s="420"/>
      <c r="BU5" s="421"/>
      <c r="BV5" s="419">
        <v>7969311</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76.3</v>
      </c>
      <c r="CU5" s="417"/>
      <c r="CV5" s="417"/>
      <c r="CW5" s="417"/>
      <c r="CX5" s="417"/>
      <c r="CY5" s="417"/>
      <c r="CZ5" s="417"/>
      <c r="DA5" s="418"/>
      <c r="DB5" s="416">
        <v>74.400000000000006</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110</v>
      </c>
      <c r="AV6" s="478"/>
      <c r="AW6" s="478"/>
      <c r="AX6" s="478"/>
      <c r="AY6" s="433" t="s">
        <v>98</v>
      </c>
      <c r="AZ6" s="434"/>
      <c r="BA6" s="434"/>
      <c r="BB6" s="434"/>
      <c r="BC6" s="434"/>
      <c r="BD6" s="434"/>
      <c r="BE6" s="434"/>
      <c r="BF6" s="434"/>
      <c r="BG6" s="434"/>
      <c r="BH6" s="434"/>
      <c r="BI6" s="434"/>
      <c r="BJ6" s="434"/>
      <c r="BK6" s="434"/>
      <c r="BL6" s="434"/>
      <c r="BM6" s="435"/>
      <c r="BN6" s="419">
        <v>280078</v>
      </c>
      <c r="BO6" s="420"/>
      <c r="BP6" s="420"/>
      <c r="BQ6" s="420"/>
      <c r="BR6" s="420"/>
      <c r="BS6" s="420"/>
      <c r="BT6" s="420"/>
      <c r="BU6" s="421"/>
      <c r="BV6" s="419">
        <v>310510</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76.3</v>
      </c>
      <c r="CU6" s="563"/>
      <c r="CV6" s="563"/>
      <c r="CW6" s="563"/>
      <c r="CX6" s="563"/>
      <c r="CY6" s="563"/>
      <c r="CZ6" s="563"/>
      <c r="DA6" s="564"/>
      <c r="DB6" s="562">
        <v>74.400000000000006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8992</v>
      </c>
      <c r="BO7" s="420"/>
      <c r="BP7" s="420"/>
      <c r="BQ7" s="420"/>
      <c r="BR7" s="420"/>
      <c r="BS7" s="420"/>
      <c r="BT7" s="420"/>
      <c r="BU7" s="421"/>
      <c r="BV7" s="419">
        <v>1809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4919418</v>
      </c>
      <c r="CU7" s="420"/>
      <c r="CV7" s="420"/>
      <c r="CW7" s="420"/>
      <c r="CX7" s="420"/>
      <c r="CY7" s="420"/>
      <c r="CZ7" s="420"/>
      <c r="DA7" s="421"/>
      <c r="DB7" s="419">
        <v>4980063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271086</v>
      </c>
      <c r="BO8" s="420"/>
      <c r="BP8" s="420"/>
      <c r="BQ8" s="420"/>
      <c r="BR8" s="420"/>
      <c r="BS8" s="420"/>
      <c r="BT8" s="420"/>
      <c r="BU8" s="421"/>
      <c r="BV8" s="419">
        <v>308701</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1.2</v>
      </c>
      <c r="CU8" s="523"/>
      <c r="CV8" s="523"/>
      <c r="CW8" s="523"/>
      <c r="CX8" s="523"/>
      <c r="CY8" s="523"/>
      <c r="CZ8" s="523"/>
      <c r="DA8" s="524"/>
      <c r="DB8" s="522">
        <v>1.24</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15123</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110</v>
      </c>
      <c r="AV9" s="478"/>
      <c r="AW9" s="478"/>
      <c r="AX9" s="478"/>
      <c r="AY9" s="433" t="s">
        <v>111</v>
      </c>
      <c r="AZ9" s="434"/>
      <c r="BA9" s="434"/>
      <c r="BB9" s="434"/>
      <c r="BC9" s="434"/>
      <c r="BD9" s="434"/>
      <c r="BE9" s="434"/>
      <c r="BF9" s="434"/>
      <c r="BG9" s="434"/>
      <c r="BH9" s="434"/>
      <c r="BI9" s="434"/>
      <c r="BJ9" s="434"/>
      <c r="BK9" s="434"/>
      <c r="BL9" s="434"/>
      <c r="BM9" s="435"/>
      <c r="BN9" s="419">
        <v>-37615</v>
      </c>
      <c r="BO9" s="420"/>
      <c r="BP9" s="420"/>
      <c r="BQ9" s="420"/>
      <c r="BR9" s="420"/>
      <c r="BS9" s="420"/>
      <c r="BT9" s="420"/>
      <c r="BU9" s="421"/>
      <c r="BV9" s="419">
        <v>-114895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0.7</v>
      </c>
      <c r="CU9" s="417"/>
      <c r="CV9" s="417"/>
      <c r="CW9" s="417"/>
      <c r="CX9" s="417"/>
      <c r="CY9" s="417"/>
      <c r="CZ9" s="417"/>
      <c r="DA9" s="418"/>
      <c r="DB9" s="416">
        <v>0.8</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14752</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90</v>
      </c>
      <c r="AV10" s="478"/>
      <c r="AW10" s="478"/>
      <c r="AX10" s="478"/>
      <c r="AY10" s="433" t="s">
        <v>115</v>
      </c>
      <c r="AZ10" s="434"/>
      <c r="BA10" s="434"/>
      <c r="BB10" s="434"/>
      <c r="BC10" s="434"/>
      <c r="BD10" s="434"/>
      <c r="BE10" s="434"/>
      <c r="BF10" s="434"/>
      <c r="BG10" s="434"/>
      <c r="BH10" s="434"/>
      <c r="BI10" s="434"/>
      <c r="BJ10" s="434"/>
      <c r="BK10" s="434"/>
      <c r="BL10" s="434"/>
      <c r="BM10" s="435"/>
      <c r="BN10" s="419">
        <v>29112</v>
      </c>
      <c r="BO10" s="420"/>
      <c r="BP10" s="420"/>
      <c r="BQ10" s="420"/>
      <c r="BR10" s="420"/>
      <c r="BS10" s="420"/>
      <c r="BT10" s="420"/>
      <c r="BU10" s="421"/>
      <c r="BV10" s="419">
        <v>28524</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90</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15643</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292140</v>
      </c>
      <c r="BO12" s="420"/>
      <c r="BP12" s="420"/>
      <c r="BQ12" s="420"/>
      <c r="BR12" s="420"/>
      <c r="BS12" s="420"/>
      <c r="BT12" s="420"/>
      <c r="BU12" s="421"/>
      <c r="BV12" s="419">
        <v>405563</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14931</v>
      </c>
      <c r="S13" s="507"/>
      <c r="T13" s="507"/>
      <c r="U13" s="507"/>
      <c r="V13" s="508"/>
      <c r="W13" s="509" t="s">
        <v>131</v>
      </c>
      <c r="X13" s="405"/>
      <c r="Y13" s="405"/>
      <c r="Z13" s="405"/>
      <c r="AA13" s="405"/>
      <c r="AB13" s="406"/>
      <c r="AC13" s="372">
        <v>60</v>
      </c>
      <c r="AD13" s="373"/>
      <c r="AE13" s="373"/>
      <c r="AF13" s="373"/>
      <c r="AG13" s="374"/>
      <c r="AH13" s="372">
        <v>59</v>
      </c>
      <c r="AI13" s="373"/>
      <c r="AJ13" s="373"/>
      <c r="AK13" s="373"/>
      <c r="AL13" s="432"/>
      <c r="AM13" s="476" t="s">
        <v>132</v>
      </c>
      <c r="AN13" s="376"/>
      <c r="AO13" s="376"/>
      <c r="AP13" s="376"/>
      <c r="AQ13" s="376"/>
      <c r="AR13" s="376"/>
      <c r="AS13" s="376"/>
      <c r="AT13" s="377"/>
      <c r="AU13" s="477" t="s">
        <v>110</v>
      </c>
      <c r="AV13" s="478"/>
      <c r="AW13" s="478"/>
      <c r="AX13" s="478"/>
      <c r="AY13" s="433" t="s">
        <v>133</v>
      </c>
      <c r="AZ13" s="434"/>
      <c r="BA13" s="434"/>
      <c r="BB13" s="434"/>
      <c r="BC13" s="434"/>
      <c r="BD13" s="434"/>
      <c r="BE13" s="434"/>
      <c r="BF13" s="434"/>
      <c r="BG13" s="434"/>
      <c r="BH13" s="434"/>
      <c r="BI13" s="434"/>
      <c r="BJ13" s="434"/>
      <c r="BK13" s="434"/>
      <c r="BL13" s="434"/>
      <c r="BM13" s="435"/>
      <c r="BN13" s="419">
        <v>-300643</v>
      </c>
      <c r="BO13" s="420"/>
      <c r="BP13" s="420"/>
      <c r="BQ13" s="420"/>
      <c r="BR13" s="420"/>
      <c r="BS13" s="420"/>
      <c r="BT13" s="420"/>
      <c r="BU13" s="421"/>
      <c r="BV13" s="419">
        <v>-491934</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1.9</v>
      </c>
      <c r="CU13" s="417"/>
      <c r="CV13" s="417"/>
      <c r="CW13" s="417"/>
      <c r="CX13" s="417"/>
      <c r="CY13" s="417"/>
      <c r="CZ13" s="417"/>
      <c r="DA13" s="418"/>
      <c r="DB13" s="416">
        <v>2.4</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15535</v>
      </c>
      <c r="S14" s="507"/>
      <c r="T14" s="507"/>
      <c r="U14" s="507"/>
      <c r="V14" s="508"/>
      <c r="W14" s="510"/>
      <c r="X14" s="408"/>
      <c r="Y14" s="408"/>
      <c r="Z14" s="408"/>
      <c r="AA14" s="408"/>
      <c r="AB14" s="409"/>
      <c r="AC14" s="499">
        <v>0.8</v>
      </c>
      <c r="AD14" s="500"/>
      <c r="AE14" s="500"/>
      <c r="AF14" s="500"/>
      <c r="AG14" s="501"/>
      <c r="AH14" s="499">
        <v>0.8</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14939</v>
      </c>
      <c r="S15" s="507"/>
      <c r="T15" s="507"/>
      <c r="U15" s="507"/>
      <c r="V15" s="508"/>
      <c r="W15" s="509" t="s">
        <v>137</v>
      </c>
      <c r="X15" s="405"/>
      <c r="Y15" s="405"/>
      <c r="Z15" s="405"/>
      <c r="AA15" s="405"/>
      <c r="AB15" s="406"/>
      <c r="AC15" s="372">
        <v>2896</v>
      </c>
      <c r="AD15" s="373"/>
      <c r="AE15" s="373"/>
      <c r="AF15" s="373"/>
      <c r="AG15" s="374"/>
      <c r="AH15" s="372">
        <v>2762</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3808495</v>
      </c>
      <c r="BO15" s="449"/>
      <c r="BP15" s="449"/>
      <c r="BQ15" s="449"/>
      <c r="BR15" s="449"/>
      <c r="BS15" s="449"/>
      <c r="BT15" s="449"/>
      <c r="BU15" s="450"/>
      <c r="BV15" s="448">
        <v>3854931</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38.9</v>
      </c>
      <c r="AD16" s="500"/>
      <c r="AE16" s="500"/>
      <c r="AF16" s="500"/>
      <c r="AG16" s="501"/>
      <c r="AH16" s="499">
        <v>36.799999999999997</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3255402</v>
      </c>
      <c r="BO16" s="420"/>
      <c r="BP16" s="420"/>
      <c r="BQ16" s="420"/>
      <c r="BR16" s="420"/>
      <c r="BS16" s="420"/>
      <c r="BT16" s="420"/>
      <c r="BU16" s="421"/>
      <c r="BV16" s="419">
        <v>3224231</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4497</v>
      </c>
      <c r="AD17" s="373"/>
      <c r="AE17" s="373"/>
      <c r="AF17" s="373"/>
      <c r="AG17" s="374"/>
      <c r="AH17" s="372">
        <v>4687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4919418</v>
      </c>
      <c r="BO17" s="420"/>
      <c r="BP17" s="420"/>
      <c r="BQ17" s="420"/>
      <c r="BR17" s="420"/>
      <c r="BS17" s="420"/>
      <c r="BT17" s="420"/>
      <c r="BU17" s="421"/>
      <c r="BV17" s="419">
        <v>4980063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8.7200000000000006</v>
      </c>
      <c r="M18" s="472"/>
      <c r="N18" s="472"/>
      <c r="O18" s="472"/>
      <c r="P18" s="472"/>
      <c r="Q18" s="472"/>
      <c r="R18" s="473"/>
      <c r="S18" s="473"/>
      <c r="T18" s="473"/>
      <c r="U18" s="473"/>
      <c r="V18" s="474"/>
      <c r="W18" s="490"/>
      <c r="X18" s="491"/>
      <c r="Y18" s="491"/>
      <c r="Z18" s="491"/>
      <c r="AA18" s="491"/>
      <c r="AB18" s="515"/>
      <c r="AC18" s="389">
        <v>60.3</v>
      </c>
      <c r="AD18" s="390"/>
      <c r="AE18" s="390"/>
      <c r="AF18" s="390"/>
      <c r="AG18" s="475"/>
      <c r="AH18" s="389">
        <v>62.4</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3798275</v>
      </c>
      <c r="BO18" s="420"/>
      <c r="BP18" s="420"/>
      <c r="BQ18" s="420"/>
      <c r="BR18" s="420"/>
      <c r="BS18" s="420"/>
      <c r="BT18" s="420"/>
      <c r="BU18" s="421"/>
      <c r="BV18" s="419">
        <v>3779473</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1734</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5643771</v>
      </c>
      <c r="BO19" s="420"/>
      <c r="BP19" s="420"/>
      <c r="BQ19" s="420"/>
      <c r="BR19" s="420"/>
      <c r="BS19" s="420"/>
      <c r="BT19" s="420"/>
      <c r="BU19" s="421"/>
      <c r="BV19" s="419">
        <v>5926733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6602</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565756</v>
      </c>
      <c r="BO22" s="449"/>
      <c r="BP22" s="449"/>
      <c r="BQ22" s="449"/>
      <c r="BR22" s="449"/>
      <c r="BS22" s="449"/>
      <c r="BT22" s="449"/>
      <c r="BU22" s="450"/>
      <c r="BV22" s="448">
        <v>237930</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199556</v>
      </c>
      <c r="BO23" s="420"/>
      <c r="BP23" s="420"/>
      <c r="BQ23" s="420"/>
      <c r="BR23" s="420"/>
      <c r="BS23" s="420"/>
      <c r="BT23" s="420"/>
      <c r="BU23" s="421"/>
      <c r="BV23" s="419">
        <v>237930</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8400</v>
      </c>
      <c r="R24" s="373"/>
      <c r="S24" s="373"/>
      <c r="T24" s="373"/>
      <c r="U24" s="373"/>
      <c r="V24" s="374"/>
      <c r="W24" s="462"/>
      <c r="X24" s="399"/>
      <c r="Y24" s="400"/>
      <c r="Z24" s="375" t="s">
        <v>162</v>
      </c>
      <c r="AA24" s="376"/>
      <c r="AB24" s="376"/>
      <c r="AC24" s="376"/>
      <c r="AD24" s="376"/>
      <c r="AE24" s="376"/>
      <c r="AF24" s="376"/>
      <c r="AG24" s="377"/>
      <c r="AH24" s="372">
        <v>98</v>
      </c>
      <c r="AI24" s="373"/>
      <c r="AJ24" s="373"/>
      <c r="AK24" s="373"/>
      <c r="AL24" s="374"/>
      <c r="AM24" s="372">
        <v>296254</v>
      </c>
      <c r="AN24" s="373"/>
      <c r="AO24" s="373"/>
      <c r="AP24" s="373"/>
      <c r="AQ24" s="373"/>
      <c r="AR24" s="374"/>
      <c r="AS24" s="372">
        <v>3023</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565756</v>
      </c>
      <c r="BO24" s="420"/>
      <c r="BP24" s="420"/>
      <c r="BQ24" s="420"/>
      <c r="BR24" s="420"/>
      <c r="BS24" s="420"/>
      <c r="BT24" s="420"/>
      <c r="BU24" s="421"/>
      <c r="BV24" s="419">
        <v>237930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6510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1421309</v>
      </c>
      <c r="BO25" s="449"/>
      <c r="BP25" s="449"/>
      <c r="BQ25" s="449"/>
      <c r="BR25" s="449"/>
      <c r="BS25" s="449"/>
      <c r="BT25" s="449"/>
      <c r="BU25" s="450"/>
      <c r="BV25" s="448">
        <v>3011005</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5700</v>
      </c>
      <c r="R26" s="373"/>
      <c r="S26" s="373"/>
      <c r="T26" s="373"/>
      <c r="U26" s="373"/>
      <c r="V26" s="374"/>
      <c r="W26" s="462"/>
      <c r="X26" s="399"/>
      <c r="Y26" s="400"/>
      <c r="Z26" s="375" t="s">
        <v>168</v>
      </c>
      <c r="AA26" s="430"/>
      <c r="AB26" s="430"/>
      <c r="AC26" s="430"/>
      <c r="AD26" s="430"/>
      <c r="AE26" s="430"/>
      <c r="AF26" s="430"/>
      <c r="AG26" s="431"/>
      <c r="AH26" s="372">
        <v>1</v>
      </c>
      <c r="AI26" s="373"/>
      <c r="AJ26" s="373"/>
      <c r="AK26" s="373"/>
      <c r="AL26" s="374"/>
      <c r="AM26" s="372" t="s">
        <v>169</v>
      </c>
      <c r="AN26" s="373"/>
      <c r="AO26" s="373"/>
      <c r="AP26" s="373"/>
      <c r="AQ26" s="373"/>
      <c r="AR26" s="374"/>
      <c r="AS26" s="372" t="s">
        <v>169</v>
      </c>
      <c r="AT26" s="373"/>
      <c r="AU26" s="373"/>
      <c r="AV26" s="373"/>
      <c r="AW26" s="373"/>
      <c r="AX26" s="432"/>
      <c r="AY26" s="459" t="s">
        <v>170</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171</v>
      </c>
      <c r="F27" s="376"/>
      <c r="G27" s="376"/>
      <c r="H27" s="376"/>
      <c r="I27" s="376"/>
      <c r="J27" s="376"/>
      <c r="K27" s="377"/>
      <c r="L27" s="372">
        <v>1</v>
      </c>
      <c r="M27" s="373"/>
      <c r="N27" s="373"/>
      <c r="O27" s="373"/>
      <c r="P27" s="374"/>
      <c r="Q27" s="372">
        <v>3270</v>
      </c>
      <c r="R27" s="373"/>
      <c r="S27" s="373"/>
      <c r="T27" s="373"/>
      <c r="U27" s="373"/>
      <c r="V27" s="374"/>
      <c r="W27" s="462"/>
      <c r="X27" s="399"/>
      <c r="Y27" s="400"/>
      <c r="Z27" s="375" t="s">
        <v>172</v>
      </c>
      <c r="AA27" s="376"/>
      <c r="AB27" s="376"/>
      <c r="AC27" s="376"/>
      <c r="AD27" s="376"/>
      <c r="AE27" s="376"/>
      <c r="AF27" s="376"/>
      <c r="AG27" s="377"/>
      <c r="AH27" s="372">
        <v>12</v>
      </c>
      <c r="AI27" s="373"/>
      <c r="AJ27" s="373"/>
      <c r="AK27" s="373"/>
      <c r="AL27" s="374"/>
      <c r="AM27" s="372">
        <v>36336</v>
      </c>
      <c r="AN27" s="373"/>
      <c r="AO27" s="373"/>
      <c r="AP27" s="373"/>
      <c r="AQ27" s="373"/>
      <c r="AR27" s="374"/>
      <c r="AS27" s="372">
        <v>3028</v>
      </c>
      <c r="AT27" s="373"/>
      <c r="AU27" s="373"/>
      <c r="AV27" s="373"/>
      <c r="AW27" s="373"/>
      <c r="AX27" s="432"/>
      <c r="AY27" s="456" t="s">
        <v>173</v>
      </c>
      <c r="AZ27" s="457"/>
      <c r="BA27" s="457"/>
      <c r="BB27" s="457"/>
      <c r="BC27" s="457"/>
      <c r="BD27" s="457"/>
      <c r="BE27" s="457"/>
      <c r="BF27" s="457"/>
      <c r="BG27" s="457"/>
      <c r="BH27" s="457"/>
      <c r="BI27" s="457"/>
      <c r="BJ27" s="457"/>
      <c r="BK27" s="457"/>
      <c r="BL27" s="457"/>
      <c r="BM27" s="458"/>
      <c r="BN27" s="453">
        <v>329330</v>
      </c>
      <c r="BO27" s="454"/>
      <c r="BP27" s="454"/>
      <c r="BQ27" s="454"/>
      <c r="BR27" s="454"/>
      <c r="BS27" s="454"/>
      <c r="BT27" s="454"/>
      <c r="BU27" s="455"/>
      <c r="BV27" s="453">
        <v>329330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174</v>
      </c>
      <c r="F28" s="376"/>
      <c r="G28" s="376"/>
      <c r="H28" s="376"/>
      <c r="I28" s="376"/>
      <c r="J28" s="376"/>
      <c r="K28" s="377"/>
      <c r="L28" s="372">
        <v>1</v>
      </c>
      <c r="M28" s="373"/>
      <c r="N28" s="373"/>
      <c r="O28" s="373"/>
      <c r="P28" s="374"/>
      <c r="Q28" s="372">
        <v>2600</v>
      </c>
      <c r="R28" s="373"/>
      <c r="S28" s="373"/>
      <c r="T28" s="373"/>
      <c r="U28" s="373"/>
      <c r="V28" s="374"/>
      <c r="W28" s="462"/>
      <c r="X28" s="399"/>
      <c r="Y28" s="400"/>
      <c r="Z28" s="375" t="s">
        <v>175</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176</v>
      </c>
      <c r="AZ28" s="437"/>
      <c r="BA28" s="437"/>
      <c r="BB28" s="438"/>
      <c r="BC28" s="445" t="s">
        <v>46</v>
      </c>
      <c r="BD28" s="446"/>
      <c r="BE28" s="446"/>
      <c r="BF28" s="446"/>
      <c r="BG28" s="446"/>
      <c r="BH28" s="446"/>
      <c r="BI28" s="446"/>
      <c r="BJ28" s="446"/>
      <c r="BK28" s="446"/>
      <c r="BL28" s="446"/>
      <c r="BM28" s="447"/>
      <c r="BN28" s="448">
        <v>8411863</v>
      </c>
      <c r="BO28" s="449"/>
      <c r="BP28" s="449"/>
      <c r="BQ28" s="449"/>
      <c r="BR28" s="449"/>
      <c r="BS28" s="449"/>
      <c r="BT28" s="449"/>
      <c r="BU28" s="450"/>
      <c r="BV28" s="448">
        <v>8519891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177</v>
      </c>
      <c r="F29" s="376"/>
      <c r="G29" s="376"/>
      <c r="H29" s="376"/>
      <c r="I29" s="376"/>
      <c r="J29" s="376"/>
      <c r="K29" s="377"/>
      <c r="L29" s="372">
        <v>10</v>
      </c>
      <c r="M29" s="373"/>
      <c r="N29" s="373"/>
      <c r="O29" s="373"/>
      <c r="P29" s="374"/>
      <c r="Q29" s="372">
        <v>2300</v>
      </c>
      <c r="R29" s="373"/>
      <c r="S29" s="373"/>
      <c r="T29" s="373"/>
      <c r="U29" s="373"/>
      <c r="V29" s="374"/>
      <c r="W29" s="463"/>
      <c r="X29" s="464"/>
      <c r="Y29" s="465"/>
      <c r="Z29" s="375" t="s">
        <v>178</v>
      </c>
      <c r="AA29" s="376"/>
      <c r="AB29" s="376"/>
      <c r="AC29" s="376"/>
      <c r="AD29" s="376"/>
      <c r="AE29" s="376"/>
      <c r="AF29" s="376"/>
      <c r="AG29" s="377"/>
      <c r="AH29" s="372">
        <v>110</v>
      </c>
      <c r="AI29" s="373"/>
      <c r="AJ29" s="373"/>
      <c r="AK29" s="373"/>
      <c r="AL29" s="374"/>
      <c r="AM29" s="372">
        <v>332590</v>
      </c>
      <c r="AN29" s="373"/>
      <c r="AO29" s="373"/>
      <c r="AP29" s="373"/>
      <c r="AQ29" s="373"/>
      <c r="AR29" s="374"/>
      <c r="AS29" s="372">
        <v>3024</v>
      </c>
      <c r="AT29" s="373"/>
      <c r="AU29" s="373"/>
      <c r="AV29" s="373"/>
      <c r="AW29" s="373"/>
      <c r="AX29" s="432"/>
      <c r="AY29" s="439"/>
      <c r="AZ29" s="440"/>
      <c r="BA29" s="440"/>
      <c r="BB29" s="441"/>
      <c r="BC29" s="433" t="s">
        <v>179</v>
      </c>
      <c r="BD29" s="434"/>
      <c r="BE29" s="434"/>
      <c r="BF29" s="434"/>
      <c r="BG29" s="434"/>
      <c r="BH29" s="434"/>
      <c r="BI29" s="434"/>
      <c r="BJ29" s="434"/>
      <c r="BK29" s="434"/>
      <c r="BL29" s="434"/>
      <c r="BM29" s="435"/>
      <c r="BN29" s="419">
        <v>3064008</v>
      </c>
      <c r="BO29" s="420"/>
      <c r="BP29" s="420"/>
      <c r="BQ29" s="420"/>
      <c r="BR29" s="420"/>
      <c r="BS29" s="420"/>
      <c r="BT29" s="420"/>
      <c r="BU29" s="421"/>
      <c r="BV29" s="419">
        <v>3091074</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180</v>
      </c>
      <c r="X30" s="387"/>
      <c r="Y30" s="387"/>
      <c r="Z30" s="387"/>
      <c r="AA30" s="387"/>
      <c r="AB30" s="387"/>
      <c r="AC30" s="387"/>
      <c r="AD30" s="387"/>
      <c r="AE30" s="387"/>
      <c r="AF30" s="387"/>
      <c r="AG30" s="388"/>
      <c r="AH30" s="389">
        <v>101.5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14343579</v>
      </c>
      <c r="BO30" s="454"/>
      <c r="BP30" s="454"/>
      <c r="BQ30" s="454"/>
      <c r="BR30" s="454"/>
      <c r="BS30" s="454"/>
      <c r="BT30" s="454"/>
      <c r="BU30" s="455"/>
      <c r="BV30" s="453">
        <v>14319448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181</v>
      </c>
      <c r="D32" s="378"/>
      <c r="E32" s="378"/>
      <c r="F32" s="378"/>
      <c r="G32" s="378"/>
      <c r="H32" s="378"/>
      <c r="I32" s="378"/>
      <c r="J32" s="378"/>
      <c r="K32" s="378"/>
      <c r="L32" s="378"/>
      <c r="M32" s="378"/>
      <c r="N32" s="378"/>
      <c r="O32" s="378"/>
      <c r="P32" s="378"/>
      <c r="Q32" s="378"/>
      <c r="R32" s="378"/>
      <c r="S32" s="378"/>
      <c r="U32" s="379" t="s">
        <v>182</v>
      </c>
      <c r="V32" s="379"/>
      <c r="W32" s="379"/>
      <c r="X32" s="379"/>
      <c r="Y32" s="379"/>
      <c r="Z32" s="379"/>
      <c r="AA32" s="379"/>
      <c r="AB32" s="379"/>
      <c r="AC32" s="379"/>
      <c r="AD32" s="379"/>
      <c r="AE32" s="379"/>
      <c r="AF32" s="379"/>
      <c r="AG32" s="379"/>
      <c r="AH32" s="379"/>
      <c r="AI32" s="379"/>
      <c r="AJ32" s="379"/>
      <c r="AK32" s="379"/>
      <c r="AM32" s="379" t="s">
        <v>183</v>
      </c>
      <c r="AN32" s="379"/>
      <c r="AO32" s="379"/>
      <c r="AP32" s="379"/>
      <c r="AQ32" s="379"/>
      <c r="AR32" s="379"/>
      <c r="AS32" s="379"/>
      <c r="AT32" s="379"/>
      <c r="AU32" s="379"/>
      <c r="AV32" s="379"/>
      <c r="AW32" s="379"/>
      <c r="AX32" s="379"/>
      <c r="AY32" s="379"/>
      <c r="AZ32" s="379"/>
      <c r="BA32" s="379"/>
      <c r="BB32" s="379"/>
      <c r="BC32" s="379"/>
      <c r="BE32" s="379" t="s">
        <v>184</v>
      </c>
      <c r="BF32" s="379"/>
      <c r="BG32" s="379"/>
      <c r="BH32" s="379"/>
      <c r="BI32" s="379"/>
      <c r="BJ32" s="379"/>
      <c r="BK32" s="379"/>
      <c r="BL32" s="379"/>
      <c r="BM32" s="379"/>
      <c r="BN32" s="379"/>
      <c r="BO32" s="379"/>
      <c r="BP32" s="379"/>
      <c r="BQ32" s="379"/>
      <c r="BR32" s="379"/>
      <c r="BS32" s="379"/>
      <c r="BT32" s="379"/>
      <c r="BU32" s="379"/>
      <c r="BW32" s="379" t="s">
        <v>185</v>
      </c>
      <c r="BX32" s="379"/>
      <c r="BY32" s="379"/>
      <c r="BZ32" s="379"/>
      <c r="CA32" s="379"/>
      <c r="CB32" s="379"/>
      <c r="CC32" s="379"/>
      <c r="CD32" s="379"/>
      <c r="CE32" s="379"/>
      <c r="CF32" s="379"/>
      <c r="CG32" s="379"/>
      <c r="CH32" s="379"/>
      <c r="CI32" s="379"/>
      <c r="CJ32" s="379"/>
      <c r="CK32" s="379"/>
      <c r="CL32" s="379"/>
      <c r="CM32" s="379"/>
      <c r="CO32" s="379" t="s">
        <v>186</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187</v>
      </c>
      <c r="D33" s="371"/>
      <c r="E33" s="370" t="s">
        <v>188</v>
      </c>
      <c r="F33" s="370"/>
      <c r="G33" s="370"/>
      <c r="H33" s="370"/>
      <c r="I33" s="370"/>
      <c r="J33" s="370"/>
      <c r="K33" s="370"/>
      <c r="L33" s="370"/>
      <c r="M33" s="370"/>
      <c r="N33" s="370"/>
      <c r="O33" s="370"/>
      <c r="P33" s="370"/>
      <c r="Q33" s="370"/>
      <c r="R33" s="370"/>
      <c r="S33" s="370"/>
      <c r="T33" s="206"/>
      <c r="U33" s="371" t="s">
        <v>187</v>
      </c>
      <c r="V33" s="371"/>
      <c r="W33" s="370" t="s">
        <v>188</v>
      </c>
      <c r="X33" s="370"/>
      <c r="Y33" s="370"/>
      <c r="Z33" s="370"/>
      <c r="AA33" s="370"/>
      <c r="AB33" s="370"/>
      <c r="AC33" s="370"/>
      <c r="AD33" s="370"/>
      <c r="AE33" s="370"/>
      <c r="AF33" s="370"/>
      <c r="AG33" s="370"/>
      <c r="AH33" s="370"/>
      <c r="AI33" s="370"/>
      <c r="AJ33" s="370"/>
      <c r="AK33" s="370"/>
      <c r="AL33" s="206"/>
      <c r="AM33" s="371" t="s">
        <v>187</v>
      </c>
      <c r="AN33" s="371"/>
      <c r="AO33" s="370" t="s">
        <v>188</v>
      </c>
      <c r="AP33" s="370"/>
      <c r="AQ33" s="370"/>
      <c r="AR33" s="370"/>
      <c r="AS33" s="370"/>
      <c r="AT33" s="370"/>
      <c r="AU33" s="370"/>
      <c r="AV33" s="370"/>
      <c r="AW33" s="370"/>
      <c r="AX33" s="370"/>
      <c r="AY33" s="370"/>
      <c r="AZ33" s="370"/>
      <c r="BA33" s="370"/>
      <c r="BB33" s="370"/>
      <c r="BC33" s="370"/>
      <c r="BD33" s="207"/>
      <c r="BE33" s="370" t="s">
        <v>189</v>
      </c>
      <c r="BF33" s="370"/>
      <c r="BG33" s="370" t="s">
        <v>190</v>
      </c>
      <c r="BH33" s="370"/>
      <c r="BI33" s="370"/>
      <c r="BJ33" s="370"/>
      <c r="BK33" s="370"/>
      <c r="BL33" s="370"/>
      <c r="BM33" s="370"/>
      <c r="BN33" s="370"/>
      <c r="BO33" s="370"/>
      <c r="BP33" s="370"/>
      <c r="BQ33" s="370"/>
      <c r="BR33" s="370"/>
      <c r="BS33" s="370"/>
      <c r="BT33" s="370"/>
      <c r="BU33" s="370"/>
      <c r="BV33" s="207"/>
      <c r="BW33" s="371" t="s">
        <v>189</v>
      </c>
      <c r="BX33" s="371"/>
      <c r="BY33" s="370" t="s">
        <v>191</v>
      </c>
      <c r="BZ33" s="370"/>
      <c r="CA33" s="370"/>
      <c r="CB33" s="370"/>
      <c r="CC33" s="370"/>
      <c r="CD33" s="370"/>
      <c r="CE33" s="370"/>
      <c r="CF33" s="370"/>
      <c r="CG33" s="370"/>
      <c r="CH33" s="370"/>
      <c r="CI33" s="370"/>
      <c r="CJ33" s="370"/>
      <c r="CK33" s="370"/>
      <c r="CL33" s="370"/>
      <c r="CM33" s="370"/>
      <c r="CN33" s="206"/>
      <c r="CO33" s="371" t="s">
        <v>187</v>
      </c>
      <c r="CP33" s="371"/>
      <c r="CQ33" s="370" t="s">
        <v>192</v>
      </c>
      <c r="CR33" s="370"/>
      <c r="CS33" s="370"/>
      <c r="CT33" s="370"/>
      <c r="CU33" s="370"/>
      <c r="CV33" s="370"/>
      <c r="CW33" s="370"/>
      <c r="CX33" s="370"/>
      <c r="CY33" s="370"/>
      <c r="CZ33" s="370"/>
      <c r="DA33" s="370"/>
      <c r="DB33" s="370"/>
      <c r="DC33" s="370"/>
      <c r="DD33" s="370"/>
      <c r="DE33" s="370"/>
      <c r="DF33" s="206"/>
      <c r="DG33" s="369" t="s">
        <v>193</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t="str">
        <f>IF(BG34="","",MAX(C34:D43,U34:V43,AM34:AN43)+1)</f>
        <v/>
      </c>
      <c r="BF34" s="367"/>
      <c r="BG34" s="368"/>
      <c r="BH34" s="368"/>
      <c r="BI34" s="368"/>
      <c r="BJ34" s="368"/>
      <c r="BK34" s="368"/>
      <c r="BL34" s="368"/>
      <c r="BM34" s="368"/>
      <c r="BN34" s="368"/>
      <c r="BO34" s="368"/>
      <c r="BP34" s="368"/>
      <c r="BQ34" s="368"/>
      <c r="BR34" s="368"/>
      <c r="BS34" s="368"/>
      <c r="BT34" s="368"/>
      <c r="BU34" s="368"/>
      <c r="BV34" s="181"/>
      <c r="BW34" s="367">
        <f>IF(BY34="","",MAX(C34:D43,U34:V43,AM34:AN43,BE34:BF43)+1)</f>
        <v>7</v>
      </c>
      <c r="BX34" s="367"/>
      <c r="BY34" s="368" t="str">
        <f>IF('各会計、関係団体の財政状況及び健全化判断比率'!B68="","",'各会計、関係団体の財政状況及び健全化判断比率'!B68)</f>
        <v>三重県三重郡老人福祉施設組合(一般会計)</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8</v>
      </c>
      <c r="BX35" s="367"/>
      <c r="BY35" s="368" t="str">
        <f>IF('各会計、関係団体の財政状況及び健全化判断比率'!B69="","",'各会計、関係団体の財政状況及び健全化判断比率'!B69)</f>
        <v>三重県三重郡老人福祉施設組合（介護サービス事業特別会計）</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9</v>
      </c>
      <c r="BX36" s="367"/>
      <c r="BY36" s="368" t="str">
        <f>IF('各会計、関係団体の財政状況及び健全化判断比率'!B70="","",'各会計、関係団体の財政状況及び健全化判断比率'!B70)</f>
        <v>朝日町、川越町組合立環境クリーンセンター</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10</v>
      </c>
      <c r="BX37" s="367"/>
      <c r="BY37" s="368" t="str">
        <f>IF('各会計、関係団体の財政状況及び健全化判断比率'!B71="","",'各会計、関係団体の財政状況及び健全化判断比率'!B71)</f>
        <v>朝明広域衛生組合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11</v>
      </c>
      <c r="BX38" s="367"/>
      <c r="BY38" s="368" t="str">
        <f>IF('各会計、関係団体の財政状況及び健全化判断比率'!B72="","",'各会計、関係団体の財政状況及び健全化判断比率'!B72)</f>
        <v>三重県市町総合事務組合（一般会計）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12</v>
      </c>
      <c r="BX39" s="367"/>
      <c r="BY39" s="368" t="str">
        <f>IF('各会計、関係団体の財政状況及び健全化判断比率'!B73="","",'各会計、関係団体の財政状況及び健全化判断比率'!B73)</f>
        <v>三重県市町総合事務組合（共同研修特別会計）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13</v>
      </c>
      <c r="BX40" s="367"/>
      <c r="BY40" s="368" t="str">
        <f>IF('各会計、関係団体の財政状況及び健全化判断比率'!B74="","",'各会計、関係団体の財政状況及び健全化判断比率'!B74)</f>
        <v>三重県市町総合事務組合（デジタル地図特別会計）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14</v>
      </c>
      <c r="BX41" s="367"/>
      <c r="BY41" s="368" t="str">
        <f>IF('各会計、関係団体の財政状況及び健全化判断比率'!B75="","",'各会計、関係団体の財政状況及び健全化判断比率'!B75)</f>
        <v>三重県市町総合事務組合（物品特別会計）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f t="shared" si="2"/>
        <v>15</v>
      </c>
      <c r="BX42" s="367"/>
      <c r="BY42" s="368" t="str">
        <f>IF('各会計、関係団体の財政状況及び健全化判断比率'!B76="","",'各会計、関係団体の財政状況及び健全化判断比率'!B76)</f>
        <v>三重県市町総合事務組合（退職手当特別会計）</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f t="shared" si="2"/>
        <v>16</v>
      </c>
      <c r="BX43" s="367"/>
      <c r="BY43" s="368" t="str">
        <f>IF('各会計、関係団体の財政状況及び健全化判断比率'!B77="","",'各会計、関係団体の財政状況及び健全化判断比率'!B77)</f>
        <v>三重県市町総合事務組合（消防救急無線特別会計）</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194</v>
      </c>
      <c r="E46" s="364" t="s">
        <v>195</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196</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197</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198</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199</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200</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201</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202</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1Dvat3gT4u6xEoKUsk4CuOT669i4uYK1Kt5PYGl7QrhIqVLXlckxdpZDlfJVLtyQQ67mPi8IgHAANR/ZDN3wPg==" saltValue="5vQrXY9UZktZm5PHEXjPJ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51" t="s">
        <v>535</v>
      </c>
      <c r="D34" s="1151"/>
      <c r="E34" s="1152"/>
      <c r="F34" s="32">
        <v>3.9</v>
      </c>
      <c r="G34" s="33">
        <v>6.52</v>
      </c>
      <c r="H34" s="33">
        <v>8.2200000000000006</v>
      </c>
      <c r="I34" s="33">
        <v>6.19</v>
      </c>
      <c r="J34" s="34">
        <v>5.51</v>
      </c>
      <c r="K34" s="22"/>
      <c r="L34" s="22"/>
      <c r="M34" s="22"/>
      <c r="N34" s="22"/>
      <c r="O34" s="22"/>
      <c r="P34" s="22"/>
    </row>
    <row r="35" spans="1:16" ht="39" customHeight="1" x14ac:dyDescent="0.2">
      <c r="A35" s="22"/>
      <c r="B35" s="35"/>
      <c r="C35" s="1145" t="s">
        <v>536</v>
      </c>
      <c r="D35" s="1146"/>
      <c r="E35" s="1147"/>
      <c r="F35" s="36">
        <v>6.46</v>
      </c>
      <c r="G35" s="37">
        <v>5.82</v>
      </c>
      <c r="H35" s="37">
        <v>5.09</v>
      </c>
      <c r="I35" s="37">
        <v>4.68</v>
      </c>
      <c r="J35" s="38">
        <v>4.84</v>
      </c>
      <c r="K35" s="22"/>
      <c r="L35" s="22"/>
      <c r="M35" s="22"/>
      <c r="N35" s="22"/>
      <c r="O35" s="22"/>
      <c r="P35" s="22"/>
    </row>
    <row r="36" spans="1:16" ht="39" customHeight="1" x14ac:dyDescent="0.2">
      <c r="A36" s="22"/>
      <c r="B36" s="35"/>
      <c r="C36" s="1145" t="s">
        <v>537</v>
      </c>
      <c r="D36" s="1146"/>
      <c r="E36" s="1147"/>
      <c r="F36" s="36" t="s">
        <v>487</v>
      </c>
      <c r="G36" s="37" t="s">
        <v>487</v>
      </c>
      <c r="H36" s="37" t="s">
        <v>487</v>
      </c>
      <c r="I36" s="37" t="s">
        <v>487</v>
      </c>
      <c r="J36" s="38">
        <v>0.61</v>
      </c>
      <c r="K36" s="22"/>
      <c r="L36" s="22"/>
      <c r="M36" s="22"/>
      <c r="N36" s="22"/>
      <c r="O36" s="22"/>
      <c r="P36" s="22"/>
    </row>
    <row r="37" spans="1:16" ht="39" customHeight="1" x14ac:dyDescent="0.2">
      <c r="A37" s="22"/>
      <c r="B37" s="35"/>
      <c r="C37" s="1145" t="s">
        <v>538</v>
      </c>
      <c r="D37" s="1146"/>
      <c r="E37" s="1147"/>
      <c r="F37" s="36">
        <v>0.44</v>
      </c>
      <c r="G37" s="37">
        <v>0.2</v>
      </c>
      <c r="H37" s="37">
        <v>0.34</v>
      </c>
      <c r="I37" s="37">
        <v>0.41</v>
      </c>
      <c r="J37" s="38">
        <v>0.52</v>
      </c>
      <c r="K37" s="22"/>
      <c r="L37" s="22"/>
      <c r="M37" s="22"/>
      <c r="N37" s="22"/>
      <c r="O37" s="22"/>
      <c r="P37" s="22"/>
    </row>
    <row r="38" spans="1:16" ht="39" customHeight="1" x14ac:dyDescent="0.2">
      <c r="A38" s="22"/>
      <c r="B38" s="35"/>
      <c r="C38" s="1145" t="s">
        <v>539</v>
      </c>
      <c r="D38" s="1146"/>
      <c r="E38" s="1147"/>
      <c r="F38" s="36">
        <v>0.63</v>
      </c>
      <c r="G38" s="37">
        <v>0.44</v>
      </c>
      <c r="H38" s="37">
        <v>0.47</v>
      </c>
      <c r="I38" s="37">
        <v>0.6</v>
      </c>
      <c r="J38" s="38">
        <v>0.47</v>
      </c>
      <c r="K38" s="22"/>
      <c r="L38" s="22"/>
      <c r="M38" s="22"/>
      <c r="N38" s="22"/>
      <c r="O38" s="22"/>
      <c r="P38" s="22"/>
    </row>
    <row r="39" spans="1:16" ht="39" customHeight="1" x14ac:dyDescent="0.2">
      <c r="A39" s="22"/>
      <c r="B39" s="35"/>
      <c r="C39" s="1145" t="s">
        <v>540</v>
      </c>
      <c r="D39" s="1146"/>
      <c r="E39" s="1147"/>
      <c r="F39" s="36">
        <v>0.06</v>
      </c>
      <c r="G39" s="37">
        <v>0.06</v>
      </c>
      <c r="H39" s="37">
        <v>0.06</v>
      </c>
      <c r="I39" s="37">
        <v>7.0000000000000007E-2</v>
      </c>
      <c r="J39" s="38">
        <v>0.06</v>
      </c>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487</v>
      </c>
      <c r="G42" s="37" t="s">
        <v>487</v>
      </c>
      <c r="H42" s="37" t="s">
        <v>487</v>
      </c>
      <c r="I42" s="37" t="s">
        <v>487</v>
      </c>
      <c r="J42" s="38" t="s">
        <v>487</v>
      </c>
      <c r="K42" s="22"/>
      <c r="L42" s="22"/>
      <c r="M42" s="22"/>
      <c r="N42" s="22"/>
      <c r="O42" s="22"/>
      <c r="P42" s="22"/>
    </row>
    <row r="43" spans="1:16" ht="39" customHeight="1" thickBot="1" x14ac:dyDescent="0.25">
      <c r="A43" s="22"/>
      <c r="B43" s="40"/>
      <c r="C43" s="1148" t="s">
        <v>542</v>
      </c>
      <c r="D43" s="1149"/>
      <c r="E43" s="1150"/>
      <c r="F43" s="41">
        <v>0.53</v>
      </c>
      <c r="G43" s="42">
        <v>0.5</v>
      </c>
      <c r="H43" s="42">
        <v>0.42</v>
      </c>
      <c r="I43" s="42">
        <v>0.49</v>
      </c>
      <c r="J43" s="43" t="s">
        <v>487</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UInEIKE76Yl8NCCZMJdjFjNxGZPCwxqAxTKlVc6lSG3LB1M2n4e6NNFnWrSnG/SEOpdkC8Wf12sDjwNPRvxBA==" saltValue="1yva7L6zKGVWhjLROcGkA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52</v>
      </c>
      <c r="L45" s="60">
        <v>50</v>
      </c>
      <c r="M45" s="60">
        <v>50</v>
      </c>
      <c r="N45" s="60">
        <v>50</v>
      </c>
      <c r="O45" s="61">
        <v>39</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487</v>
      </c>
      <c r="L46" s="64" t="s">
        <v>487</v>
      </c>
      <c r="M46" s="64" t="s">
        <v>487</v>
      </c>
      <c r="N46" s="64" t="s">
        <v>487</v>
      </c>
      <c r="O46" s="65" t="s">
        <v>487</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487</v>
      </c>
      <c r="L47" s="64" t="s">
        <v>487</v>
      </c>
      <c r="M47" s="64" t="s">
        <v>487</v>
      </c>
      <c r="N47" s="64" t="s">
        <v>487</v>
      </c>
      <c r="O47" s="65" t="s">
        <v>487</v>
      </c>
      <c r="P47" s="48"/>
      <c r="Q47" s="48"/>
      <c r="R47" s="48"/>
      <c r="S47" s="48"/>
      <c r="T47" s="48"/>
      <c r="U47" s="48"/>
    </row>
    <row r="48" spans="1:21" ht="30.75" customHeight="1" x14ac:dyDescent="0.2">
      <c r="A48" s="48"/>
      <c r="B48" s="1178"/>
      <c r="C48" s="1179"/>
      <c r="D48" s="62"/>
      <c r="E48" s="1155" t="s">
        <v>13</v>
      </c>
      <c r="F48" s="1155"/>
      <c r="G48" s="1155"/>
      <c r="H48" s="1155"/>
      <c r="I48" s="1155"/>
      <c r="J48" s="1156"/>
      <c r="K48" s="63">
        <v>491</v>
      </c>
      <c r="L48" s="64">
        <v>502</v>
      </c>
      <c r="M48" s="64">
        <v>482</v>
      </c>
      <c r="N48" s="64">
        <v>439</v>
      </c>
      <c r="O48" s="65">
        <v>360</v>
      </c>
      <c r="P48" s="48"/>
      <c r="Q48" s="48"/>
      <c r="R48" s="48"/>
      <c r="S48" s="48"/>
      <c r="T48" s="48"/>
      <c r="U48" s="48"/>
    </row>
    <row r="49" spans="1:21" ht="30.75" customHeight="1" x14ac:dyDescent="0.2">
      <c r="A49" s="48"/>
      <c r="B49" s="1178"/>
      <c r="C49" s="1179"/>
      <c r="D49" s="62"/>
      <c r="E49" s="1155" t="s">
        <v>14</v>
      </c>
      <c r="F49" s="1155"/>
      <c r="G49" s="1155"/>
      <c r="H49" s="1155"/>
      <c r="I49" s="1155"/>
      <c r="J49" s="1156"/>
      <c r="K49" s="63">
        <v>0</v>
      </c>
      <c r="L49" s="64">
        <v>0</v>
      </c>
      <c r="M49" s="64">
        <v>0</v>
      </c>
      <c r="N49" s="64">
        <v>0</v>
      </c>
      <c r="O49" s="65">
        <v>1</v>
      </c>
      <c r="P49" s="48"/>
      <c r="Q49" s="48"/>
      <c r="R49" s="48"/>
      <c r="S49" s="48"/>
      <c r="T49" s="48"/>
      <c r="U49" s="48"/>
    </row>
    <row r="50" spans="1:21" ht="30.75" customHeight="1" x14ac:dyDescent="0.2">
      <c r="A50" s="48"/>
      <c r="B50" s="1178"/>
      <c r="C50" s="1179"/>
      <c r="D50" s="62"/>
      <c r="E50" s="1155" t="s">
        <v>15</v>
      </c>
      <c r="F50" s="1155"/>
      <c r="G50" s="1155"/>
      <c r="H50" s="1155"/>
      <c r="I50" s="1155"/>
      <c r="J50" s="1156"/>
      <c r="K50" s="63" t="s">
        <v>487</v>
      </c>
      <c r="L50" s="64" t="s">
        <v>487</v>
      </c>
      <c r="M50" s="64" t="s">
        <v>487</v>
      </c>
      <c r="N50" s="64" t="s">
        <v>487</v>
      </c>
      <c r="O50" s="65" t="s">
        <v>487</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487</v>
      </c>
      <c r="L51" s="64" t="s">
        <v>487</v>
      </c>
      <c r="M51" s="64" t="s">
        <v>487</v>
      </c>
      <c r="N51" s="64" t="s">
        <v>487</v>
      </c>
      <c r="O51" s="65" t="s">
        <v>487</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454</v>
      </c>
      <c r="L52" s="64">
        <v>435</v>
      </c>
      <c r="M52" s="64">
        <v>415</v>
      </c>
      <c r="N52" s="64">
        <v>387</v>
      </c>
      <c r="O52" s="65">
        <v>348</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89</v>
      </c>
      <c r="L53" s="69">
        <v>117</v>
      </c>
      <c r="M53" s="69">
        <v>117</v>
      </c>
      <c r="N53" s="69">
        <v>102</v>
      </c>
      <c r="O53" s="70">
        <v>52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JUoOiA8Ecu5MkD5dgfdrjSLnO182TMi4zaEInGtVfsk/U9TpiAa2hwR1cM0/BTOZwI9gLTe++meUkwY+MSAiA==" saltValue="voVoZYeHy/6qYiGMTM3oZ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525</v>
      </c>
      <c r="J40" s="103" t="s">
        <v>526</v>
      </c>
      <c r="K40" s="103" t="s">
        <v>527</v>
      </c>
      <c r="L40" s="103" t="s">
        <v>528</v>
      </c>
      <c r="M40" s="104" t="s">
        <v>529</v>
      </c>
    </row>
    <row r="41" spans="2:13" ht="27.75" customHeight="1" x14ac:dyDescent="0.2">
      <c r="B41" s="1196" t="s">
        <v>30</v>
      </c>
      <c r="C41" s="1197"/>
      <c r="D41" s="105"/>
      <c r="E41" s="1198" t="s">
        <v>31</v>
      </c>
      <c r="F41" s="1198"/>
      <c r="G41" s="1198"/>
      <c r="H41" s="1199"/>
      <c r="I41" s="355">
        <v>383</v>
      </c>
      <c r="J41" s="356">
        <v>335</v>
      </c>
      <c r="K41" s="356">
        <v>287</v>
      </c>
      <c r="L41" s="356">
        <v>238</v>
      </c>
      <c r="M41" s="357">
        <v>566</v>
      </c>
    </row>
    <row r="42" spans="2:13" ht="27.75" customHeight="1" x14ac:dyDescent="0.2">
      <c r="B42" s="1186"/>
      <c r="C42" s="1187"/>
      <c r="D42" s="106"/>
      <c r="E42" s="1190" t="s">
        <v>32</v>
      </c>
      <c r="F42" s="1190"/>
      <c r="G42" s="1190"/>
      <c r="H42" s="1191"/>
      <c r="I42" s="358" t="s">
        <v>487</v>
      </c>
      <c r="J42" s="359" t="s">
        <v>487</v>
      </c>
      <c r="K42" s="359" t="s">
        <v>487</v>
      </c>
      <c r="L42" s="359" t="s">
        <v>487</v>
      </c>
      <c r="M42" s="360" t="s">
        <v>487</v>
      </c>
    </row>
    <row r="43" spans="2:13" ht="27.75" customHeight="1" x14ac:dyDescent="0.2">
      <c r="B43" s="1186"/>
      <c r="C43" s="1187"/>
      <c r="D43" s="106"/>
      <c r="E43" s="1190" t="s">
        <v>33</v>
      </c>
      <c r="F43" s="1190"/>
      <c r="G43" s="1190"/>
      <c r="H43" s="1191"/>
      <c r="I43" s="358">
        <v>3929</v>
      </c>
      <c r="J43" s="359">
        <v>3556</v>
      </c>
      <c r="K43" s="359">
        <v>3237</v>
      </c>
      <c r="L43" s="359">
        <v>2891</v>
      </c>
      <c r="M43" s="360">
        <v>2428</v>
      </c>
    </row>
    <row r="44" spans="2:13" ht="27.75" customHeight="1" x14ac:dyDescent="0.2">
      <c r="B44" s="1186"/>
      <c r="C44" s="1187"/>
      <c r="D44" s="106"/>
      <c r="E44" s="1190" t="s">
        <v>34</v>
      </c>
      <c r="F44" s="1190"/>
      <c r="G44" s="1190"/>
      <c r="H44" s="1191"/>
      <c r="I44" s="358">
        <v>3</v>
      </c>
      <c r="J44" s="359">
        <v>2</v>
      </c>
      <c r="K44" s="359">
        <v>2</v>
      </c>
      <c r="L44" s="359">
        <v>5</v>
      </c>
      <c r="M44" s="360">
        <v>5</v>
      </c>
    </row>
    <row r="45" spans="2:13" ht="27.75" customHeight="1" x14ac:dyDescent="0.2">
      <c r="B45" s="1186"/>
      <c r="C45" s="1187"/>
      <c r="D45" s="106"/>
      <c r="E45" s="1190" t="s">
        <v>35</v>
      </c>
      <c r="F45" s="1190"/>
      <c r="G45" s="1190"/>
      <c r="H45" s="1191"/>
      <c r="I45" s="358">
        <v>413</v>
      </c>
      <c r="J45" s="359">
        <v>334</v>
      </c>
      <c r="K45" s="359">
        <v>251</v>
      </c>
      <c r="L45" s="359">
        <v>169</v>
      </c>
      <c r="M45" s="360">
        <v>146</v>
      </c>
    </row>
    <row r="46" spans="2:13" ht="27.75" customHeight="1" x14ac:dyDescent="0.2">
      <c r="B46" s="1186"/>
      <c r="C46" s="1187"/>
      <c r="D46" s="107"/>
      <c r="E46" s="1190" t="s">
        <v>36</v>
      </c>
      <c r="F46" s="1190"/>
      <c r="G46" s="1190"/>
      <c r="H46" s="1191"/>
      <c r="I46" s="358" t="s">
        <v>487</v>
      </c>
      <c r="J46" s="359" t="s">
        <v>487</v>
      </c>
      <c r="K46" s="359" t="s">
        <v>487</v>
      </c>
      <c r="L46" s="359" t="s">
        <v>487</v>
      </c>
      <c r="M46" s="360" t="s">
        <v>487</v>
      </c>
    </row>
    <row r="47" spans="2:13" ht="27.75" customHeight="1" x14ac:dyDescent="0.2">
      <c r="B47" s="1186"/>
      <c r="C47" s="1187"/>
      <c r="D47" s="108"/>
      <c r="E47" s="1200" t="s">
        <v>37</v>
      </c>
      <c r="F47" s="1201"/>
      <c r="G47" s="1201"/>
      <c r="H47" s="1202"/>
      <c r="I47" s="358" t="s">
        <v>487</v>
      </c>
      <c r="J47" s="359" t="s">
        <v>487</v>
      </c>
      <c r="K47" s="359" t="s">
        <v>487</v>
      </c>
      <c r="L47" s="359" t="s">
        <v>487</v>
      </c>
      <c r="M47" s="360" t="s">
        <v>487</v>
      </c>
    </row>
    <row r="48" spans="2:13" ht="27.75" customHeight="1" x14ac:dyDescent="0.2">
      <c r="B48" s="1186"/>
      <c r="C48" s="1187"/>
      <c r="D48" s="106"/>
      <c r="E48" s="1190" t="s">
        <v>38</v>
      </c>
      <c r="F48" s="1190"/>
      <c r="G48" s="1190"/>
      <c r="H48" s="1191"/>
      <c r="I48" s="358" t="s">
        <v>487</v>
      </c>
      <c r="J48" s="359" t="s">
        <v>487</v>
      </c>
      <c r="K48" s="359" t="s">
        <v>487</v>
      </c>
      <c r="L48" s="359" t="s">
        <v>487</v>
      </c>
      <c r="M48" s="360" t="s">
        <v>487</v>
      </c>
    </row>
    <row r="49" spans="2:13" ht="27.75" customHeight="1" x14ac:dyDescent="0.2">
      <c r="B49" s="1188"/>
      <c r="C49" s="1189"/>
      <c r="D49" s="106"/>
      <c r="E49" s="1190" t="s">
        <v>39</v>
      </c>
      <c r="F49" s="1190"/>
      <c r="G49" s="1190"/>
      <c r="H49" s="1191"/>
      <c r="I49" s="358" t="s">
        <v>487</v>
      </c>
      <c r="J49" s="359" t="s">
        <v>487</v>
      </c>
      <c r="K49" s="359" t="s">
        <v>487</v>
      </c>
      <c r="L49" s="359" t="s">
        <v>487</v>
      </c>
      <c r="M49" s="360" t="s">
        <v>487</v>
      </c>
    </row>
    <row r="50" spans="2:13" ht="27.75" customHeight="1" x14ac:dyDescent="0.2">
      <c r="B50" s="1184" t="s">
        <v>40</v>
      </c>
      <c r="C50" s="1185"/>
      <c r="D50" s="109"/>
      <c r="E50" s="1190" t="s">
        <v>41</v>
      </c>
      <c r="F50" s="1190"/>
      <c r="G50" s="1190"/>
      <c r="H50" s="1191"/>
      <c r="I50" s="358">
        <v>26190</v>
      </c>
      <c r="J50" s="359">
        <v>26772</v>
      </c>
      <c r="K50" s="359">
        <v>27054</v>
      </c>
      <c r="L50" s="359">
        <v>26519</v>
      </c>
      <c r="M50" s="360">
        <v>26429</v>
      </c>
    </row>
    <row r="51" spans="2:13" ht="27.75" customHeight="1" x14ac:dyDescent="0.2">
      <c r="B51" s="1186"/>
      <c r="C51" s="1187"/>
      <c r="D51" s="106"/>
      <c r="E51" s="1190" t="s">
        <v>42</v>
      </c>
      <c r="F51" s="1190"/>
      <c r="G51" s="1190"/>
      <c r="H51" s="1191"/>
      <c r="I51" s="358" t="s">
        <v>487</v>
      </c>
      <c r="J51" s="359" t="s">
        <v>487</v>
      </c>
      <c r="K51" s="359" t="s">
        <v>487</v>
      </c>
      <c r="L51" s="359" t="s">
        <v>487</v>
      </c>
      <c r="M51" s="360" t="s">
        <v>487</v>
      </c>
    </row>
    <row r="52" spans="2:13" ht="27.75" customHeight="1" x14ac:dyDescent="0.2">
      <c r="B52" s="1188"/>
      <c r="C52" s="1189"/>
      <c r="D52" s="106"/>
      <c r="E52" s="1190" t="s">
        <v>43</v>
      </c>
      <c r="F52" s="1190"/>
      <c r="G52" s="1190"/>
      <c r="H52" s="1191"/>
      <c r="I52" s="358">
        <v>3077</v>
      </c>
      <c r="J52" s="359">
        <v>2688</v>
      </c>
      <c r="K52" s="359">
        <v>2354</v>
      </c>
      <c r="L52" s="359">
        <v>1999</v>
      </c>
      <c r="M52" s="360">
        <v>1859</v>
      </c>
    </row>
    <row r="53" spans="2:13" ht="27.75" customHeight="1" thickBot="1" x14ac:dyDescent="0.25">
      <c r="B53" s="1192" t="s">
        <v>19</v>
      </c>
      <c r="C53" s="1193"/>
      <c r="D53" s="110"/>
      <c r="E53" s="1194" t="s">
        <v>44</v>
      </c>
      <c r="F53" s="1194"/>
      <c r="G53" s="1194"/>
      <c r="H53" s="1195"/>
      <c r="I53" s="361">
        <v>-24539</v>
      </c>
      <c r="J53" s="362">
        <v>-25232</v>
      </c>
      <c r="K53" s="362">
        <v>-25631</v>
      </c>
      <c r="L53" s="362">
        <v>-25215</v>
      </c>
      <c r="M53" s="363">
        <v>-25143</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VkXl9wjWvivczHKADXJ6PWCNTOI8X2EY+syiChA5mHaiEKIhfDJ4MHPM9+O+6Ou0ufNo4WWxX3K1aGpmghxmOg==" saltValue="1IfG1HC4tn2UKW/QPj/Ab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1796875" style="1" customWidth="1"/>
    <col min="2" max="2" width="16.36328125" style="1" customWidth="1"/>
    <col min="3" max="5" width="26.1796875" style="1" customWidth="1"/>
    <col min="6" max="8" width="24.179687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527</v>
      </c>
      <c r="G54" s="119" t="s">
        <v>528</v>
      </c>
      <c r="H54" s="120" t="s">
        <v>529</v>
      </c>
    </row>
    <row r="55" spans="2:8" ht="52.5" customHeight="1" x14ac:dyDescent="0.2">
      <c r="B55" s="121"/>
      <c r="C55" s="1211" t="s">
        <v>46</v>
      </c>
      <c r="D55" s="1211"/>
      <c r="E55" s="1212"/>
      <c r="F55" s="122">
        <v>8685</v>
      </c>
      <c r="G55" s="122">
        <v>8520</v>
      </c>
      <c r="H55" s="123">
        <v>8412</v>
      </c>
    </row>
    <row r="56" spans="2:8" ht="52.5" customHeight="1" x14ac:dyDescent="0.2">
      <c r="B56" s="124"/>
      <c r="C56" s="1213" t="s">
        <v>47</v>
      </c>
      <c r="D56" s="1213"/>
      <c r="E56" s="1214"/>
      <c r="F56" s="125">
        <v>3131</v>
      </c>
      <c r="G56" s="125">
        <v>3091</v>
      </c>
      <c r="H56" s="126">
        <v>3064</v>
      </c>
    </row>
    <row r="57" spans="2:8" ht="53.25" customHeight="1" x14ac:dyDescent="0.2">
      <c r="B57" s="124"/>
      <c r="C57" s="1215" t="s">
        <v>48</v>
      </c>
      <c r="D57" s="1215"/>
      <c r="E57" s="1216"/>
      <c r="F57" s="127">
        <v>14698</v>
      </c>
      <c r="G57" s="127">
        <v>14319</v>
      </c>
      <c r="H57" s="128">
        <v>14344</v>
      </c>
    </row>
    <row r="58" spans="2:8" ht="45.75" customHeight="1" x14ac:dyDescent="0.2">
      <c r="B58" s="129"/>
      <c r="C58" s="1203" t="s">
        <v>564</v>
      </c>
      <c r="D58" s="1204"/>
      <c r="E58" s="1205"/>
      <c r="F58" s="130">
        <v>6130</v>
      </c>
      <c r="G58" s="130">
        <v>5830</v>
      </c>
      <c r="H58" s="131">
        <v>6024</v>
      </c>
    </row>
    <row r="59" spans="2:8" ht="45.75" customHeight="1" x14ac:dyDescent="0.2">
      <c r="B59" s="129"/>
      <c r="C59" s="1203" t="s">
        <v>565</v>
      </c>
      <c r="D59" s="1204"/>
      <c r="E59" s="1205"/>
      <c r="F59" s="130">
        <v>5007</v>
      </c>
      <c r="G59" s="130">
        <v>5015</v>
      </c>
      <c r="H59" s="131">
        <v>4880</v>
      </c>
    </row>
    <row r="60" spans="2:8" ht="45.75" customHeight="1" x14ac:dyDescent="0.2">
      <c r="B60" s="129"/>
      <c r="C60" s="1203" t="s">
        <v>566</v>
      </c>
      <c r="D60" s="1204"/>
      <c r="E60" s="1205"/>
      <c r="F60" s="130">
        <v>1148</v>
      </c>
      <c r="G60" s="130">
        <v>1133</v>
      </c>
      <c r="H60" s="131">
        <v>1115</v>
      </c>
    </row>
    <row r="61" spans="2:8" ht="45.75" customHeight="1" x14ac:dyDescent="0.2">
      <c r="B61" s="129"/>
      <c r="C61" s="1203" t="s">
        <v>567</v>
      </c>
      <c r="D61" s="1204"/>
      <c r="E61" s="1205"/>
      <c r="F61" s="130">
        <v>1103</v>
      </c>
      <c r="G61" s="130">
        <v>1106</v>
      </c>
      <c r="H61" s="131">
        <v>1111</v>
      </c>
    </row>
    <row r="62" spans="2:8" ht="45.75" customHeight="1" thickBot="1" x14ac:dyDescent="0.25">
      <c r="B62" s="132"/>
      <c r="C62" s="1206" t="s">
        <v>568</v>
      </c>
      <c r="D62" s="1207"/>
      <c r="E62" s="1208"/>
      <c r="F62" s="133">
        <v>1012</v>
      </c>
      <c r="G62" s="133">
        <v>1012</v>
      </c>
      <c r="H62" s="134">
        <v>1012</v>
      </c>
    </row>
    <row r="63" spans="2:8" ht="52.5" customHeight="1" thickBot="1" x14ac:dyDescent="0.25">
      <c r="B63" s="135"/>
      <c r="C63" s="1209" t="s">
        <v>49</v>
      </c>
      <c r="D63" s="1209"/>
      <c r="E63" s="1210"/>
      <c r="F63" s="136">
        <v>26513</v>
      </c>
      <c r="G63" s="136">
        <v>25930</v>
      </c>
      <c r="H63" s="137">
        <v>25819</v>
      </c>
    </row>
    <row r="64" spans="2:8" ht="13" x14ac:dyDescent="0.2"/>
  </sheetData>
  <sheetProtection algorithmName="SHA-512" hashValue="Rd4jaK7S1T24v9EIh0LldQtSCweVY/LnvmDGIToHvKi5i5XQlg1Hs5OefJCU9Dpu09wjbiuzlDGe2bCYOvkzrQ==" saltValue="C4qzmtxU/xxlaWyUo8u3t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524</v>
      </c>
      <c r="G2" s="151"/>
      <c r="H2" s="152"/>
    </row>
    <row r="3" spans="1:8" x14ac:dyDescent="0.2">
      <c r="A3" s="148" t="s">
        <v>517</v>
      </c>
      <c r="B3" s="153"/>
      <c r="C3" s="154"/>
      <c r="D3" s="155">
        <v>45470</v>
      </c>
      <c r="E3" s="156"/>
      <c r="F3" s="157">
        <v>103390</v>
      </c>
      <c r="G3" s="158"/>
      <c r="H3" s="159"/>
    </row>
    <row r="4" spans="1:8" x14ac:dyDescent="0.2">
      <c r="A4" s="160"/>
      <c r="B4" s="161"/>
      <c r="C4" s="162"/>
      <c r="D4" s="163">
        <v>42811</v>
      </c>
      <c r="E4" s="164"/>
      <c r="F4" s="165">
        <v>51269</v>
      </c>
      <c r="G4" s="166"/>
      <c r="H4" s="167"/>
    </row>
    <row r="5" spans="1:8" x14ac:dyDescent="0.2">
      <c r="A5" s="148" t="s">
        <v>519</v>
      </c>
      <c r="B5" s="153"/>
      <c r="C5" s="154"/>
      <c r="D5" s="155">
        <v>47820</v>
      </c>
      <c r="E5" s="156"/>
      <c r="F5" s="157">
        <v>96248</v>
      </c>
      <c r="G5" s="158"/>
      <c r="H5" s="159"/>
    </row>
    <row r="6" spans="1:8" x14ac:dyDescent="0.2">
      <c r="A6" s="160"/>
      <c r="B6" s="161"/>
      <c r="C6" s="162"/>
      <c r="D6" s="163">
        <v>47596</v>
      </c>
      <c r="E6" s="164"/>
      <c r="F6" s="165">
        <v>55768</v>
      </c>
      <c r="G6" s="166"/>
      <c r="H6" s="167"/>
    </row>
    <row r="7" spans="1:8" x14ac:dyDescent="0.2">
      <c r="A7" s="148" t="s">
        <v>520</v>
      </c>
      <c r="B7" s="153"/>
      <c r="C7" s="154"/>
      <c r="D7" s="155">
        <v>55389</v>
      </c>
      <c r="E7" s="156"/>
      <c r="F7" s="157">
        <v>74568</v>
      </c>
      <c r="G7" s="158"/>
      <c r="H7" s="159"/>
    </row>
    <row r="8" spans="1:8" x14ac:dyDescent="0.2">
      <c r="A8" s="160"/>
      <c r="B8" s="161"/>
      <c r="C8" s="162"/>
      <c r="D8" s="163">
        <v>43645</v>
      </c>
      <c r="E8" s="164"/>
      <c r="F8" s="165">
        <v>42558</v>
      </c>
      <c r="G8" s="166"/>
      <c r="H8" s="167"/>
    </row>
    <row r="9" spans="1:8" x14ac:dyDescent="0.2">
      <c r="A9" s="148" t="s">
        <v>521</v>
      </c>
      <c r="B9" s="153"/>
      <c r="C9" s="154"/>
      <c r="D9" s="155">
        <v>99190</v>
      </c>
      <c r="E9" s="156"/>
      <c r="F9" s="157">
        <v>73693</v>
      </c>
      <c r="G9" s="158"/>
      <c r="H9" s="159"/>
    </row>
    <row r="10" spans="1:8" x14ac:dyDescent="0.2">
      <c r="A10" s="160"/>
      <c r="B10" s="161"/>
      <c r="C10" s="162"/>
      <c r="D10" s="163">
        <v>35411</v>
      </c>
      <c r="E10" s="164"/>
      <c r="F10" s="165">
        <v>44203</v>
      </c>
      <c r="G10" s="166"/>
      <c r="H10" s="167"/>
    </row>
    <row r="11" spans="1:8" x14ac:dyDescent="0.2">
      <c r="A11" s="148" t="s">
        <v>522</v>
      </c>
      <c r="B11" s="153"/>
      <c r="C11" s="154"/>
      <c r="D11" s="155">
        <v>75623</v>
      </c>
      <c r="E11" s="156"/>
      <c r="F11" s="157">
        <v>79401</v>
      </c>
      <c r="G11" s="158"/>
      <c r="H11" s="159"/>
    </row>
    <row r="12" spans="1:8" x14ac:dyDescent="0.2">
      <c r="A12" s="160"/>
      <c r="B12" s="161"/>
      <c r="C12" s="168"/>
      <c r="D12" s="163">
        <v>75397</v>
      </c>
      <c r="E12" s="164"/>
      <c r="F12" s="165">
        <v>49347</v>
      </c>
      <c r="G12" s="166"/>
      <c r="H12" s="167"/>
    </row>
    <row r="13" spans="1:8" x14ac:dyDescent="0.2">
      <c r="A13" s="148"/>
      <c r="B13" s="153"/>
      <c r="C13" s="169"/>
      <c r="D13" s="170">
        <v>64698</v>
      </c>
      <c r="E13" s="171"/>
      <c r="F13" s="172">
        <v>85460</v>
      </c>
      <c r="G13" s="173"/>
      <c r="H13" s="159"/>
    </row>
    <row r="14" spans="1:8" x14ac:dyDescent="0.2">
      <c r="A14" s="160"/>
      <c r="B14" s="161"/>
      <c r="C14" s="162"/>
      <c r="D14" s="163">
        <v>48972</v>
      </c>
      <c r="E14" s="164"/>
      <c r="F14" s="165">
        <v>48629</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3.91</v>
      </c>
      <c r="C19" s="174">
        <f>ROUND(VALUE(SUBSTITUTE(実質収支比率等に係る経年分析!G$48,"▲","-")),2)</f>
        <v>6.52</v>
      </c>
      <c r="D19" s="174">
        <f>ROUND(VALUE(SUBSTITUTE(実質収支比率等に係る経年分析!H$48,"▲","-")),2)</f>
        <v>8.23</v>
      </c>
      <c r="E19" s="174">
        <f>ROUND(VALUE(SUBSTITUTE(実質収支比率等に係る経年分析!I$48,"▲","-")),2)</f>
        <v>6.2</v>
      </c>
      <c r="F19" s="174">
        <f>ROUND(VALUE(SUBSTITUTE(実質収支比率等に係る経年分析!J$48,"▲","-")),2)</f>
        <v>5.51</v>
      </c>
    </row>
    <row r="20" spans="1:11" x14ac:dyDescent="0.2">
      <c r="A20" s="174" t="s">
        <v>53</v>
      </c>
      <c r="B20" s="174">
        <f>ROUND(VALUE(SUBSTITUTE(実質収支比率等に係る経年分析!F$47,"▲","-")),2)</f>
        <v>189.16</v>
      </c>
      <c r="C20" s="174">
        <f>ROUND(VALUE(SUBSTITUTE(実質収支比率等に係る経年分析!G$47,"▲","-")),2)</f>
        <v>176.66</v>
      </c>
      <c r="D20" s="174">
        <f>ROUND(VALUE(SUBSTITUTE(実質収支比率等に係る経年分析!H$47,"▲","-")),2)</f>
        <v>168.66</v>
      </c>
      <c r="E20" s="174">
        <f>ROUND(VALUE(SUBSTITUTE(実質収支比率等に係る経年分析!I$47,"▲","-")),2)</f>
        <v>171.08</v>
      </c>
      <c r="F20" s="174">
        <f>ROUND(VALUE(SUBSTITUTE(実質収支比率等に係る経年分析!J$47,"▲","-")),2)</f>
        <v>170.99</v>
      </c>
    </row>
    <row r="21" spans="1:11" x14ac:dyDescent="0.2">
      <c r="A21" s="174" t="s">
        <v>54</v>
      </c>
      <c r="B21" s="174">
        <f>IF(ISNUMBER(VALUE(SUBSTITUTE(実質収支比率等に係る経年分析!F$49,"▲","-"))),ROUND(VALUE(SUBSTITUTE(実質収支比率等に係る経年分析!F$49,"▲","-")),2),NA())</f>
        <v>-11.57</v>
      </c>
      <c r="C21" s="174">
        <f>IF(ISNUMBER(VALUE(SUBSTITUTE(実質収支比率等に係る経年分析!G$49,"▲","-"))),ROUND(VALUE(SUBSTITUTE(実質収支比率等に係る経年分析!G$49,"▲","-")),2),NA())</f>
        <v>-9.93</v>
      </c>
      <c r="D21" s="174">
        <f>IF(ISNUMBER(VALUE(SUBSTITUTE(実質収支比率等に係る経年分析!H$49,"▲","-"))),ROUND(VALUE(SUBSTITUTE(実質収支比率等に係る経年分析!H$49,"▲","-")),2),NA())</f>
        <v>-7.09</v>
      </c>
      <c r="E21" s="174">
        <f>IF(ISNUMBER(VALUE(SUBSTITUTE(実質収支比率等に係る経年分析!I$49,"▲","-"))),ROUND(VALUE(SUBSTITUTE(実質収支比率等に係る経年分析!I$49,"▲","-")),2),NA())</f>
        <v>-9.8800000000000008</v>
      </c>
      <c r="F21" s="174">
        <f>IF(ISNUMBER(VALUE(SUBSTITUTE(実質収支比率等に係る経年分析!J$49,"▲","-"))),ROUND(VALUE(SUBSTITUTE(実質収支比率等に係る経年分析!J$49,"▲","-")),2),NA())</f>
        <v>-6.11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0.53</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0.5</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0.42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0.49</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0.06</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0.06</v>
      </c>
    </row>
    <row r="32" spans="1:11" x14ac:dyDescent="0.2">
      <c r="A32" s="175" t="str">
        <f>IF(連結実質赤字比率に係る赤字・黒字の構成分析!C$38="",NA(),連結実質赤字比率に係る赤字・黒字の構成分析!C$38)</f>
        <v>介護保険特別会計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0.63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0.44</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0.47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0.47</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0.44</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0.41</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0.52</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#VALUE!</v>
      </c>
      <c r="E34" s="175" t="e">
        <f>IF(ROUND(VALUE(SUBSTITUTE(連結実質赤字比率に係る赤字・黒字の構成分析!G$36,"▲", "-")), 2) &gt;= 0, ABS(ROUND(VALUE(SUBSTITUTE(連結実質赤字比率に係る赤字・黒字の構成分析!G$36,"▲", "-")), 2)), NA())</f>
        <v>#VALUE!</v>
      </c>
      <c r="F34" s="175" t="e">
        <f>IF(ROUND(VALUE(SUBSTITUTE(連結実質赤字比率に係る赤字・黒字の構成分析!H$36,"▲", "-")), 2) &lt; 0, ABS(ROUND(VALUE(SUBSTITUTE(連結実質赤字比率に係る赤字・黒字の構成分析!H$36,"▲", "-")), 2)), NA())</f>
        <v>#VALUE!</v>
      </c>
      <c r="G34" s="175" t="e">
        <f>IF(ROUND(VALUE(SUBSTITUTE(連結実質赤字比率に係る赤字・黒字の構成分析!H$36,"▲", "-")), 2) &gt;= 0, ABS(ROUND(VALUE(SUBSTITUTE(連結実質赤字比率に係る赤字・黒字の構成分析!H$36,"▲", "-")), 2)), NA())</f>
        <v>#VALUE!</v>
      </c>
      <c r="H34" s="175" t="e">
        <f>IF(ROUND(VALUE(SUBSTITUTE(連結実質赤字比率に係る赤字・黒字の構成分析!I$36,"▲", "-")), 2) &lt; 0, ABS(ROUND(VALUE(SUBSTITUTE(連結実質赤字比率に係る赤字・黒字の構成分析!I$36,"▲", "-")), 2)), NA())</f>
        <v>#VALUE!</v>
      </c>
      <c r="I34" s="175" t="e">
        <f>IF(ROUND(VALUE(SUBSTITUTE(連結実質赤字比率に係る赤字・黒字の構成分析!I$36,"▲", "-")), 2) &gt;= 0, ABS(ROUND(VALUE(SUBSTITUTE(連結実質赤字比率に係る赤字・黒字の構成分析!I$36,"▲", "-")), 2)), NA())</f>
        <v>#VALUE!</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0.61</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6.46</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5.82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5.09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4.68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4.84</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3.9</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6.52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8.2200000000000006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6.19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5.51</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454</v>
      </c>
      <c r="E42" s="176"/>
      <c r="F42" s="176"/>
      <c r="G42" s="176">
        <f>'実質公債費比率（分子）の構造'!L$52</f>
        <v>435</v>
      </c>
      <c r="H42" s="176"/>
      <c r="I42" s="176"/>
      <c r="J42" s="176">
        <f>'実質公債費比率（分子）の構造'!M$52</f>
        <v>415</v>
      </c>
      <c r="K42" s="176"/>
      <c r="L42" s="176"/>
      <c r="M42" s="176">
        <f>'実質公債費比率（分子）の構造'!N$52</f>
        <v>387</v>
      </c>
      <c r="N42" s="176"/>
      <c r="O42" s="176"/>
      <c r="P42" s="176">
        <f>'実質公債費比率（分子）の構造'!O$52</f>
        <v>348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0</v>
      </c>
      <c r="C45" s="176"/>
      <c r="D45" s="176"/>
      <c r="E45" s="176">
        <f>'実質公債費比率（分子）の構造'!L$49</f>
        <v>0</v>
      </c>
      <c r="F45" s="176"/>
      <c r="G45" s="176"/>
      <c r="H45" s="176">
        <f>'実質公債費比率（分子）の構造'!M$49</f>
        <v>0</v>
      </c>
      <c r="I45" s="176"/>
      <c r="J45" s="176"/>
      <c r="K45" s="176">
        <f>'実質公債費比率（分子）の構造'!N$49</f>
        <v>0</v>
      </c>
      <c r="L45" s="176"/>
      <c r="M45" s="176"/>
      <c r="N45" s="176">
        <f>'実質公債費比率（分子）の構造'!O$49</f>
        <v>1</v>
      </c>
      <c r="O45" s="176"/>
      <c r="P45" s="176"/>
    </row>
    <row r="46" spans="1:16" x14ac:dyDescent="0.2">
      <c r="A46" s="176" t="s">
        <v>64</v>
      </c>
      <c r="B46" s="176">
        <f>'実質公債費比率（分子）の構造'!K$48</f>
        <v>491</v>
      </c>
      <c r="C46" s="176"/>
      <c r="D46" s="176"/>
      <c r="E46" s="176">
        <f>'実質公債費比率（分子）の構造'!L$48</f>
        <v>502</v>
      </c>
      <c r="F46" s="176"/>
      <c r="G46" s="176"/>
      <c r="H46" s="176">
        <f>'実質公債費比率（分子）の構造'!M$48</f>
        <v>482</v>
      </c>
      <c r="I46" s="176"/>
      <c r="J46" s="176"/>
      <c r="K46" s="176">
        <f>'実質公債費比率（分子）の構造'!N$48</f>
        <v>439</v>
      </c>
      <c r="L46" s="176"/>
      <c r="M46" s="176"/>
      <c r="N46" s="176">
        <f>'実質公債費比率（分子）の構造'!O$48</f>
        <v>360</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52</v>
      </c>
      <c r="C49" s="176"/>
      <c r="D49" s="176"/>
      <c r="E49" s="176">
        <f>'実質公債費比率（分子）の構造'!L$45</f>
        <v>50</v>
      </c>
      <c r="F49" s="176"/>
      <c r="G49" s="176"/>
      <c r="H49" s="176">
        <f>'実質公債費比率（分子）の構造'!M$45</f>
        <v>50</v>
      </c>
      <c r="I49" s="176"/>
      <c r="J49" s="176"/>
      <c r="K49" s="176">
        <f>'実質公債費比率（分子）の構造'!N$45</f>
        <v>50</v>
      </c>
      <c r="L49" s="176"/>
      <c r="M49" s="176"/>
      <c r="N49" s="176">
        <f>'実質公債費比率（分子）の構造'!O$45</f>
        <v>39</v>
      </c>
      <c r="O49" s="176"/>
      <c r="P49" s="176"/>
    </row>
    <row r="50" spans="1:16" x14ac:dyDescent="0.2">
      <c r="A50" s="176" t="s">
        <v>67</v>
      </c>
      <c r="B50" s="176" t="e">
        <f>NA()</f>
        <v>#N/A</v>
      </c>
      <c r="C50" s="176">
        <f>IF(ISNUMBER('実質公債費比率（分子）の構造'!K$53),'実質公債費比率（分子）の構造'!K$53,NA())</f>
        <v>89</v>
      </c>
      <c r="D50" s="176" t="e">
        <f>NA()</f>
        <v>#N/A</v>
      </c>
      <c r="E50" s="176" t="e">
        <f>NA()</f>
        <v>#N/A</v>
      </c>
      <c r="F50" s="176">
        <f>IF(ISNUMBER('実質公債費比率（分子）の構造'!L$53),'実質公債費比率（分子）の構造'!L$53,NA())</f>
        <v>117</v>
      </c>
      <c r="G50" s="176" t="e">
        <f>NA()</f>
        <v>#N/A</v>
      </c>
      <c r="H50" s="176" t="e">
        <f>NA()</f>
        <v>#N/A</v>
      </c>
      <c r="I50" s="176">
        <f>IF(ISNUMBER('実質公債費比率（分子）の構造'!M$53),'実質公債費比率（分子）の構造'!M$53,NA())</f>
        <v>117</v>
      </c>
      <c r="J50" s="176" t="e">
        <f>NA()</f>
        <v>#N/A</v>
      </c>
      <c r="K50" s="176" t="e">
        <f>NA()</f>
        <v>#N/A</v>
      </c>
      <c r="L50" s="176">
        <f>IF(ISNUMBER('実質公債費比率（分子）の構造'!N$53),'実質公債費比率（分子）の構造'!N$53,NA())</f>
        <v>102</v>
      </c>
      <c r="M50" s="176" t="e">
        <f>NA()</f>
        <v>#N/A</v>
      </c>
      <c r="N50" s="176" t="e">
        <f>NA()</f>
        <v>#N/A</v>
      </c>
      <c r="O50" s="176">
        <f>IF(ISNUMBER('実質公債費比率（分子）の構造'!O$53),'実質公債費比率（分子）の構造'!O$53,NA())</f>
        <v>52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3077</v>
      </c>
      <c r="E56" s="175"/>
      <c r="F56" s="175"/>
      <c r="G56" s="175">
        <f>'将来負担比率（分子）の構造'!J$52</f>
        <v>2688</v>
      </c>
      <c r="H56" s="175"/>
      <c r="I56" s="175"/>
      <c r="J56" s="175">
        <f>'将来負担比率（分子）の構造'!K$52</f>
        <v>2354</v>
      </c>
      <c r="K56" s="175"/>
      <c r="L56" s="175"/>
      <c r="M56" s="175">
        <f>'将来負担比率（分子）の構造'!L$52</f>
        <v>1999</v>
      </c>
      <c r="N56" s="175"/>
      <c r="O56" s="175"/>
      <c r="P56" s="175">
        <f>'将来負担比率（分子）の構造'!M$52</f>
        <v>1859</v>
      </c>
    </row>
    <row r="57" spans="1:16" x14ac:dyDescent="0.2">
      <c r="A57" s="175" t="s">
        <v>42</v>
      </c>
      <c r="B57" s="175"/>
      <c r="C57" s="175"/>
      <c r="D57" s="175" t="str">
        <f>'将来負担比率（分子）の構造'!I$51</f>
        <v>-</v>
      </c>
      <c r="E57" s="175"/>
      <c r="F57" s="175"/>
      <c r="G57" s="175" t="str">
        <f>'将来負担比率（分子）の構造'!J$51</f>
        <v>-</v>
      </c>
      <c r="H57" s="175"/>
      <c r="I57" s="175"/>
      <c r="J57" s="175" t="str">
        <f>'将来負担比率（分子）の構造'!K$51</f>
        <v>-</v>
      </c>
      <c r="K57" s="175"/>
      <c r="L57" s="175"/>
      <c r="M57" s="175" t="str">
        <f>'将来負担比率（分子）の構造'!L$51</f>
        <v>-</v>
      </c>
      <c r="N57" s="175"/>
      <c r="O57" s="175"/>
      <c r="P57" s="175" t="str">
        <f>'将来負担比率（分子）の構造'!M$51</f>
        <v>-</v>
      </c>
    </row>
    <row r="58" spans="1:16" x14ac:dyDescent="0.2">
      <c r="A58" s="175" t="s">
        <v>41</v>
      </c>
      <c r="B58" s="175"/>
      <c r="C58" s="175"/>
      <c r="D58" s="175">
        <f>'将来負担比率（分子）の構造'!I$50</f>
        <v>26190</v>
      </c>
      <c r="E58" s="175"/>
      <c r="F58" s="175"/>
      <c r="G58" s="175">
        <f>'将来負担比率（分子）の構造'!J$50</f>
        <v>26772</v>
      </c>
      <c r="H58" s="175"/>
      <c r="I58" s="175"/>
      <c r="J58" s="175">
        <f>'将来負担比率（分子）の構造'!K$50</f>
        <v>27054</v>
      </c>
      <c r="K58" s="175"/>
      <c r="L58" s="175"/>
      <c r="M58" s="175">
        <f>'将来負担比率（分子）の構造'!L$50</f>
        <v>26519</v>
      </c>
      <c r="N58" s="175"/>
      <c r="O58" s="175"/>
      <c r="P58" s="175">
        <f>'将来負担比率（分子）の構造'!M$50</f>
        <v>26429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413</v>
      </c>
      <c r="C62" s="175"/>
      <c r="D62" s="175"/>
      <c r="E62" s="175">
        <f>'将来負担比率（分子）の構造'!J$45</f>
        <v>334</v>
      </c>
      <c r="F62" s="175"/>
      <c r="G62" s="175"/>
      <c r="H62" s="175">
        <f>'将来負担比率（分子）の構造'!K$45</f>
        <v>251</v>
      </c>
      <c r="I62" s="175"/>
      <c r="J62" s="175"/>
      <c r="K62" s="175">
        <f>'将来負担比率（分子）の構造'!L$45</f>
        <v>169</v>
      </c>
      <c r="L62" s="175"/>
      <c r="M62" s="175"/>
      <c r="N62" s="175">
        <f>'将来負担比率（分子）の構造'!M$45</f>
        <v>146</v>
      </c>
      <c r="O62" s="175"/>
      <c r="P62" s="175"/>
    </row>
    <row r="63" spans="1:16" x14ac:dyDescent="0.2">
      <c r="A63" s="175" t="s">
        <v>34</v>
      </c>
      <c r="B63" s="175">
        <f>'将来負担比率（分子）の構造'!I$44</f>
        <v>3</v>
      </c>
      <c r="C63" s="175"/>
      <c r="D63" s="175"/>
      <c r="E63" s="175">
        <f>'将来負担比率（分子）の構造'!J$44</f>
        <v>2</v>
      </c>
      <c r="F63" s="175"/>
      <c r="G63" s="175"/>
      <c r="H63" s="175">
        <f>'将来負担比率（分子）の構造'!K$44</f>
        <v>2</v>
      </c>
      <c r="I63" s="175"/>
      <c r="J63" s="175"/>
      <c r="K63" s="175">
        <f>'将来負担比率（分子）の構造'!L$44</f>
        <v>5</v>
      </c>
      <c r="L63" s="175"/>
      <c r="M63" s="175"/>
      <c r="N63" s="175">
        <f>'将来負担比率（分子）の構造'!M$44</f>
        <v>5</v>
      </c>
      <c r="O63" s="175"/>
      <c r="P63" s="175"/>
    </row>
    <row r="64" spans="1:16" x14ac:dyDescent="0.2">
      <c r="A64" s="175" t="s">
        <v>33</v>
      </c>
      <c r="B64" s="175">
        <f>'将来負担比率（分子）の構造'!I$43</f>
        <v>3929</v>
      </c>
      <c r="C64" s="175"/>
      <c r="D64" s="175"/>
      <c r="E64" s="175">
        <f>'将来負担比率（分子）の構造'!J$43</f>
        <v>3556</v>
      </c>
      <c r="F64" s="175"/>
      <c r="G64" s="175"/>
      <c r="H64" s="175">
        <f>'将来負担比率（分子）の構造'!K$43</f>
        <v>3237</v>
      </c>
      <c r="I64" s="175"/>
      <c r="J64" s="175"/>
      <c r="K64" s="175">
        <f>'将来負担比率（分子）の構造'!L$43</f>
        <v>2891</v>
      </c>
      <c r="L64" s="175"/>
      <c r="M64" s="175"/>
      <c r="N64" s="175">
        <f>'将来負担比率（分子）の構造'!M$43</f>
        <v>2428</v>
      </c>
      <c r="O64" s="175"/>
      <c r="P64" s="175"/>
    </row>
    <row r="65" spans="1:16" x14ac:dyDescent="0.2">
      <c r="A65" s="175" t="s">
        <v>32</v>
      </c>
      <c r="B65" s="175" t="str">
        <f>'将来負担比率（分子）の構造'!I$42</f>
        <v>-</v>
      </c>
      <c r="C65" s="175"/>
      <c r="D65" s="175"/>
      <c r="E65" s="175" t="str">
        <f>'将来負担比率（分子）の構造'!J$42</f>
        <v>-</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2">
      <c r="A66" s="175" t="s">
        <v>31</v>
      </c>
      <c r="B66" s="175">
        <f>'将来負担比率（分子）の構造'!I$41</f>
        <v>383</v>
      </c>
      <c r="C66" s="175"/>
      <c r="D66" s="175"/>
      <c r="E66" s="175">
        <f>'将来負担比率（分子）の構造'!J$41</f>
        <v>335</v>
      </c>
      <c r="F66" s="175"/>
      <c r="G66" s="175"/>
      <c r="H66" s="175">
        <f>'将来負担比率（分子）の構造'!K$41</f>
        <v>287</v>
      </c>
      <c r="I66" s="175"/>
      <c r="J66" s="175"/>
      <c r="K66" s="175">
        <f>'将来負担比率（分子）の構造'!L$41</f>
        <v>238</v>
      </c>
      <c r="L66" s="175"/>
      <c r="M66" s="175"/>
      <c r="N66" s="175">
        <f>'将来負担比率（分子）の構造'!M$41</f>
        <v>566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8685</v>
      </c>
      <c r="C72" s="179">
        <f>基金残高に係る経年分析!G55</f>
        <v>8520</v>
      </c>
      <c r="D72" s="179">
        <f>基金残高に係る経年分析!H55</f>
        <v>8412</v>
      </c>
    </row>
    <row r="73" spans="1:16" x14ac:dyDescent="0.2">
      <c r="A73" s="178" t="s">
        <v>74</v>
      </c>
      <c r="B73" s="179">
        <f>基金残高に係る経年分析!F56</f>
        <v>3131</v>
      </c>
      <c r="C73" s="179">
        <f>基金残高に係る経年分析!G56</f>
        <v>3091</v>
      </c>
      <c r="D73" s="179">
        <f>基金残高に係る経年分析!H56</f>
        <v>3064</v>
      </c>
    </row>
    <row r="74" spans="1:16" x14ac:dyDescent="0.2">
      <c r="A74" s="178" t="s">
        <v>75</v>
      </c>
      <c r="B74" s="179">
        <f>基金残高に係る経年分析!F57</f>
        <v>14698</v>
      </c>
      <c r="C74" s="179">
        <f>基金残高に係る経年分析!G57</f>
        <v>14319</v>
      </c>
      <c r="D74" s="179">
        <f>基金残高に係る経年分析!H57</f>
        <v>14344</v>
      </c>
    </row>
  </sheetData>
  <sheetProtection algorithmName="SHA-512" hashValue="x5fakXpPbvz8nHxmBTH889J+WFPEWfBSGFl/hqWgVoxIIWL+wwQYXEWy9ylUoKe3TIEgKwBZ1r6tCugKYdMCMg==" saltValue="9lj8YMk2JVQsJZQLg3dto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203</v>
      </c>
      <c r="DI1" s="718"/>
      <c r="DJ1" s="718"/>
      <c r="DK1" s="718"/>
      <c r="DL1" s="718"/>
      <c r="DM1" s="718"/>
      <c r="DN1" s="719"/>
      <c r="DO1" s="214"/>
      <c r="DP1" s="717" t="s">
        <v>204</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205</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206</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207</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208</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209</v>
      </c>
      <c r="S4" s="674"/>
      <c r="T4" s="674"/>
      <c r="U4" s="674"/>
      <c r="V4" s="674"/>
      <c r="W4" s="674"/>
      <c r="X4" s="674"/>
      <c r="Y4" s="675"/>
      <c r="Z4" s="673" t="s">
        <v>210</v>
      </c>
      <c r="AA4" s="674"/>
      <c r="AB4" s="674"/>
      <c r="AC4" s="675"/>
      <c r="AD4" s="673" t="s">
        <v>211</v>
      </c>
      <c r="AE4" s="674"/>
      <c r="AF4" s="674"/>
      <c r="AG4" s="674"/>
      <c r="AH4" s="674"/>
      <c r="AI4" s="674"/>
      <c r="AJ4" s="674"/>
      <c r="AK4" s="675"/>
      <c r="AL4" s="673" t="s">
        <v>210</v>
      </c>
      <c r="AM4" s="674"/>
      <c r="AN4" s="674"/>
      <c r="AO4" s="675"/>
      <c r="AP4" s="720" t="s">
        <v>212</v>
      </c>
      <c r="AQ4" s="720"/>
      <c r="AR4" s="720"/>
      <c r="AS4" s="720"/>
      <c r="AT4" s="720"/>
      <c r="AU4" s="720"/>
      <c r="AV4" s="720"/>
      <c r="AW4" s="720"/>
      <c r="AX4" s="720"/>
      <c r="AY4" s="720"/>
      <c r="AZ4" s="720"/>
      <c r="BA4" s="720"/>
      <c r="BB4" s="720"/>
      <c r="BC4" s="720"/>
      <c r="BD4" s="720"/>
      <c r="BE4" s="720"/>
      <c r="BF4" s="720"/>
      <c r="BG4" s="720" t="s">
        <v>213</v>
      </c>
      <c r="BH4" s="720"/>
      <c r="BI4" s="720"/>
      <c r="BJ4" s="720"/>
      <c r="BK4" s="720"/>
      <c r="BL4" s="720"/>
      <c r="BM4" s="720"/>
      <c r="BN4" s="720"/>
      <c r="BO4" s="720" t="s">
        <v>210</v>
      </c>
      <c r="BP4" s="720"/>
      <c r="BQ4" s="720"/>
      <c r="BR4" s="720"/>
      <c r="BS4" s="720" t="s">
        <v>214</v>
      </c>
      <c r="BT4" s="720"/>
      <c r="BU4" s="720"/>
      <c r="BV4" s="720"/>
      <c r="BW4" s="720"/>
      <c r="BX4" s="720"/>
      <c r="BY4" s="720"/>
      <c r="BZ4" s="720"/>
      <c r="CA4" s="720"/>
      <c r="CB4" s="720"/>
      <c r="CD4" s="673" t="s">
        <v>215</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216</v>
      </c>
      <c r="C5" s="680"/>
      <c r="D5" s="680"/>
      <c r="E5" s="680"/>
      <c r="F5" s="680"/>
      <c r="G5" s="680"/>
      <c r="H5" s="680"/>
      <c r="I5" s="680"/>
      <c r="J5" s="680"/>
      <c r="K5" s="680"/>
      <c r="L5" s="680"/>
      <c r="M5" s="680"/>
      <c r="N5" s="680"/>
      <c r="O5" s="680"/>
      <c r="P5" s="680"/>
      <c r="Q5" s="681"/>
      <c r="R5" s="676">
        <v>4349659</v>
      </c>
      <c r="S5" s="677"/>
      <c r="T5" s="677"/>
      <c r="U5" s="677"/>
      <c r="V5" s="677"/>
      <c r="W5" s="677"/>
      <c r="X5" s="677"/>
      <c r="Y5" s="702"/>
      <c r="Z5" s="715">
        <v>57.5</v>
      </c>
      <c r="AA5" s="715"/>
      <c r="AB5" s="715"/>
      <c r="AC5" s="715"/>
      <c r="AD5" s="716">
        <v>4349659</v>
      </c>
      <c r="AE5" s="716"/>
      <c r="AF5" s="716"/>
      <c r="AG5" s="716"/>
      <c r="AH5" s="716"/>
      <c r="AI5" s="716"/>
      <c r="AJ5" s="716"/>
      <c r="AK5" s="716"/>
      <c r="AL5" s="703">
        <v>87.4</v>
      </c>
      <c r="AM5" s="685"/>
      <c r="AN5" s="685"/>
      <c r="AO5" s="704"/>
      <c r="AP5" s="679" t="s">
        <v>217</v>
      </c>
      <c r="AQ5" s="680"/>
      <c r="AR5" s="680"/>
      <c r="AS5" s="680"/>
      <c r="AT5" s="680"/>
      <c r="AU5" s="680"/>
      <c r="AV5" s="680"/>
      <c r="AW5" s="680"/>
      <c r="AX5" s="680"/>
      <c r="AY5" s="680"/>
      <c r="AZ5" s="680"/>
      <c r="BA5" s="680"/>
      <c r="BB5" s="680"/>
      <c r="BC5" s="680"/>
      <c r="BD5" s="680"/>
      <c r="BE5" s="680"/>
      <c r="BF5" s="681"/>
      <c r="BG5" s="621">
        <v>4349659</v>
      </c>
      <c r="BH5" s="622"/>
      <c r="BI5" s="622"/>
      <c r="BJ5" s="622"/>
      <c r="BK5" s="622"/>
      <c r="BL5" s="622"/>
      <c r="BM5" s="622"/>
      <c r="BN5" s="623"/>
      <c r="BO5" s="659">
        <v>100</v>
      </c>
      <c r="BP5" s="659"/>
      <c r="BQ5" s="659"/>
      <c r="BR5" s="659"/>
      <c r="BS5" s="660" t="s">
        <v>122</v>
      </c>
      <c r="BT5" s="660"/>
      <c r="BU5" s="660"/>
      <c r="BV5" s="660"/>
      <c r="BW5" s="660"/>
      <c r="BX5" s="660"/>
      <c r="BY5" s="660"/>
      <c r="BZ5" s="660"/>
      <c r="CA5" s="660"/>
      <c r="CB5" s="700"/>
      <c r="CD5" s="673" t="s">
        <v>212</v>
      </c>
      <c r="CE5" s="674"/>
      <c r="CF5" s="674"/>
      <c r="CG5" s="674"/>
      <c r="CH5" s="674"/>
      <c r="CI5" s="674"/>
      <c r="CJ5" s="674"/>
      <c r="CK5" s="674"/>
      <c r="CL5" s="674"/>
      <c r="CM5" s="674"/>
      <c r="CN5" s="674"/>
      <c r="CO5" s="674"/>
      <c r="CP5" s="674"/>
      <c r="CQ5" s="675"/>
      <c r="CR5" s="673" t="s">
        <v>218</v>
      </c>
      <c r="CS5" s="674"/>
      <c r="CT5" s="674"/>
      <c r="CU5" s="674"/>
      <c r="CV5" s="674"/>
      <c r="CW5" s="674"/>
      <c r="CX5" s="674"/>
      <c r="CY5" s="675"/>
      <c r="CZ5" s="673" t="s">
        <v>210</v>
      </c>
      <c r="DA5" s="674"/>
      <c r="DB5" s="674"/>
      <c r="DC5" s="675"/>
      <c r="DD5" s="673" t="s">
        <v>219</v>
      </c>
      <c r="DE5" s="674"/>
      <c r="DF5" s="674"/>
      <c r="DG5" s="674"/>
      <c r="DH5" s="674"/>
      <c r="DI5" s="674"/>
      <c r="DJ5" s="674"/>
      <c r="DK5" s="674"/>
      <c r="DL5" s="674"/>
      <c r="DM5" s="674"/>
      <c r="DN5" s="674"/>
      <c r="DO5" s="674"/>
      <c r="DP5" s="675"/>
      <c r="DQ5" s="673" t="s">
        <v>220</v>
      </c>
      <c r="DR5" s="674"/>
      <c r="DS5" s="674"/>
      <c r="DT5" s="674"/>
      <c r="DU5" s="674"/>
      <c r="DV5" s="674"/>
      <c r="DW5" s="674"/>
      <c r="DX5" s="674"/>
      <c r="DY5" s="674"/>
      <c r="DZ5" s="674"/>
      <c r="EA5" s="674"/>
      <c r="EB5" s="674"/>
      <c r="EC5" s="675"/>
    </row>
    <row r="6" spans="2:143" ht="11.25" customHeight="1" x14ac:dyDescent="0.2">
      <c r="B6" s="618" t="s">
        <v>221</v>
      </c>
      <c r="C6" s="619"/>
      <c r="D6" s="619"/>
      <c r="E6" s="619"/>
      <c r="F6" s="619"/>
      <c r="G6" s="619"/>
      <c r="H6" s="619"/>
      <c r="I6" s="619"/>
      <c r="J6" s="619"/>
      <c r="K6" s="619"/>
      <c r="L6" s="619"/>
      <c r="M6" s="619"/>
      <c r="N6" s="619"/>
      <c r="O6" s="619"/>
      <c r="P6" s="619"/>
      <c r="Q6" s="620"/>
      <c r="R6" s="621">
        <v>56099</v>
      </c>
      <c r="S6" s="622"/>
      <c r="T6" s="622"/>
      <c r="U6" s="622"/>
      <c r="V6" s="622"/>
      <c r="W6" s="622"/>
      <c r="X6" s="622"/>
      <c r="Y6" s="623"/>
      <c r="Z6" s="659">
        <v>0.7</v>
      </c>
      <c r="AA6" s="659"/>
      <c r="AB6" s="659"/>
      <c r="AC6" s="659"/>
      <c r="AD6" s="660">
        <v>56099</v>
      </c>
      <c r="AE6" s="660"/>
      <c r="AF6" s="660"/>
      <c r="AG6" s="660"/>
      <c r="AH6" s="660"/>
      <c r="AI6" s="660"/>
      <c r="AJ6" s="660"/>
      <c r="AK6" s="660"/>
      <c r="AL6" s="624">
        <v>1.1000000000000001</v>
      </c>
      <c r="AM6" s="625"/>
      <c r="AN6" s="625"/>
      <c r="AO6" s="661"/>
      <c r="AP6" s="618" t="s">
        <v>222</v>
      </c>
      <c r="AQ6" s="619"/>
      <c r="AR6" s="619"/>
      <c r="AS6" s="619"/>
      <c r="AT6" s="619"/>
      <c r="AU6" s="619"/>
      <c r="AV6" s="619"/>
      <c r="AW6" s="619"/>
      <c r="AX6" s="619"/>
      <c r="AY6" s="619"/>
      <c r="AZ6" s="619"/>
      <c r="BA6" s="619"/>
      <c r="BB6" s="619"/>
      <c r="BC6" s="619"/>
      <c r="BD6" s="619"/>
      <c r="BE6" s="619"/>
      <c r="BF6" s="620"/>
      <c r="BG6" s="621">
        <v>4349659</v>
      </c>
      <c r="BH6" s="622"/>
      <c r="BI6" s="622"/>
      <c r="BJ6" s="622"/>
      <c r="BK6" s="622"/>
      <c r="BL6" s="622"/>
      <c r="BM6" s="622"/>
      <c r="BN6" s="623"/>
      <c r="BO6" s="659">
        <v>100</v>
      </c>
      <c r="BP6" s="659"/>
      <c r="BQ6" s="659"/>
      <c r="BR6" s="659"/>
      <c r="BS6" s="660" t="s">
        <v>122</v>
      </c>
      <c r="BT6" s="660"/>
      <c r="BU6" s="660"/>
      <c r="BV6" s="660"/>
      <c r="BW6" s="660"/>
      <c r="BX6" s="660"/>
      <c r="BY6" s="660"/>
      <c r="BZ6" s="660"/>
      <c r="CA6" s="660"/>
      <c r="CB6" s="700"/>
      <c r="CD6" s="679" t="s">
        <v>223</v>
      </c>
      <c r="CE6" s="680"/>
      <c r="CF6" s="680"/>
      <c r="CG6" s="680"/>
      <c r="CH6" s="680"/>
      <c r="CI6" s="680"/>
      <c r="CJ6" s="680"/>
      <c r="CK6" s="680"/>
      <c r="CL6" s="680"/>
      <c r="CM6" s="680"/>
      <c r="CN6" s="680"/>
      <c r="CO6" s="680"/>
      <c r="CP6" s="680"/>
      <c r="CQ6" s="681"/>
      <c r="CR6" s="621">
        <v>95857</v>
      </c>
      <c r="CS6" s="622"/>
      <c r="CT6" s="622"/>
      <c r="CU6" s="622"/>
      <c r="CV6" s="622"/>
      <c r="CW6" s="622"/>
      <c r="CX6" s="622"/>
      <c r="CY6" s="623"/>
      <c r="CZ6" s="703">
        <v>1.3</v>
      </c>
      <c r="DA6" s="685"/>
      <c r="DB6" s="685"/>
      <c r="DC6" s="705"/>
      <c r="DD6" s="627" t="s">
        <v>122</v>
      </c>
      <c r="DE6" s="622"/>
      <c r="DF6" s="622"/>
      <c r="DG6" s="622"/>
      <c r="DH6" s="622"/>
      <c r="DI6" s="622"/>
      <c r="DJ6" s="622"/>
      <c r="DK6" s="622"/>
      <c r="DL6" s="622"/>
      <c r="DM6" s="622"/>
      <c r="DN6" s="622"/>
      <c r="DO6" s="622"/>
      <c r="DP6" s="623"/>
      <c r="DQ6" s="627">
        <v>95857</v>
      </c>
      <c r="DR6" s="622"/>
      <c r="DS6" s="622"/>
      <c r="DT6" s="622"/>
      <c r="DU6" s="622"/>
      <c r="DV6" s="622"/>
      <c r="DW6" s="622"/>
      <c r="DX6" s="622"/>
      <c r="DY6" s="622"/>
      <c r="DZ6" s="622"/>
      <c r="EA6" s="622"/>
      <c r="EB6" s="622"/>
      <c r="EC6" s="658"/>
    </row>
    <row r="7" spans="2:143" ht="11.25" customHeight="1" x14ac:dyDescent="0.2">
      <c r="B7" s="618" t="s">
        <v>224</v>
      </c>
      <c r="C7" s="619"/>
      <c r="D7" s="619"/>
      <c r="E7" s="619"/>
      <c r="F7" s="619"/>
      <c r="G7" s="619"/>
      <c r="H7" s="619"/>
      <c r="I7" s="619"/>
      <c r="J7" s="619"/>
      <c r="K7" s="619"/>
      <c r="L7" s="619"/>
      <c r="M7" s="619"/>
      <c r="N7" s="619"/>
      <c r="O7" s="619"/>
      <c r="P7" s="619"/>
      <c r="Q7" s="620"/>
      <c r="R7" s="621">
        <v>948</v>
      </c>
      <c r="S7" s="622"/>
      <c r="T7" s="622"/>
      <c r="U7" s="622"/>
      <c r="V7" s="622"/>
      <c r="W7" s="622"/>
      <c r="X7" s="622"/>
      <c r="Y7" s="623"/>
      <c r="Z7" s="659">
        <v>0</v>
      </c>
      <c r="AA7" s="659"/>
      <c r="AB7" s="659"/>
      <c r="AC7" s="659"/>
      <c r="AD7" s="660">
        <v>948</v>
      </c>
      <c r="AE7" s="660"/>
      <c r="AF7" s="660"/>
      <c r="AG7" s="660"/>
      <c r="AH7" s="660"/>
      <c r="AI7" s="660"/>
      <c r="AJ7" s="660"/>
      <c r="AK7" s="660"/>
      <c r="AL7" s="624">
        <v>0</v>
      </c>
      <c r="AM7" s="625"/>
      <c r="AN7" s="625"/>
      <c r="AO7" s="661"/>
      <c r="AP7" s="618" t="s">
        <v>225</v>
      </c>
      <c r="AQ7" s="619"/>
      <c r="AR7" s="619"/>
      <c r="AS7" s="619"/>
      <c r="AT7" s="619"/>
      <c r="AU7" s="619"/>
      <c r="AV7" s="619"/>
      <c r="AW7" s="619"/>
      <c r="AX7" s="619"/>
      <c r="AY7" s="619"/>
      <c r="AZ7" s="619"/>
      <c r="BA7" s="619"/>
      <c r="BB7" s="619"/>
      <c r="BC7" s="619"/>
      <c r="BD7" s="619"/>
      <c r="BE7" s="619"/>
      <c r="BF7" s="620"/>
      <c r="BG7" s="621">
        <v>1156134</v>
      </c>
      <c r="BH7" s="622"/>
      <c r="BI7" s="622"/>
      <c r="BJ7" s="622"/>
      <c r="BK7" s="622"/>
      <c r="BL7" s="622"/>
      <c r="BM7" s="622"/>
      <c r="BN7" s="623"/>
      <c r="BO7" s="659">
        <v>26.6</v>
      </c>
      <c r="BP7" s="659"/>
      <c r="BQ7" s="659"/>
      <c r="BR7" s="659"/>
      <c r="BS7" s="660" t="s">
        <v>122</v>
      </c>
      <c r="BT7" s="660"/>
      <c r="BU7" s="660"/>
      <c r="BV7" s="660"/>
      <c r="BW7" s="660"/>
      <c r="BX7" s="660"/>
      <c r="BY7" s="660"/>
      <c r="BZ7" s="660"/>
      <c r="CA7" s="660"/>
      <c r="CB7" s="700"/>
      <c r="CD7" s="618" t="s">
        <v>226</v>
      </c>
      <c r="CE7" s="619"/>
      <c r="CF7" s="619"/>
      <c r="CG7" s="619"/>
      <c r="CH7" s="619"/>
      <c r="CI7" s="619"/>
      <c r="CJ7" s="619"/>
      <c r="CK7" s="619"/>
      <c r="CL7" s="619"/>
      <c r="CM7" s="619"/>
      <c r="CN7" s="619"/>
      <c r="CO7" s="619"/>
      <c r="CP7" s="619"/>
      <c r="CQ7" s="620"/>
      <c r="CR7" s="621">
        <v>1288906</v>
      </c>
      <c r="CS7" s="622"/>
      <c r="CT7" s="622"/>
      <c r="CU7" s="622"/>
      <c r="CV7" s="622"/>
      <c r="CW7" s="622"/>
      <c r="CX7" s="622"/>
      <c r="CY7" s="623"/>
      <c r="CZ7" s="659">
        <v>17.7</v>
      </c>
      <c r="DA7" s="659"/>
      <c r="DB7" s="659"/>
      <c r="DC7" s="659"/>
      <c r="DD7" s="627">
        <v>19547</v>
      </c>
      <c r="DE7" s="622"/>
      <c r="DF7" s="622"/>
      <c r="DG7" s="622"/>
      <c r="DH7" s="622"/>
      <c r="DI7" s="622"/>
      <c r="DJ7" s="622"/>
      <c r="DK7" s="622"/>
      <c r="DL7" s="622"/>
      <c r="DM7" s="622"/>
      <c r="DN7" s="622"/>
      <c r="DO7" s="622"/>
      <c r="DP7" s="623"/>
      <c r="DQ7" s="627">
        <v>1067677</v>
      </c>
      <c r="DR7" s="622"/>
      <c r="DS7" s="622"/>
      <c r="DT7" s="622"/>
      <c r="DU7" s="622"/>
      <c r="DV7" s="622"/>
      <c r="DW7" s="622"/>
      <c r="DX7" s="622"/>
      <c r="DY7" s="622"/>
      <c r="DZ7" s="622"/>
      <c r="EA7" s="622"/>
      <c r="EB7" s="622"/>
      <c r="EC7" s="658"/>
    </row>
    <row r="8" spans="2:143" ht="11.25" customHeight="1" x14ac:dyDescent="0.2">
      <c r="B8" s="618" t="s">
        <v>227</v>
      </c>
      <c r="C8" s="619"/>
      <c r="D8" s="619"/>
      <c r="E8" s="619"/>
      <c r="F8" s="619"/>
      <c r="G8" s="619"/>
      <c r="H8" s="619"/>
      <c r="I8" s="619"/>
      <c r="J8" s="619"/>
      <c r="K8" s="619"/>
      <c r="L8" s="619"/>
      <c r="M8" s="619"/>
      <c r="N8" s="619"/>
      <c r="O8" s="619"/>
      <c r="P8" s="619"/>
      <c r="Q8" s="620"/>
      <c r="R8" s="621">
        <v>19073</v>
      </c>
      <c r="S8" s="622"/>
      <c r="T8" s="622"/>
      <c r="U8" s="622"/>
      <c r="V8" s="622"/>
      <c r="W8" s="622"/>
      <c r="X8" s="622"/>
      <c r="Y8" s="623"/>
      <c r="Z8" s="659">
        <v>0.3</v>
      </c>
      <c r="AA8" s="659"/>
      <c r="AB8" s="659"/>
      <c r="AC8" s="659"/>
      <c r="AD8" s="660">
        <v>19073</v>
      </c>
      <c r="AE8" s="660"/>
      <c r="AF8" s="660"/>
      <c r="AG8" s="660"/>
      <c r="AH8" s="660"/>
      <c r="AI8" s="660"/>
      <c r="AJ8" s="660"/>
      <c r="AK8" s="660"/>
      <c r="AL8" s="624">
        <v>0.4</v>
      </c>
      <c r="AM8" s="625"/>
      <c r="AN8" s="625"/>
      <c r="AO8" s="661"/>
      <c r="AP8" s="618" t="s">
        <v>228</v>
      </c>
      <c r="AQ8" s="619"/>
      <c r="AR8" s="619"/>
      <c r="AS8" s="619"/>
      <c r="AT8" s="619"/>
      <c r="AU8" s="619"/>
      <c r="AV8" s="619"/>
      <c r="AW8" s="619"/>
      <c r="AX8" s="619"/>
      <c r="AY8" s="619"/>
      <c r="AZ8" s="619"/>
      <c r="BA8" s="619"/>
      <c r="BB8" s="619"/>
      <c r="BC8" s="619"/>
      <c r="BD8" s="619"/>
      <c r="BE8" s="619"/>
      <c r="BF8" s="620"/>
      <c r="BG8" s="621">
        <v>30819</v>
      </c>
      <c r="BH8" s="622"/>
      <c r="BI8" s="622"/>
      <c r="BJ8" s="622"/>
      <c r="BK8" s="622"/>
      <c r="BL8" s="622"/>
      <c r="BM8" s="622"/>
      <c r="BN8" s="623"/>
      <c r="BO8" s="659">
        <v>0.7</v>
      </c>
      <c r="BP8" s="659"/>
      <c r="BQ8" s="659"/>
      <c r="BR8" s="659"/>
      <c r="BS8" s="660" t="s">
        <v>122</v>
      </c>
      <c r="BT8" s="660"/>
      <c r="BU8" s="660"/>
      <c r="BV8" s="660"/>
      <c r="BW8" s="660"/>
      <c r="BX8" s="660"/>
      <c r="BY8" s="660"/>
      <c r="BZ8" s="660"/>
      <c r="CA8" s="660"/>
      <c r="CB8" s="700"/>
      <c r="CD8" s="618" t="s">
        <v>229</v>
      </c>
      <c r="CE8" s="619"/>
      <c r="CF8" s="619"/>
      <c r="CG8" s="619"/>
      <c r="CH8" s="619"/>
      <c r="CI8" s="619"/>
      <c r="CJ8" s="619"/>
      <c r="CK8" s="619"/>
      <c r="CL8" s="619"/>
      <c r="CM8" s="619"/>
      <c r="CN8" s="619"/>
      <c r="CO8" s="619"/>
      <c r="CP8" s="619"/>
      <c r="CQ8" s="620"/>
      <c r="CR8" s="621">
        <v>2537731</v>
      </c>
      <c r="CS8" s="622"/>
      <c r="CT8" s="622"/>
      <c r="CU8" s="622"/>
      <c r="CV8" s="622"/>
      <c r="CW8" s="622"/>
      <c r="CX8" s="622"/>
      <c r="CY8" s="623"/>
      <c r="CZ8" s="659">
        <v>34.799999999999997</v>
      </c>
      <c r="DA8" s="659"/>
      <c r="DB8" s="659"/>
      <c r="DC8" s="659"/>
      <c r="DD8" s="627">
        <v>169755</v>
      </c>
      <c r="DE8" s="622"/>
      <c r="DF8" s="622"/>
      <c r="DG8" s="622"/>
      <c r="DH8" s="622"/>
      <c r="DI8" s="622"/>
      <c r="DJ8" s="622"/>
      <c r="DK8" s="622"/>
      <c r="DL8" s="622"/>
      <c r="DM8" s="622"/>
      <c r="DN8" s="622"/>
      <c r="DO8" s="622"/>
      <c r="DP8" s="623"/>
      <c r="DQ8" s="627">
        <v>1505900</v>
      </c>
      <c r="DR8" s="622"/>
      <c r="DS8" s="622"/>
      <c r="DT8" s="622"/>
      <c r="DU8" s="622"/>
      <c r="DV8" s="622"/>
      <c r="DW8" s="622"/>
      <c r="DX8" s="622"/>
      <c r="DY8" s="622"/>
      <c r="DZ8" s="622"/>
      <c r="EA8" s="622"/>
      <c r="EB8" s="622"/>
      <c r="EC8" s="658"/>
    </row>
    <row r="9" spans="2:143" ht="11.25" customHeight="1" x14ac:dyDescent="0.2">
      <c r="B9" s="618" t="s">
        <v>230</v>
      </c>
      <c r="C9" s="619"/>
      <c r="D9" s="619"/>
      <c r="E9" s="619"/>
      <c r="F9" s="619"/>
      <c r="G9" s="619"/>
      <c r="H9" s="619"/>
      <c r="I9" s="619"/>
      <c r="J9" s="619"/>
      <c r="K9" s="619"/>
      <c r="L9" s="619"/>
      <c r="M9" s="619"/>
      <c r="N9" s="619"/>
      <c r="O9" s="619"/>
      <c r="P9" s="619"/>
      <c r="Q9" s="620"/>
      <c r="R9" s="621">
        <v>20988</v>
      </c>
      <c r="S9" s="622"/>
      <c r="T9" s="622"/>
      <c r="U9" s="622"/>
      <c r="V9" s="622"/>
      <c r="W9" s="622"/>
      <c r="X9" s="622"/>
      <c r="Y9" s="623"/>
      <c r="Z9" s="659">
        <v>0.3</v>
      </c>
      <c r="AA9" s="659"/>
      <c r="AB9" s="659"/>
      <c r="AC9" s="659"/>
      <c r="AD9" s="660">
        <v>20988</v>
      </c>
      <c r="AE9" s="660"/>
      <c r="AF9" s="660"/>
      <c r="AG9" s="660"/>
      <c r="AH9" s="660"/>
      <c r="AI9" s="660"/>
      <c r="AJ9" s="660"/>
      <c r="AK9" s="660"/>
      <c r="AL9" s="624">
        <v>0.4</v>
      </c>
      <c r="AM9" s="625"/>
      <c r="AN9" s="625"/>
      <c r="AO9" s="661"/>
      <c r="AP9" s="618" t="s">
        <v>231</v>
      </c>
      <c r="AQ9" s="619"/>
      <c r="AR9" s="619"/>
      <c r="AS9" s="619"/>
      <c r="AT9" s="619"/>
      <c r="AU9" s="619"/>
      <c r="AV9" s="619"/>
      <c r="AW9" s="619"/>
      <c r="AX9" s="619"/>
      <c r="AY9" s="619"/>
      <c r="AZ9" s="619"/>
      <c r="BA9" s="619"/>
      <c r="BB9" s="619"/>
      <c r="BC9" s="619"/>
      <c r="BD9" s="619"/>
      <c r="BE9" s="619"/>
      <c r="BF9" s="620"/>
      <c r="BG9" s="621">
        <v>955976</v>
      </c>
      <c r="BH9" s="622"/>
      <c r="BI9" s="622"/>
      <c r="BJ9" s="622"/>
      <c r="BK9" s="622"/>
      <c r="BL9" s="622"/>
      <c r="BM9" s="622"/>
      <c r="BN9" s="623"/>
      <c r="BO9" s="659">
        <v>22</v>
      </c>
      <c r="BP9" s="659"/>
      <c r="BQ9" s="659"/>
      <c r="BR9" s="659"/>
      <c r="BS9" s="660" t="s">
        <v>122</v>
      </c>
      <c r="BT9" s="660"/>
      <c r="BU9" s="660"/>
      <c r="BV9" s="660"/>
      <c r="BW9" s="660"/>
      <c r="BX9" s="660"/>
      <c r="BY9" s="660"/>
      <c r="BZ9" s="660"/>
      <c r="CA9" s="660"/>
      <c r="CB9" s="700"/>
      <c r="CD9" s="618" t="s">
        <v>232</v>
      </c>
      <c r="CE9" s="619"/>
      <c r="CF9" s="619"/>
      <c r="CG9" s="619"/>
      <c r="CH9" s="619"/>
      <c r="CI9" s="619"/>
      <c r="CJ9" s="619"/>
      <c r="CK9" s="619"/>
      <c r="CL9" s="619"/>
      <c r="CM9" s="619"/>
      <c r="CN9" s="619"/>
      <c r="CO9" s="619"/>
      <c r="CP9" s="619"/>
      <c r="CQ9" s="620"/>
      <c r="CR9" s="621">
        <v>620400</v>
      </c>
      <c r="CS9" s="622"/>
      <c r="CT9" s="622"/>
      <c r="CU9" s="622"/>
      <c r="CV9" s="622"/>
      <c r="CW9" s="622"/>
      <c r="CX9" s="622"/>
      <c r="CY9" s="623"/>
      <c r="CZ9" s="659">
        <v>8.5</v>
      </c>
      <c r="DA9" s="659"/>
      <c r="DB9" s="659"/>
      <c r="DC9" s="659"/>
      <c r="DD9" s="627">
        <v>117658</v>
      </c>
      <c r="DE9" s="622"/>
      <c r="DF9" s="622"/>
      <c r="DG9" s="622"/>
      <c r="DH9" s="622"/>
      <c r="DI9" s="622"/>
      <c r="DJ9" s="622"/>
      <c r="DK9" s="622"/>
      <c r="DL9" s="622"/>
      <c r="DM9" s="622"/>
      <c r="DN9" s="622"/>
      <c r="DO9" s="622"/>
      <c r="DP9" s="623"/>
      <c r="DQ9" s="627">
        <v>531123</v>
      </c>
      <c r="DR9" s="622"/>
      <c r="DS9" s="622"/>
      <c r="DT9" s="622"/>
      <c r="DU9" s="622"/>
      <c r="DV9" s="622"/>
      <c r="DW9" s="622"/>
      <c r="DX9" s="622"/>
      <c r="DY9" s="622"/>
      <c r="DZ9" s="622"/>
      <c r="EA9" s="622"/>
      <c r="EB9" s="622"/>
      <c r="EC9" s="658"/>
    </row>
    <row r="10" spans="2:143" ht="11.25" customHeight="1" x14ac:dyDescent="0.2">
      <c r="B10" s="618" t="s">
        <v>233</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234</v>
      </c>
      <c r="AQ10" s="619"/>
      <c r="AR10" s="619"/>
      <c r="AS10" s="619"/>
      <c r="AT10" s="619"/>
      <c r="AU10" s="619"/>
      <c r="AV10" s="619"/>
      <c r="AW10" s="619"/>
      <c r="AX10" s="619"/>
      <c r="AY10" s="619"/>
      <c r="AZ10" s="619"/>
      <c r="BA10" s="619"/>
      <c r="BB10" s="619"/>
      <c r="BC10" s="619"/>
      <c r="BD10" s="619"/>
      <c r="BE10" s="619"/>
      <c r="BF10" s="620"/>
      <c r="BG10" s="621">
        <v>70290</v>
      </c>
      <c r="BH10" s="622"/>
      <c r="BI10" s="622"/>
      <c r="BJ10" s="622"/>
      <c r="BK10" s="622"/>
      <c r="BL10" s="622"/>
      <c r="BM10" s="622"/>
      <c r="BN10" s="623"/>
      <c r="BO10" s="659">
        <v>1.6</v>
      </c>
      <c r="BP10" s="659"/>
      <c r="BQ10" s="659"/>
      <c r="BR10" s="659"/>
      <c r="BS10" s="660" t="s">
        <v>122</v>
      </c>
      <c r="BT10" s="660"/>
      <c r="BU10" s="660"/>
      <c r="BV10" s="660"/>
      <c r="BW10" s="660"/>
      <c r="BX10" s="660"/>
      <c r="BY10" s="660"/>
      <c r="BZ10" s="660"/>
      <c r="CA10" s="660"/>
      <c r="CB10" s="700"/>
      <c r="CD10" s="618" t="s">
        <v>235</v>
      </c>
      <c r="CE10" s="619"/>
      <c r="CF10" s="619"/>
      <c r="CG10" s="619"/>
      <c r="CH10" s="619"/>
      <c r="CI10" s="619"/>
      <c r="CJ10" s="619"/>
      <c r="CK10" s="619"/>
      <c r="CL10" s="619"/>
      <c r="CM10" s="619"/>
      <c r="CN10" s="619"/>
      <c r="CO10" s="619"/>
      <c r="CP10" s="619"/>
      <c r="CQ10" s="620"/>
      <c r="CR10" s="621" t="s">
        <v>122</v>
      </c>
      <c r="CS10" s="622"/>
      <c r="CT10" s="622"/>
      <c r="CU10" s="622"/>
      <c r="CV10" s="622"/>
      <c r="CW10" s="622"/>
      <c r="CX10" s="622"/>
      <c r="CY10" s="623"/>
      <c r="CZ10" s="659" t="s">
        <v>122</v>
      </c>
      <c r="DA10" s="659"/>
      <c r="DB10" s="659"/>
      <c r="DC10" s="659"/>
      <c r="DD10" s="627" t="s">
        <v>122</v>
      </c>
      <c r="DE10" s="622"/>
      <c r="DF10" s="622"/>
      <c r="DG10" s="622"/>
      <c r="DH10" s="622"/>
      <c r="DI10" s="622"/>
      <c r="DJ10" s="622"/>
      <c r="DK10" s="622"/>
      <c r="DL10" s="622"/>
      <c r="DM10" s="622"/>
      <c r="DN10" s="622"/>
      <c r="DO10" s="622"/>
      <c r="DP10" s="623"/>
      <c r="DQ10" s="627" t="s">
        <v>122</v>
      </c>
      <c r="DR10" s="622"/>
      <c r="DS10" s="622"/>
      <c r="DT10" s="622"/>
      <c r="DU10" s="622"/>
      <c r="DV10" s="622"/>
      <c r="DW10" s="622"/>
      <c r="DX10" s="622"/>
      <c r="DY10" s="622"/>
      <c r="DZ10" s="622"/>
      <c r="EA10" s="622"/>
      <c r="EB10" s="622"/>
      <c r="EC10" s="658"/>
    </row>
    <row r="11" spans="2:143" ht="11.25" customHeight="1" x14ac:dyDescent="0.2">
      <c r="B11" s="618" t="s">
        <v>236</v>
      </c>
      <c r="C11" s="619"/>
      <c r="D11" s="619"/>
      <c r="E11" s="619"/>
      <c r="F11" s="619"/>
      <c r="G11" s="619"/>
      <c r="H11" s="619"/>
      <c r="I11" s="619"/>
      <c r="J11" s="619"/>
      <c r="K11" s="619"/>
      <c r="L11" s="619"/>
      <c r="M11" s="619"/>
      <c r="N11" s="619"/>
      <c r="O11" s="619"/>
      <c r="P11" s="619"/>
      <c r="Q11" s="620"/>
      <c r="R11" s="621">
        <v>400891</v>
      </c>
      <c r="S11" s="622"/>
      <c r="T11" s="622"/>
      <c r="U11" s="622"/>
      <c r="V11" s="622"/>
      <c r="W11" s="622"/>
      <c r="X11" s="622"/>
      <c r="Y11" s="623"/>
      <c r="Z11" s="624">
        <v>5.3</v>
      </c>
      <c r="AA11" s="625"/>
      <c r="AB11" s="625"/>
      <c r="AC11" s="626"/>
      <c r="AD11" s="627">
        <v>400891</v>
      </c>
      <c r="AE11" s="622"/>
      <c r="AF11" s="622"/>
      <c r="AG11" s="622"/>
      <c r="AH11" s="622"/>
      <c r="AI11" s="622"/>
      <c r="AJ11" s="622"/>
      <c r="AK11" s="623"/>
      <c r="AL11" s="624">
        <v>8.1</v>
      </c>
      <c r="AM11" s="625"/>
      <c r="AN11" s="625"/>
      <c r="AO11" s="661"/>
      <c r="AP11" s="618" t="s">
        <v>237</v>
      </c>
      <c r="AQ11" s="619"/>
      <c r="AR11" s="619"/>
      <c r="AS11" s="619"/>
      <c r="AT11" s="619"/>
      <c r="AU11" s="619"/>
      <c r="AV11" s="619"/>
      <c r="AW11" s="619"/>
      <c r="AX11" s="619"/>
      <c r="AY11" s="619"/>
      <c r="AZ11" s="619"/>
      <c r="BA11" s="619"/>
      <c r="BB11" s="619"/>
      <c r="BC11" s="619"/>
      <c r="BD11" s="619"/>
      <c r="BE11" s="619"/>
      <c r="BF11" s="620"/>
      <c r="BG11" s="621">
        <v>99049</v>
      </c>
      <c r="BH11" s="622"/>
      <c r="BI11" s="622"/>
      <c r="BJ11" s="622"/>
      <c r="BK11" s="622"/>
      <c r="BL11" s="622"/>
      <c r="BM11" s="622"/>
      <c r="BN11" s="623"/>
      <c r="BO11" s="659">
        <v>2.2999999999999998</v>
      </c>
      <c r="BP11" s="659"/>
      <c r="BQ11" s="659"/>
      <c r="BR11" s="659"/>
      <c r="BS11" s="660" t="s">
        <v>122</v>
      </c>
      <c r="BT11" s="660"/>
      <c r="BU11" s="660"/>
      <c r="BV11" s="660"/>
      <c r="BW11" s="660"/>
      <c r="BX11" s="660"/>
      <c r="BY11" s="660"/>
      <c r="BZ11" s="660"/>
      <c r="CA11" s="660"/>
      <c r="CB11" s="700"/>
      <c r="CD11" s="618" t="s">
        <v>238</v>
      </c>
      <c r="CE11" s="619"/>
      <c r="CF11" s="619"/>
      <c r="CG11" s="619"/>
      <c r="CH11" s="619"/>
      <c r="CI11" s="619"/>
      <c r="CJ11" s="619"/>
      <c r="CK11" s="619"/>
      <c r="CL11" s="619"/>
      <c r="CM11" s="619"/>
      <c r="CN11" s="619"/>
      <c r="CO11" s="619"/>
      <c r="CP11" s="619"/>
      <c r="CQ11" s="620"/>
      <c r="CR11" s="621">
        <v>90232</v>
      </c>
      <c r="CS11" s="622"/>
      <c r="CT11" s="622"/>
      <c r="CU11" s="622"/>
      <c r="CV11" s="622"/>
      <c r="CW11" s="622"/>
      <c r="CX11" s="622"/>
      <c r="CY11" s="623"/>
      <c r="CZ11" s="659">
        <v>1.2</v>
      </c>
      <c r="DA11" s="659"/>
      <c r="DB11" s="659"/>
      <c r="DC11" s="659"/>
      <c r="DD11" s="627">
        <v>20286</v>
      </c>
      <c r="DE11" s="622"/>
      <c r="DF11" s="622"/>
      <c r="DG11" s="622"/>
      <c r="DH11" s="622"/>
      <c r="DI11" s="622"/>
      <c r="DJ11" s="622"/>
      <c r="DK11" s="622"/>
      <c r="DL11" s="622"/>
      <c r="DM11" s="622"/>
      <c r="DN11" s="622"/>
      <c r="DO11" s="622"/>
      <c r="DP11" s="623"/>
      <c r="DQ11" s="627">
        <v>81013</v>
      </c>
      <c r="DR11" s="622"/>
      <c r="DS11" s="622"/>
      <c r="DT11" s="622"/>
      <c r="DU11" s="622"/>
      <c r="DV11" s="622"/>
      <c r="DW11" s="622"/>
      <c r="DX11" s="622"/>
      <c r="DY11" s="622"/>
      <c r="DZ11" s="622"/>
      <c r="EA11" s="622"/>
      <c r="EB11" s="622"/>
      <c r="EC11" s="658"/>
    </row>
    <row r="12" spans="2:143" ht="11.25" customHeight="1" x14ac:dyDescent="0.2">
      <c r="B12" s="618" t="s">
        <v>239</v>
      </c>
      <c r="C12" s="619"/>
      <c r="D12" s="619"/>
      <c r="E12" s="619"/>
      <c r="F12" s="619"/>
      <c r="G12" s="619"/>
      <c r="H12" s="619"/>
      <c r="I12" s="619"/>
      <c r="J12" s="619"/>
      <c r="K12" s="619"/>
      <c r="L12" s="619"/>
      <c r="M12" s="619"/>
      <c r="N12" s="619"/>
      <c r="O12" s="619"/>
      <c r="P12" s="619"/>
      <c r="Q12" s="620"/>
      <c r="R12" s="621" t="s">
        <v>122</v>
      </c>
      <c r="S12" s="622"/>
      <c r="T12" s="622"/>
      <c r="U12" s="622"/>
      <c r="V12" s="622"/>
      <c r="W12" s="622"/>
      <c r="X12" s="622"/>
      <c r="Y12" s="623"/>
      <c r="Z12" s="659" t="s">
        <v>122</v>
      </c>
      <c r="AA12" s="659"/>
      <c r="AB12" s="659"/>
      <c r="AC12" s="659"/>
      <c r="AD12" s="660" t="s">
        <v>122</v>
      </c>
      <c r="AE12" s="660"/>
      <c r="AF12" s="660"/>
      <c r="AG12" s="660"/>
      <c r="AH12" s="660"/>
      <c r="AI12" s="660"/>
      <c r="AJ12" s="660"/>
      <c r="AK12" s="660"/>
      <c r="AL12" s="624" t="s">
        <v>122</v>
      </c>
      <c r="AM12" s="625"/>
      <c r="AN12" s="625"/>
      <c r="AO12" s="661"/>
      <c r="AP12" s="618" t="s">
        <v>240</v>
      </c>
      <c r="AQ12" s="619"/>
      <c r="AR12" s="619"/>
      <c r="AS12" s="619"/>
      <c r="AT12" s="619"/>
      <c r="AU12" s="619"/>
      <c r="AV12" s="619"/>
      <c r="AW12" s="619"/>
      <c r="AX12" s="619"/>
      <c r="AY12" s="619"/>
      <c r="AZ12" s="619"/>
      <c r="BA12" s="619"/>
      <c r="BB12" s="619"/>
      <c r="BC12" s="619"/>
      <c r="BD12" s="619"/>
      <c r="BE12" s="619"/>
      <c r="BF12" s="620"/>
      <c r="BG12" s="621">
        <v>3019591</v>
      </c>
      <c r="BH12" s="622"/>
      <c r="BI12" s="622"/>
      <c r="BJ12" s="622"/>
      <c r="BK12" s="622"/>
      <c r="BL12" s="622"/>
      <c r="BM12" s="622"/>
      <c r="BN12" s="623"/>
      <c r="BO12" s="659">
        <v>69.400000000000006</v>
      </c>
      <c r="BP12" s="659"/>
      <c r="BQ12" s="659"/>
      <c r="BR12" s="659"/>
      <c r="BS12" s="660" t="s">
        <v>122</v>
      </c>
      <c r="BT12" s="660"/>
      <c r="BU12" s="660"/>
      <c r="BV12" s="660"/>
      <c r="BW12" s="660"/>
      <c r="BX12" s="660"/>
      <c r="BY12" s="660"/>
      <c r="BZ12" s="660"/>
      <c r="CA12" s="660"/>
      <c r="CB12" s="700"/>
      <c r="CD12" s="618" t="s">
        <v>241</v>
      </c>
      <c r="CE12" s="619"/>
      <c r="CF12" s="619"/>
      <c r="CG12" s="619"/>
      <c r="CH12" s="619"/>
      <c r="CI12" s="619"/>
      <c r="CJ12" s="619"/>
      <c r="CK12" s="619"/>
      <c r="CL12" s="619"/>
      <c r="CM12" s="619"/>
      <c r="CN12" s="619"/>
      <c r="CO12" s="619"/>
      <c r="CP12" s="619"/>
      <c r="CQ12" s="620"/>
      <c r="CR12" s="621">
        <v>17015</v>
      </c>
      <c r="CS12" s="622"/>
      <c r="CT12" s="622"/>
      <c r="CU12" s="622"/>
      <c r="CV12" s="622"/>
      <c r="CW12" s="622"/>
      <c r="CX12" s="622"/>
      <c r="CY12" s="623"/>
      <c r="CZ12" s="659">
        <v>0.2</v>
      </c>
      <c r="DA12" s="659"/>
      <c r="DB12" s="659"/>
      <c r="DC12" s="659"/>
      <c r="DD12" s="627" t="s">
        <v>122</v>
      </c>
      <c r="DE12" s="622"/>
      <c r="DF12" s="622"/>
      <c r="DG12" s="622"/>
      <c r="DH12" s="622"/>
      <c r="DI12" s="622"/>
      <c r="DJ12" s="622"/>
      <c r="DK12" s="622"/>
      <c r="DL12" s="622"/>
      <c r="DM12" s="622"/>
      <c r="DN12" s="622"/>
      <c r="DO12" s="622"/>
      <c r="DP12" s="623"/>
      <c r="DQ12" s="627">
        <v>13015</v>
      </c>
      <c r="DR12" s="622"/>
      <c r="DS12" s="622"/>
      <c r="DT12" s="622"/>
      <c r="DU12" s="622"/>
      <c r="DV12" s="622"/>
      <c r="DW12" s="622"/>
      <c r="DX12" s="622"/>
      <c r="DY12" s="622"/>
      <c r="DZ12" s="622"/>
      <c r="EA12" s="622"/>
      <c r="EB12" s="622"/>
      <c r="EC12" s="658"/>
    </row>
    <row r="13" spans="2:143" ht="11.25" customHeight="1" x14ac:dyDescent="0.2">
      <c r="B13" s="618" t="s">
        <v>242</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243</v>
      </c>
      <c r="AQ13" s="619"/>
      <c r="AR13" s="619"/>
      <c r="AS13" s="619"/>
      <c r="AT13" s="619"/>
      <c r="AU13" s="619"/>
      <c r="AV13" s="619"/>
      <c r="AW13" s="619"/>
      <c r="AX13" s="619"/>
      <c r="AY13" s="619"/>
      <c r="AZ13" s="619"/>
      <c r="BA13" s="619"/>
      <c r="BB13" s="619"/>
      <c r="BC13" s="619"/>
      <c r="BD13" s="619"/>
      <c r="BE13" s="619"/>
      <c r="BF13" s="620"/>
      <c r="BG13" s="621">
        <v>3018294</v>
      </c>
      <c r="BH13" s="622"/>
      <c r="BI13" s="622"/>
      <c r="BJ13" s="622"/>
      <c r="BK13" s="622"/>
      <c r="BL13" s="622"/>
      <c r="BM13" s="622"/>
      <c r="BN13" s="623"/>
      <c r="BO13" s="659">
        <v>69.400000000000006</v>
      </c>
      <c r="BP13" s="659"/>
      <c r="BQ13" s="659"/>
      <c r="BR13" s="659"/>
      <c r="BS13" s="660" t="s">
        <v>122</v>
      </c>
      <c r="BT13" s="660"/>
      <c r="BU13" s="660"/>
      <c r="BV13" s="660"/>
      <c r="BW13" s="660"/>
      <c r="BX13" s="660"/>
      <c r="BY13" s="660"/>
      <c r="BZ13" s="660"/>
      <c r="CA13" s="660"/>
      <c r="CB13" s="700"/>
      <c r="CD13" s="618" t="s">
        <v>244</v>
      </c>
      <c r="CE13" s="619"/>
      <c r="CF13" s="619"/>
      <c r="CG13" s="619"/>
      <c r="CH13" s="619"/>
      <c r="CI13" s="619"/>
      <c r="CJ13" s="619"/>
      <c r="CK13" s="619"/>
      <c r="CL13" s="619"/>
      <c r="CM13" s="619"/>
      <c r="CN13" s="619"/>
      <c r="CO13" s="619"/>
      <c r="CP13" s="619"/>
      <c r="CQ13" s="620"/>
      <c r="CR13" s="621">
        <v>816597</v>
      </c>
      <c r="CS13" s="622"/>
      <c r="CT13" s="622"/>
      <c r="CU13" s="622"/>
      <c r="CV13" s="622"/>
      <c r="CW13" s="622"/>
      <c r="CX13" s="622"/>
      <c r="CY13" s="623"/>
      <c r="CZ13" s="659">
        <v>11.2</v>
      </c>
      <c r="DA13" s="659"/>
      <c r="DB13" s="659"/>
      <c r="DC13" s="659"/>
      <c r="DD13" s="627">
        <v>205680</v>
      </c>
      <c r="DE13" s="622"/>
      <c r="DF13" s="622"/>
      <c r="DG13" s="622"/>
      <c r="DH13" s="622"/>
      <c r="DI13" s="622"/>
      <c r="DJ13" s="622"/>
      <c r="DK13" s="622"/>
      <c r="DL13" s="622"/>
      <c r="DM13" s="622"/>
      <c r="DN13" s="622"/>
      <c r="DO13" s="622"/>
      <c r="DP13" s="623"/>
      <c r="DQ13" s="627">
        <v>801885</v>
      </c>
      <c r="DR13" s="622"/>
      <c r="DS13" s="622"/>
      <c r="DT13" s="622"/>
      <c r="DU13" s="622"/>
      <c r="DV13" s="622"/>
      <c r="DW13" s="622"/>
      <c r="DX13" s="622"/>
      <c r="DY13" s="622"/>
      <c r="DZ13" s="622"/>
      <c r="EA13" s="622"/>
      <c r="EB13" s="622"/>
      <c r="EC13" s="658"/>
    </row>
    <row r="14" spans="2:143" ht="11.25" customHeight="1" x14ac:dyDescent="0.2">
      <c r="B14" s="618" t="s">
        <v>245</v>
      </c>
      <c r="C14" s="619"/>
      <c r="D14" s="619"/>
      <c r="E14" s="619"/>
      <c r="F14" s="619"/>
      <c r="G14" s="619"/>
      <c r="H14" s="619"/>
      <c r="I14" s="619"/>
      <c r="J14" s="619"/>
      <c r="K14" s="619"/>
      <c r="L14" s="619"/>
      <c r="M14" s="619"/>
      <c r="N14" s="619"/>
      <c r="O14" s="619"/>
      <c r="P14" s="619"/>
      <c r="Q14" s="620"/>
      <c r="R14" s="621">
        <v>404</v>
      </c>
      <c r="S14" s="622"/>
      <c r="T14" s="622"/>
      <c r="U14" s="622"/>
      <c r="V14" s="622"/>
      <c r="W14" s="622"/>
      <c r="X14" s="622"/>
      <c r="Y14" s="623"/>
      <c r="Z14" s="659">
        <v>0</v>
      </c>
      <c r="AA14" s="659"/>
      <c r="AB14" s="659"/>
      <c r="AC14" s="659"/>
      <c r="AD14" s="660">
        <v>404</v>
      </c>
      <c r="AE14" s="660"/>
      <c r="AF14" s="660"/>
      <c r="AG14" s="660"/>
      <c r="AH14" s="660"/>
      <c r="AI14" s="660"/>
      <c r="AJ14" s="660"/>
      <c r="AK14" s="660"/>
      <c r="AL14" s="624">
        <v>0</v>
      </c>
      <c r="AM14" s="625"/>
      <c r="AN14" s="625"/>
      <c r="AO14" s="661"/>
      <c r="AP14" s="618" t="s">
        <v>246</v>
      </c>
      <c r="AQ14" s="619"/>
      <c r="AR14" s="619"/>
      <c r="AS14" s="619"/>
      <c r="AT14" s="619"/>
      <c r="AU14" s="619"/>
      <c r="AV14" s="619"/>
      <c r="AW14" s="619"/>
      <c r="AX14" s="619"/>
      <c r="AY14" s="619"/>
      <c r="AZ14" s="619"/>
      <c r="BA14" s="619"/>
      <c r="BB14" s="619"/>
      <c r="BC14" s="619"/>
      <c r="BD14" s="619"/>
      <c r="BE14" s="619"/>
      <c r="BF14" s="620"/>
      <c r="BG14" s="621">
        <v>50593</v>
      </c>
      <c r="BH14" s="622"/>
      <c r="BI14" s="622"/>
      <c r="BJ14" s="622"/>
      <c r="BK14" s="622"/>
      <c r="BL14" s="622"/>
      <c r="BM14" s="622"/>
      <c r="BN14" s="623"/>
      <c r="BO14" s="659">
        <v>1.2</v>
      </c>
      <c r="BP14" s="659"/>
      <c r="BQ14" s="659"/>
      <c r="BR14" s="659"/>
      <c r="BS14" s="660" t="s">
        <v>122</v>
      </c>
      <c r="BT14" s="660"/>
      <c r="BU14" s="660"/>
      <c r="BV14" s="660"/>
      <c r="BW14" s="660"/>
      <c r="BX14" s="660"/>
      <c r="BY14" s="660"/>
      <c r="BZ14" s="660"/>
      <c r="CA14" s="660"/>
      <c r="CB14" s="700"/>
      <c r="CD14" s="618" t="s">
        <v>247</v>
      </c>
      <c r="CE14" s="619"/>
      <c r="CF14" s="619"/>
      <c r="CG14" s="619"/>
      <c r="CH14" s="619"/>
      <c r="CI14" s="619"/>
      <c r="CJ14" s="619"/>
      <c r="CK14" s="619"/>
      <c r="CL14" s="619"/>
      <c r="CM14" s="619"/>
      <c r="CN14" s="619"/>
      <c r="CO14" s="619"/>
      <c r="CP14" s="619"/>
      <c r="CQ14" s="620"/>
      <c r="CR14" s="621">
        <v>268122</v>
      </c>
      <c r="CS14" s="622"/>
      <c r="CT14" s="622"/>
      <c r="CU14" s="622"/>
      <c r="CV14" s="622"/>
      <c r="CW14" s="622"/>
      <c r="CX14" s="622"/>
      <c r="CY14" s="623"/>
      <c r="CZ14" s="659">
        <v>3.7</v>
      </c>
      <c r="DA14" s="659"/>
      <c r="DB14" s="659"/>
      <c r="DC14" s="659"/>
      <c r="DD14" s="627">
        <v>43649</v>
      </c>
      <c r="DE14" s="622"/>
      <c r="DF14" s="622"/>
      <c r="DG14" s="622"/>
      <c r="DH14" s="622"/>
      <c r="DI14" s="622"/>
      <c r="DJ14" s="622"/>
      <c r="DK14" s="622"/>
      <c r="DL14" s="622"/>
      <c r="DM14" s="622"/>
      <c r="DN14" s="622"/>
      <c r="DO14" s="622"/>
      <c r="DP14" s="623"/>
      <c r="DQ14" s="627">
        <v>260198</v>
      </c>
      <c r="DR14" s="622"/>
      <c r="DS14" s="622"/>
      <c r="DT14" s="622"/>
      <c r="DU14" s="622"/>
      <c r="DV14" s="622"/>
      <c r="DW14" s="622"/>
      <c r="DX14" s="622"/>
      <c r="DY14" s="622"/>
      <c r="DZ14" s="622"/>
      <c r="EA14" s="622"/>
      <c r="EB14" s="622"/>
      <c r="EC14" s="658"/>
    </row>
    <row r="15" spans="2:143" ht="11.25" customHeight="1" x14ac:dyDescent="0.2">
      <c r="B15" s="618" t="s">
        <v>248</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249</v>
      </c>
      <c r="AQ15" s="619"/>
      <c r="AR15" s="619"/>
      <c r="AS15" s="619"/>
      <c r="AT15" s="619"/>
      <c r="AU15" s="619"/>
      <c r="AV15" s="619"/>
      <c r="AW15" s="619"/>
      <c r="AX15" s="619"/>
      <c r="AY15" s="619"/>
      <c r="AZ15" s="619"/>
      <c r="BA15" s="619"/>
      <c r="BB15" s="619"/>
      <c r="BC15" s="619"/>
      <c r="BD15" s="619"/>
      <c r="BE15" s="619"/>
      <c r="BF15" s="620"/>
      <c r="BG15" s="621">
        <v>123341</v>
      </c>
      <c r="BH15" s="622"/>
      <c r="BI15" s="622"/>
      <c r="BJ15" s="622"/>
      <c r="BK15" s="622"/>
      <c r="BL15" s="622"/>
      <c r="BM15" s="622"/>
      <c r="BN15" s="623"/>
      <c r="BO15" s="659">
        <v>2.8</v>
      </c>
      <c r="BP15" s="659"/>
      <c r="BQ15" s="659"/>
      <c r="BR15" s="659"/>
      <c r="BS15" s="660" t="s">
        <v>122</v>
      </c>
      <c r="BT15" s="660"/>
      <c r="BU15" s="660"/>
      <c r="BV15" s="660"/>
      <c r="BW15" s="660"/>
      <c r="BX15" s="660"/>
      <c r="BY15" s="660"/>
      <c r="BZ15" s="660"/>
      <c r="CA15" s="660"/>
      <c r="CB15" s="700"/>
      <c r="CD15" s="618" t="s">
        <v>250</v>
      </c>
      <c r="CE15" s="619"/>
      <c r="CF15" s="619"/>
      <c r="CG15" s="619"/>
      <c r="CH15" s="619"/>
      <c r="CI15" s="619"/>
      <c r="CJ15" s="619"/>
      <c r="CK15" s="619"/>
      <c r="CL15" s="619"/>
      <c r="CM15" s="619"/>
      <c r="CN15" s="619"/>
      <c r="CO15" s="619"/>
      <c r="CP15" s="619"/>
      <c r="CQ15" s="620"/>
      <c r="CR15" s="621">
        <v>1509053</v>
      </c>
      <c r="CS15" s="622"/>
      <c r="CT15" s="622"/>
      <c r="CU15" s="622"/>
      <c r="CV15" s="622"/>
      <c r="CW15" s="622"/>
      <c r="CX15" s="622"/>
      <c r="CY15" s="623"/>
      <c r="CZ15" s="659">
        <v>20.7</v>
      </c>
      <c r="DA15" s="659"/>
      <c r="DB15" s="659"/>
      <c r="DC15" s="659"/>
      <c r="DD15" s="627">
        <v>606399</v>
      </c>
      <c r="DE15" s="622"/>
      <c r="DF15" s="622"/>
      <c r="DG15" s="622"/>
      <c r="DH15" s="622"/>
      <c r="DI15" s="622"/>
      <c r="DJ15" s="622"/>
      <c r="DK15" s="622"/>
      <c r="DL15" s="622"/>
      <c r="DM15" s="622"/>
      <c r="DN15" s="622"/>
      <c r="DO15" s="622"/>
      <c r="DP15" s="623"/>
      <c r="DQ15" s="627">
        <v>967731</v>
      </c>
      <c r="DR15" s="622"/>
      <c r="DS15" s="622"/>
      <c r="DT15" s="622"/>
      <c r="DU15" s="622"/>
      <c r="DV15" s="622"/>
      <c r="DW15" s="622"/>
      <c r="DX15" s="622"/>
      <c r="DY15" s="622"/>
      <c r="DZ15" s="622"/>
      <c r="EA15" s="622"/>
      <c r="EB15" s="622"/>
      <c r="EC15" s="658"/>
    </row>
    <row r="16" spans="2:143" ht="11.25" customHeight="1" x14ac:dyDescent="0.2">
      <c r="B16" s="618" t="s">
        <v>251</v>
      </c>
      <c r="C16" s="619"/>
      <c r="D16" s="619"/>
      <c r="E16" s="619"/>
      <c r="F16" s="619"/>
      <c r="G16" s="619"/>
      <c r="H16" s="619"/>
      <c r="I16" s="619"/>
      <c r="J16" s="619"/>
      <c r="K16" s="619"/>
      <c r="L16" s="619"/>
      <c r="M16" s="619"/>
      <c r="N16" s="619"/>
      <c r="O16" s="619"/>
      <c r="P16" s="619"/>
      <c r="Q16" s="620"/>
      <c r="R16" s="621">
        <v>6590</v>
      </c>
      <c r="S16" s="622"/>
      <c r="T16" s="622"/>
      <c r="U16" s="622"/>
      <c r="V16" s="622"/>
      <c r="W16" s="622"/>
      <c r="X16" s="622"/>
      <c r="Y16" s="623"/>
      <c r="Z16" s="659">
        <v>0.1</v>
      </c>
      <c r="AA16" s="659"/>
      <c r="AB16" s="659"/>
      <c r="AC16" s="659"/>
      <c r="AD16" s="660">
        <v>6590</v>
      </c>
      <c r="AE16" s="660"/>
      <c r="AF16" s="660"/>
      <c r="AG16" s="660"/>
      <c r="AH16" s="660"/>
      <c r="AI16" s="660"/>
      <c r="AJ16" s="660"/>
      <c r="AK16" s="660"/>
      <c r="AL16" s="624">
        <v>0.1</v>
      </c>
      <c r="AM16" s="625"/>
      <c r="AN16" s="625"/>
      <c r="AO16" s="661"/>
      <c r="AP16" s="618" t="s">
        <v>252</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253</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254</v>
      </c>
      <c r="C17" s="619"/>
      <c r="D17" s="619"/>
      <c r="E17" s="619"/>
      <c r="F17" s="619"/>
      <c r="G17" s="619"/>
      <c r="H17" s="619"/>
      <c r="I17" s="619"/>
      <c r="J17" s="619"/>
      <c r="K17" s="619"/>
      <c r="L17" s="619"/>
      <c r="M17" s="619"/>
      <c r="N17" s="619"/>
      <c r="O17" s="619"/>
      <c r="P17" s="619"/>
      <c r="Q17" s="620"/>
      <c r="R17" s="621">
        <v>53668</v>
      </c>
      <c r="S17" s="622"/>
      <c r="T17" s="622"/>
      <c r="U17" s="622"/>
      <c r="V17" s="622"/>
      <c r="W17" s="622"/>
      <c r="X17" s="622"/>
      <c r="Y17" s="623"/>
      <c r="Z17" s="659">
        <v>0.7</v>
      </c>
      <c r="AA17" s="659"/>
      <c r="AB17" s="659"/>
      <c r="AC17" s="659"/>
      <c r="AD17" s="660">
        <v>53668</v>
      </c>
      <c r="AE17" s="660"/>
      <c r="AF17" s="660"/>
      <c r="AG17" s="660"/>
      <c r="AH17" s="660"/>
      <c r="AI17" s="660"/>
      <c r="AJ17" s="660"/>
      <c r="AK17" s="660"/>
      <c r="AL17" s="624">
        <v>1.1000000000000001</v>
      </c>
      <c r="AM17" s="625"/>
      <c r="AN17" s="625"/>
      <c r="AO17" s="661"/>
      <c r="AP17" s="618" t="s">
        <v>255</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256</v>
      </c>
      <c r="CE17" s="619"/>
      <c r="CF17" s="619"/>
      <c r="CG17" s="619"/>
      <c r="CH17" s="619"/>
      <c r="CI17" s="619"/>
      <c r="CJ17" s="619"/>
      <c r="CK17" s="619"/>
      <c r="CL17" s="619"/>
      <c r="CM17" s="619"/>
      <c r="CN17" s="619"/>
      <c r="CO17" s="619"/>
      <c r="CP17" s="619"/>
      <c r="CQ17" s="620"/>
      <c r="CR17" s="621">
        <v>39294</v>
      </c>
      <c r="CS17" s="622"/>
      <c r="CT17" s="622"/>
      <c r="CU17" s="622"/>
      <c r="CV17" s="622"/>
      <c r="CW17" s="622"/>
      <c r="CX17" s="622"/>
      <c r="CY17" s="623"/>
      <c r="CZ17" s="659">
        <v>0.5</v>
      </c>
      <c r="DA17" s="659"/>
      <c r="DB17" s="659"/>
      <c r="DC17" s="659"/>
      <c r="DD17" s="627" t="s">
        <v>122</v>
      </c>
      <c r="DE17" s="622"/>
      <c r="DF17" s="622"/>
      <c r="DG17" s="622"/>
      <c r="DH17" s="622"/>
      <c r="DI17" s="622"/>
      <c r="DJ17" s="622"/>
      <c r="DK17" s="622"/>
      <c r="DL17" s="622"/>
      <c r="DM17" s="622"/>
      <c r="DN17" s="622"/>
      <c r="DO17" s="622"/>
      <c r="DP17" s="623"/>
      <c r="DQ17" s="627">
        <v>39294</v>
      </c>
      <c r="DR17" s="622"/>
      <c r="DS17" s="622"/>
      <c r="DT17" s="622"/>
      <c r="DU17" s="622"/>
      <c r="DV17" s="622"/>
      <c r="DW17" s="622"/>
      <c r="DX17" s="622"/>
      <c r="DY17" s="622"/>
      <c r="DZ17" s="622"/>
      <c r="EA17" s="622"/>
      <c r="EB17" s="622"/>
      <c r="EC17" s="658"/>
    </row>
    <row r="18" spans="2:133" ht="11.25" customHeight="1" x14ac:dyDescent="0.2">
      <c r="B18" s="618" t="s">
        <v>257</v>
      </c>
      <c r="C18" s="619"/>
      <c r="D18" s="619"/>
      <c r="E18" s="619"/>
      <c r="F18" s="619"/>
      <c r="G18" s="619"/>
      <c r="H18" s="619"/>
      <c r="I18" s="619"/>
      <c r="J18" s="619"/>
      <c r="K18" s="619"/>
      <c r="L18" s="619"/>
      <c r="M18" s="619"/>
      <c r="N18" s="619"/>
      <c r="O18" s="619"/>
      <c r="P18" s="619"/>
      <c r="Q18" s="620"/>
      <c r="R18" s="621">
        <v>25911</v>
      </c>
      <c r="S18" s="622"/>
      <c r="T18" s="622"/>
      <c r="U18" s="622"/>
      <c r="V18" s="622"/>
      <c r="W18" s="622"/>
      <c r="X18" s="622"/>
      <c r="Y18" s="623"/>
      <c r="Z18" s="659">
        <v>0.3</v>
      </c>
      <c r="AA18" s="659"/>
      <c r="AB18" s="659"/>
      <c r="AC18" s="659"/>
      <c r="AD18" s="660">
        <v>25911</v>
      </c>
      <c r="AE18" s="660"/>
      <c r="AF18" s="660"/>
      <c r="AG18" s="660"/>
      <c r="AH18" s="660"/>
      <c r="AI18" s="660"/>
      <c r="AJ18" s="660"/>
      <c r="AK18" s="660"/>
      <c r="AL18" s="624">
        <v>0.5</v>
      </c>
      <c r="AM18" s="625"/>
      <c r="AN18" s="625"/>
      <c r="AO18" s="661"/>
      <c r="AP18" s="618" t="s">
        <v>258</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259</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260</v>
      </c>
      <c r="C19" s="619"/>
      <c r="D19" s="619"/>
      <c r="E19" s="619"/>
      <c r="F19" s="619"/>
      <c r="G19" s="619"/>
      <c r="H19" s="619"/>
      <c r="I19" s="619"/>
      <c r="J19" s="619"/>
      <c r="K19" s="619"/>
      <c r="L19" s="619"/>
      <c r="M19" s="619"/>
      <c r="N19" s="619"/>
      <c r="O19" s="619"/>
      <c r="P19" s="619"/>
      <c r="Q19" s="620"/>
      <c r="R19" s="621">
        <v>24529</v>
      </c>
      <c r="S19" s="622"/>
      <c r="T19" s="622"/>
      <c r="U19" s="622"/>
      <c r="V19" s="622"/>
      <c r="W19" s="622"/>
      <c r="X19" s="622"/>
      <c r="Y19" s="623"/>
      <c r="Z19" s="659">
        <v>0.3</v>
      </c>
      <c r="AA19" s="659"/>
      <c r="AB19" s="659"/>
      <c r="AC19" s="659"/>
      <c r="AD19" s="660">
        <v>24529</v>
      </c>
      <c r="AE19" s="660"/>
      <c r="AF19" s="660"/>
      <c r="AG19" s="660"/>
      <c r="AH19" s="660"/>
      <c r="AI19" s="660"/>
      <c r="AJ19" s="660"/>
      <c r="AK19" s="660"/>
      <c r="AL19" s="624">
        <v>0.5</v>
      </c>
      <c r="AM19" s="625"/>
      <c r="AN19" s="625"/>
      <c r="AO19" s="661"/>
      <c r="AP19" s="618" t="s">
        <v>261</v>
      </c>
      <c r="AQ19" s="619"/>
      <c r="AR19" s="619"/>
      <c r="AS19" s="619"/>
      <c r="AT19" s="619"/>
      <c r="AU19" s="619"/>
      <c r="AV19" s="619"/>
      <c r="AW19" s="619"/>
      <c r="AX19" s="619"/>
      <c r="AY19" s="619"/>
      <c r="AZ19" s="619"/>
      <c r="BA19" s="619"/>
      <c r="BB19" s="619"/>
      <c r="BC19" s="619"/>
      <c r="BD19" s="619"/>
      <c r="BE19" s="619"/>
      <c r="BF19" s="620"/>
      <c r="BG19" s="621" t="s">
        <v>122</v>
      </c>
      <c r="BH19" s="622"/>
      <c r="BI19" s="622"/>
      <c r="BJ19" s="622"/>
      <c r="BK19" s="622"/>
      <c r="BL19" s="622"/>
      <c r="BM19" s="622"/>
      <c r="BN19" s="623"/>
      <c r="BO19" s="659" t="s">
        <v>122</v>
      </c>
      <c r="BP19" s="659"/>
      <c r="BQ19" s="659"/>
      <c r="BR19" s="659"/>
      <c r="BS19" s="660" t="s">
        <v>122</v>
      </c>
      <c r="BT19" s="660"/>
      <c r="BU19" s="660"/>
      <c r="BV19" s="660"/>
      <c r="BW19" s="660"/>
      <c r="BX19" s="660"/>
      <c r="BY19" s="660"/>
      <c r="BZ19" s="660"/>
      <c r="CA19" s="660"/>
      <c r="CB19" s="700"/>
      <c r="CD19" s="618" t="s">
        <v>262</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263</v>
      </c>
      <c r="C20" s="689"/>
      <c r="D20" s="689"/>
      <c r="E20" s="689"/>
      <c r="F20" s="689"/>
      <c r="G20" s="689"/>
      <c r="H20" s="689"/>
      <c r="I20" s="689"/>
      <c r="J20" s="689"/>
      <c r="K20" s="689"/>
      <c r="L20" s="689"/>
      <c r="M20" s="689"/>
      <c r="N20" s="689"/>
      <c r="O20" s="689"/>
      <c r="P20" s="689"/>
      <c r="Q20" s="690"/>
      <c r="R20" s="621">
        <v>1382</v>
      </c>
      <c r="S20" s="622"/>
      <c r="T20" s="622"/>
      <c r="U20" s="622"/>
      <c r="V20" s="622"/>
      <c r="W20" s="622"/>
      <c r="X20" s="622"/>
      <c r="Y20" s="623"/>
      <c r="Z20" s="659">
        <v>0</v>
      </c>
      <c r="AA20" s="659"/>
      <c r="AB20" s="659"/>
      <c r="AC20" s="659"/>
      <c r="AD20" s="660">
        <v>1382</v>
      </c>
      <c r="AE20" s="660"/>
      <c r="AF20" s="660"/>
      <c r="AG20" s="660"/>
      <c r="AH20" s="660"/>
      <c r="AI20" s="660"/>
      <c r="AJ20" s="660"/>
      <c r="AK20" s="660"/>
      <c r="AL20" s="624">
        <v>0</v>
      </c>
      <c r="AM20" s="625"/>
      <c r="AN20" s="625"/>
      <c r="AO20" s="661"/>
      <c r="AP20" s="618" t="s">
        <v>264</v>
      </c>
      <c r="AQ20" s="619"/>
      <c r="AR20" s="619"/>
      <c r="AS20" s="619"/>
      <c r="AT20" s="619"/>
      <c r="AU20" s="619"/>
      <c r="AV20" s="619"/>
      <c r="AW20" s="619"/>
      <c r="AX20" s="619"/>
      <c r="AY20" s="619"/>
      <c r="AZ20" s="619"/>
      <c r="BA20" s="619"/>
      <c r="BB20" s="619"/>
      <c r="BC20" s="619"/>
      <c r="BD20" s="619"/>
      <c r="BE20" s="619"/>
      <c r="BF20" s="620"/>
      <c r="BG20" s="621" t="s">
        <v>122</v>
      </c>
      <c r="BH20" s="622"/>
      <c r="BI20" s="622"/>
      <c r="BJ20" s="622"/>
      <c r="BK20" s="622"/>
      <c r="BL20" s="622"/>
      <c r="BM20" s="622"/>
      <c r="BN20" s="623"/>
      <c r="BO20" s="659" t="s">
        <v>122</v>
      </c>
      <c r="BP20" s="659"/>
      <c r="BQ20" s="659"/>
      <c r="BR20" s="659"/>
      <c r="BS20" s="660" t="s">
        <v>122</v>
      </c>
      <c r="BT20" s="660"/>
      <c r="BU20" s="660"/>
      <c r="BV20" s="660"/>
      <c r="BW20" s="660"/>
      <c r="BX20" s="660"/>
      <c r="BY20" s="660"/>
      <c r="BZ20" s="660"/>
      <c r="CA20" s="660"/>
      <c r="CB20" s="700"/>
      <c r="CD20" s="618" t="s">
        <v>265</v>
      </c>
      <c r="CE20" s="619"/>
      <c r="CF20" s="619"/>
      <c r="CG20" s="619"/>
      <c r="CH20" s="619"/>
      <c r="CI20" s="619"/>
      <c r="CJ20" s="619"/>
      <c r="CK20" s="619"/>
      <c r="CL20" s="619"/>
      <c r="CM20" s="619"/>
      <c r="CN20" s="619"/>
      <c r="CO20" s="619"/>
      <c r="CP20" s="619"/>
      <c r="CQ20" s="620"/>
      <c r="CR20" s="621">
        <v>7283207</v>
      </c>
      <c r="CS20" s="622"/>
      <c r="CT20" s="622"/>
      <c r="CU20" s="622"/>
      <c r="CV20" s="622"/>
      <c r="CW20" s="622"/>
      <c r="CX20" s="622"/>
      <c r="CY20" s="623"/>
      <c r="CZ20" s="659">
        <v>100</v>
      </c>
      <c r="DA20" s="659"/>
      <c r="DB20" s="659"/>
      <c r="DC20" s="659"/>
      <c r="DD20" s="627">
        <v>1182974</v>
      </c>
      <c r="DE20" s="622"/>
      <c r="DF20" s="622"/>
      <c r="DG20" s="622"/>
      <c r="DH20" s="622"/>
      <c r="DI20" s="622"/>
      <c r="DJ20" s="622"/>
      <c r="DK20" s="622"/>
      <c r="DL20" s="622"/>
      <c r="DM20" s="622"/>
      <c r="DN20" s="622"/>
      <c r="DO20" s="622"/>
      <c r="DP20" s="623"/>
      <c r="DQ20" s="627">
        <v>5363693</v>
      </c>
      <c r="DR20" s="622"/>
      <c r="DS20" s="622"/>
      <c r="DT20" s="622"/>
      <c r="DU20" s="622"/>
      <c r="DV20" s="622"/>
      <c r="DW20" s="622"/>
      <c r="DX20" s="622"/>
      <c r="DY20" s="622"/>
      <c r="DZ20" s="622"/>
      <c r="EA20" s="622"/>
      <c r="EB20" s="622"/>
      <c r="EC20" s="658"/>
    </row>
    <row r="21" spans="2:133" ht="11.25" customHeight="1" x14ac:dyDescent="0.2">
      <c r="B21" s="618" t="s">
        <v>266</v>
      </c>
      <c r="C21" s="619"/>
      <c r="D21" s="619"/>
      <c r="E21" s="619"/>
      <c r="F21" s="619"/>
      <c r="G21" s="619"/>
      <c r="H21" s="619"/>
      <c r="I21" s="619"/>
      <c r="J21" s="619"/>
      <c r="K21" s="619"/>
      <c r="L21" s="619"/>
      <c r="M21" s="619"/>
      <c r="N21" s="619"/>
      <c r="O21" s="619"/>
      <c r="P21" s="619"/>
      <c r="Q21" s="620"/>
      <c r="R21" s="621">
        <v>4948</v>
      </c>
      <c r="S21" s="622"/>
      <c r="T21" s="622"/>
      <c r="U21" s="622"/>
      <c r="V21" s="622"/>
      <c r="W21" s="622"/>
      <c r="X21" s="622"/>
      <c r="Y21" s="623"/>
      <c r="Z21" s="659">
        <v>0.1</v>
      </c>
      <c r="AA21" s="659"/>
      <c r="AB21" s="659"/>
      <c r="AC21" s="659"/>
      <c r="AD21" s="660" t="s">
        <v>122</v>
      </c>
      <c r="AE21" s="660"/>
      <c r="AF21" s="660"/>
      <c r="AG21" s="660"/>
      <c r="AH21" s="660"/>
      <c r="AI21" s="660"/>
      <c r="AJ21" s="660"/>
      <c r="AK21" s="660"/>
      <c r="AL21" s="624" t="s">
        <v>122</v>
      </c>
      <c r="AM21" s="625"/>
      <c r="AN21" s="625"/>
      <c r="AO21" s="661"/>
      <c r="AP21" s="618" t="s">
        <v>267</v>
      </c>
      <c r="AQ21" s="698"/>
      <c r="AR21" s="698"/>
      <c r="AS21" s="698"/>
      <c r="AT21" s="698"/>
      <c r="AU21" s="698"/>
      <c r="AV21" s="698"/>
      <c r="AW21" s="698"/>
      <c r="AX21" s="698"/>
      <c r="AY21" s="698"/>
      <c r="AZ21" s="698"/>
      <c r="BA21" s="698"/>
      <c r="BB21" s="698"/>
      <c r="BC21" s="698"/>
      <c r="BD21" s="698"/>
      <c r="BE21" s="698"/>
      <c r="BF21" s="699"/>
      <c r="BG21" s="621" t="s">
        <v>122</v>
      </c>
      <c r="BH21" s="622"/>
      <c r="BI21" s="622"/>
      <c r="BJ21" s="622"/>
      <c r="BK21" s="622"/>
      <c r="BL21" s="622"/>
      <c r="BM21" s="622"/>
      <c r="BN21" s="623"/>
      <c r="BO21" s="659" t="s">
        <v>122</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268</v>
      </c>
      <c r="C22" s="619"/>
      <c r="D22" s="619"/>
      <c r="E22" s="619"/>
      <c r="F22" s="619"/>
      <c r="G22" s="619"/>
      <c r="H22" s="619"/>
      <c r="I22" s="619"/>
      <c r="J22" s="619"/>
      <c r="K22" s="619"/>
      <c r="L22" s="619"/>
      <c r="M22" s="619"/>
      <c r="N22" s="619"/>
      <c r="O22" s="619"/>
      <c r="P22" s="619"/>
      <c r="Q22" s="620"/>
      <c r="R22" s="621" t="s">
        <v>122</v>
      </c>
      <c r="S22" s="622"/>
      <c r="T22" s="622"/>
      <c r="U22" s="622"/>
      <c r="V22" s="622"/>
      <c r="W22" s="622"/>
      <c r="X22" s="622"/>
      <c r="Y22" s="623"/>
      <c r="Z22" s="659" t="s">
        <v>122</v>
      </c>
      <c r="AA22" s="659"/>
      <c r="AB22" s="659"/>
      <c r="AC22" s="659"/>
      <c r="AD22" s="660" t="s">
        <v>122</v>
      </c>
      <c r="AE22" s="660"/>
      <c r="AF22" s="660"/>
      <c r="AG22" s="660"/>
      <c r="AH22" s="660"/>
      <c r="AI22" s="660"/>
      <c r="AJ22" s="660"/>
      <c r="AK22" s="660"/>
      <c r="AL22" s="624" t="s">
        <v>122</v>
      </c>
      <c r="AM22" s="625"/>
      <c r="AN22" s="625"/>
      <c r="AO22" s="661"/>
      <c r="AP22" s="618" t="s">
        <v>269</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270</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271</v>
      </c>
      <c r="C23" s="619"/>
      <c r="D23" s="619"/>
      <c r="E23" s="619"/>
      <c r="F23" s="619"/>
      <c r="G23" s="619"/>
      <c r="H23" s="619"/>
      <c r="I23" s="619"/>
      <c r="J23" s="619"/>
      <c r="K23" s="619"/>
      <c r="L23" s="619"/>
      <c r="M23" s="619"/>
      <c r="N23" s="619"/>
      <c r="O23" s="619"/>
      <c r="P23" s="619"/>
      <c r="Q23" s="620"/>
      <c r="R23" s="621">
        <v>4948</v>
      </c>
      <c r="S23" s="622"/>
      <c r="T23" s="622"/>
      <c r="U23" s="622"/>
      <c r="V23" s="622"/>
      <c r="W23" s="622"/>
      <c r="X23" s="622"/>
      <c r="Y23" s="623"/>
      <c r="Z23" s="659">
        <v>0.1</v>
      </c>
      <c r="AA23" s="659"/>
      <c r="AB23" s="659"/>
      <c r="AC23" s="659"/>
      <c r="AD23" s="660" t="s">
        <v>122</v>
      </c>
      <c r="AE23" s="660"/>
      <c r="AF23" s="660"/>
      <c r="AG23" s="660"/>
      <c r="AH23" s="660"/>
      <c r="AI23" s="660"/>
      <c r="AJ23" s="660"/>
      <c r="AK23" s="660"/>
      <c r="AL23" s="624" t="s">
        <v>122</v>
      </c>
      <c r="AM23" s="625"/>
      <c r="AN23" s="625"/>
      <c r="AO23" s="661"/>
      <c r="AP23" s="618" t="s">
        <v>272</v>
      </c>
      <c r="AQ23" s="698"/>
      <c r="AR23" s="698"/>
      <c r="AS23" s="698"/>
      <c r="AT23" s="698"/>
      <c r="AU23" s="698"/>
      <c r="AV23" s="698"/>
      <c r="AW23" s="698"/>
      <c r="AX23" s="698"/>
      <c r="AY23" s="698"/>
      <c r="AZ23" s="698"/>
      <c r="BA23" s="698"/>
      <c r="BB23" s="698"/>
      <c r="BC23" s="698"/>
      <c r="BD23" s="698"/>
      <c r="BE23" s="698"/>
      <c r="BF23" s="699"/>
      <c r="BG23" s="621" t="s">
        <v>122</v>
      </c>
      <c r="BH23" s="622"/>
      <c r="BI23" s="622"/>
      <c r="BJ23" s="622"/>
      <c r="BK23" s="622"/>
      <c r="BL23" s="622"/>
      <c r="BM23" s="622"/>
      <c r="BN23" s="623"/>
      <c r="BO23" s="659" t="s">
        <v>122</v>
      </c>
      <c r="BP23" s="659"/>
      <c r="BQ23" s="659"/>
      <c r="BR23" s="659"/>
      <c r="BS23" s="660" t="s">
        <v>122</v>
      </c>
      <c r="BT23" s="660"/>
      <c r="BU23" s="660"/>
      <c r="BV23" s="660"/>
      <c r="BW23" s="660"/>
      <c r="BX23" s="660"/>
      <c r="BY23" s="660"/>
      <c r="BZ23" s="660"/>
      <c r="CA23" s="660"/>
      <c r="CB23" s="700"/>
      <c r="CD23" s="673" t="s">
        <v>212</v>
      </c>
      <c r="CE23" s="674"/>
      <c r="CF23" s="674"/>
      <c r="CG23" s="674"/>
      <c r="CH23" s="674"/>
      <c r="CI23" s="674"/>
      <c r="CJ23" s="674"/>
      <c r="CK23" s="674"/>
      <c r="CL23" s="674"/>
      <c r="CM23" s="674"/>
      <c r="CN23" s="674"/>
      <c r="CO23" s="674"/>
      <c r="CP23" s="674"/>
      <c r="CQ23" s="675"/>
      <c r="CR23" s="673" t="s">
        <v>273</v>
      </c>
      <c r="CS23" s="674"/>
      <c r="CT23" s="674"/>
      <c r="CU23" s="674"/>
      <c r="CV23" s="674"/>
      <c r="CW23" s="674"/>
      <c r="CX23" s="674"/>
      <c r="CY23" s="675"/>
      <c r="CZ23" s="673" t="s">
        <v>274</v>
      </c>
      <c r="DA23" s="674"/>
      <c r="DB23" s="674"/>
      <c r="DC23" s="675"/>
      <c r="DD23" s="673" t="s">
        <v>275</v>
      </c>
      <c r="DE23" s="674"/>
      <c r="DF23" s="674"/>
      <c r="DG23" s="674"/>
      <c r="DH23" s="674"/>
      <c r="DI23" s="674"/>
      <c r="DJ23" s="674"/>
      <c r="DK23" s="675"/>
      <c r="DL23" s="711" t="s">
        <v>276</v>
      </c>
      <c r="DM23" s="712"/>
      <c r="DN23" s="712"/>
      <c r="DO23" s="712"/>
      <c r="DP23" s="712"/>
      <c r="DQ23" s="712"/>
      <c r="DR23" s="712"/>
      <c r="DS23" s="712"/>
      <c r="DT23" s="712"/>
      <c r="DU23" s="712"/>
      <c r="DV23" s="713"/>
      <c r="DW23" s="673" t="s">
        <v>277</v>
      </c>
      <c r="DX23" s="674"/>
      <c r="DY23" s="674"/>
      <c r="DZ23" s="674"/>
      <c r="EA23" s="674"/>
      <c r="EB23" s="674"/>
      <c r="EC23" s="675"/>
    </row>
    <row r="24" spans="2:133" ht="11.25" customHeight="1" x14ac:dyDescent="0.2">
      <c r="B24" s="618" t="s">
        <v>278</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279</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280</v>
      </c>
      <c r="CE24" s="680"/>
      <c r="CF24" s="680"/>
      <c r="CG24" s="680"/>
      <c r="CH24" s="680"/>
      <c r="CI24" s="680"/>
      <c r="CJ24" s="680"/>
      <c r="CK24" s="680"/>
      <c r="CL24" s="680"/>
      <c r="CM24" s="680"/>
      <c r="CN24" s="680"/>
      <c r="CO24" s="680"/>
      <c r="CP24" s="680"/>
      <c r="CQ24" s="681"/>
      <c r="CR24" s="676">
        <v>2616828</v>
      </c>
      <c r="CS24" s="677"/>
      <c r="CT24" s="677"/>
      <c r="CU24" s="677"/>
      <c r="CV24" s="677"/>
      <c r="CW24" s="677"/>
      <c r="CX24" s="677"/>
      <c r="CY24" s="702"/>
      <c r="CZ24" s="703">
        <v>35.9</v>
      </c>
      <c r="DA24" s="685"/>
      <c r="DB24" s="685"/>
      <c r="DC24" s="705"/>
      <c r="DD24" s="701">
        <v>1804307</v>
      </c>
      <c r="DE24" s="677"/>
      <c r="DF24" s="677"/>
      <c r="DG24" s="677"/>
      <c r="DH24" s="677"/>
      <c r="DI24" s="677"/>
      <c r="DJ24" s="677"/>
      <c r="DK24" s="702"/>
      <c r="DL24" s="701">
        <v>1625883</v>
      </c>
      <c r="DM24" s="677"/>
      <c r="DN24" s="677"/>
      <c r="DO24" s="677"/>
      <c r="DP24" s="677"/>
      <c r="DQ24" s="677"/>
      <c r="DR24" s="677"/>
      <c r="DS24" s="677"/>
      <c r="DT24" s="677"/>
      <c r="DU24" s="677"/>
      <c r="DV24" s="702"/>
      <c r="DW24" s="703">
        <v>32.700000000000003</v>
      </c>
      <c r="DX24" s="685"/>
      <c r="DY24" s="685"/>
      <c r="DZ24" s="685"/>
      <c r="EA24" s="685"/>
      <c r="EB24" s="685"/>
      <c r="EC24" s="704"/>
    </row>
    <row r="25" spans="2:133" ht="11.25" customHeight="1" x14ac:dyDescent="0.2">
      <c r="B25" s="618" t="s">
        <v>281</v>
      </c>
      <c r="C25" s="619"/>
      <c r="D25" s="619"/>
      <c r="E25" s="619"/>
      <c r="F25" s="619"/>
      <c r="G25" s="619"/>
      <c r="H25" s="619"/>
      <c r="I25" s="619"/>
      <c r="J25" s="619"/>
      <c r="K25" s="619"/>
      <c r="L25" s="619"/>
      <c r="M25" s="619"/>
      <c r="N25" s="619"/>
      <c r="O25" s="619"/>
      <c r="P25" s="619"/>
      <c r="Q25" s="620"/>
      <c r="R25" s="621">
        <v>4939179</v>
      </c>
      <c r="S25" s="622"/>
      <c r="T25" s="622"/>
      <c r="U25" s="622"/>
      <c r="V25" s="622"/>
      <c r="W25" s="622"/>
      <c r="X25" s="622"/>
      <c r="Y25" s="623"/>
      <c r="Z25" s="659">
        <v>65.3</v>
      </c>
      <c r="AA25" s="659"/>
      <c r="AB25" s="659"/>
      <c r="AC25" s="659"/>
      <c r="AD25" s="660">
        <v>4934231</v>
      </c>
      <c r="AE25" s="660"/>
      <c r="AF25" s="660"/>
      <c r="AG25" s="660"/>
      <c r="AH25" s="660"/>
      <c r="AI25" s="660"/>
      <c r="AJ25" s="660"/>
      <c r="AK25" s="660"/>
      <c r="AL25" s="624">
        <v>99.1</v>
      </c>
      <c r="AM25" s="625"/>
      <c r="AN25" s="625"/>
      <c r="AO25" s="661"/>
      <c r="AP25" s="618" t="s">
        <v>282</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283</v>
      </c>
      <c r="CE25" s="619"/>
      <c r="CF25" s="619"/>
      <c r="CG25" s="619"/>
      <c r="CH25" s="619"/>
      <c r="CI25" s="619"/>
      <c r="CJ25" s="619"/>
      <c r="CK25" s="619"/>
      <c r="CL25" s="619"/>
      <c r="CM25" s="619"/>
      <c r="CN25" s="619"/>
      <c r="CO25" s="619"/>
      <c r="CP25" s="619"/>
      <c r="CQ25" s="620"/>
      <c r="CR25" s="621">
        <v>1425103</v>
      </c>
      <c r="CS25" s="634"/>
      <c r="CT25" s="634"/>
      <c r="CU25" s="634"/>
      <c r="CV25" s="634"/>
      <c r="CW25" s="634"/>
      <c r="CX25" s="634"/>
      <c r="CY25" s="635"/>
      <c r="CZ25" s="624">
        <v>19.600000000000001</v>
      </c>
      <c r="DA25" s="636"/>
      <c r="DB25" s="636"/>
      <c r="DC25" s="637"/>
      <c r="DD25" s="627">
        <v>1329284</v>
      </c>
      <c r="DE25" s="634"/>
      <c r="DF25" s="634"/>
      <c r="DG25" s="634"/>
      <c r="DH25" s="634"/>
      <c r="DI25" s="634"/>
      <c r="DJ25" s="634"/>
      <c r="DK25" s="635"/>
      <c r="DL25" s="627">
        <v>1252410</v>
      </c>
      <c r="DM25" s="634"/>
      <c r="DN25" s="634"/>
      <c r="DO25" s="634"/>
      <c r="DP25" s="634"/>
      <c r="DQ25" s="634"/>
      <c r="DR25" s="634"/>
      <c r="DS25" s="634"/>
      <c r="DT25" s="634"/>
      <c r="DU25" s="634"/>
      <c r="DV25" s="635"/>
      <c r="DW25" s="624">
        <v>25.2</v>
      </c>
      <c r="DX25" s="636"/>
      <c r="DY25" s="636"/>
      <c r="DZ25" s="636"/>
      <c r="EA25" s="636"/>
      <c r="EB25" s="636"/>
      <c r="EC25" s="648"/>
    </row>
    <row r="26" spans="2:133" ht="11.25" customHeight="1" x14ac:dyDescent="0.2">
      <c r="B26" s="618" t="s">
        <v>284</v>
      </c>
      <c r="C26" s="619"/>
      <c r="D26" s="619"/>
      <c r="E26" s="619"/>
      <c r="F26" s="619"/>
      <c r="G26" s="619"/>
      <c r="H26" s="619"/>
      <c r="I26" s="619"/>
      <c r="J26" s="619"/>
      <c r="K26" s="619"/>
      <c r="L26" s="619"/>
      <c r="M26" s="619"/>
      <c r="N26" s="619"/>
      <c r="O26" s="619"/>
      <c r="P26" s="619"/>
      <c r="Q26" s="620"/>
      <c r="R26" s="621">
        <v>1704</v>
      </c>
      <c r="S26" s="622"/>
      <c r="T26" s="622"/>
      <c r="U26" s="622"/>
      <c r="V26" s="622"/>
      <c r="W26" s="622"/>
      <c r="X26" s="622"/>
      <c r="Y26" s="623"/>
      <c r="Z26" s="659">
        <v>0</v>
      </c>
      <c r="AA26" s="659"/>
      <c r="AB26" s="659"/>
      <c r="AC26" s="659"/>
      <c r="AD26" s="660">
        <v>1704</v>
      </c>
      <c r="AE26" s="660"/>
      <c r="AF26" s="660"/>
      <c r="AG26" s="660"/>
      <c r="AH26" s="660"/>
      <c r="AI26" s="660"/>
      <c r="AJ26" s="660"/>
      <c r="AK26" s="660"/>
      <c r="AL26" s="624">
        <v>0</v>
      </c>
      <c r="AM26" s="625"/>
      <c r="AN26" s="625"/>
      <c r="AO26" s="661"/>
      <c r="AP26" s="618" t="s">
        <v>285</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286</v>
      </c>
      <c r="CE26" s="619"/>
      <c r="CF26" s="619"/>
      <c r="CG26" s="619"/>
      <c r="CH26" s="619"/>
      <c r="CI26" s="619"/>
      <c r="CJ26" s="619"/>
      <c r="CK26" s="619"/>
      <c r="CL26" s="619"/>
      <c r="CM26" s="619"/>
      <c r="CN26" s="619"/>
      <c r="CO26" s="619"/>
      <c r="CP26" s="619"/>
      <c r="CQ26" s="620"/>
      <c r="CR26" s="621">
        <v>838706</v>
      </c>
      <c r="CS26" s="622"/>
      <c r="CT26" s="622"/>
      <c r="CU26" s="622"/>
      <c r="CV26" s="622"/>
      <c r="CW26" s="622"/>
      <c r="CX26" s="622"/>
      <c r="CY26" s="623"/>
      <c r="CZ26" s="624">
        <v>11.5</v>
      </c>
      <c r="DA26" s="636"/>
      <c r="DB26" s="636"/>
      <c r="DC26" s="637"/>
      <c r="DD26" s="627">
        <v>751345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287</v>
      </c>
      <c r="C27" s="619"/>
      <c r="D27" s="619"/>
      <c r="E27" s="619"/>
      <c r="F27" s="619"/>
      <c r="G27" s="619"/>
      <c r="H27" s="619"/>
      <c r="I27" s="619"/>
      <c r="J27" s="619"/>
      <c r="K27" s="619"/>
      <c r="L27" s="619"/>
      <c r="M27" s="619"/>
      <c r="N27" s="619"/>
      <c r="O27" s="619"/>
      <c r="P27" s="619"/>
      <c r="Q27" s="620"/>
      <c r="R27" s="621">
        <v>22717</v>
      </c>
      <c r="S27" s="622"/>
      <c r="T27" s="622"/>
      <c r="U27" s="622"/>
      <c r="V27" s="622"/>
      <c r="W27" s="622"/>
      <c r="X27" s="622"/>
      <c r="Y27" s="623"/>
      <c r="Z27" s="659">
        <v>0.3</v>
      </c>
      <c r="AA27" s="659"/>
      <c r="AB27" s="659"/>
      <c r="AC27" s="659"/>
      <c r="AD27" s="660" t="s">
        <v>122</v>
      </c>
      <c r="AE27" s="660"/>
      <c r="AF27" s="660"/>
      <c r="AG27" s="660"/>
      <c r="AH27" s="660"/>
      <c r="AI27" s="660"/>
      <c r="AJ27" s="660"/>
      <c r="AK27" s="660"/>
      <c r="AL27" s="624" t="s">
        <v>122</v>
      </c>
      <c r="AM27" s="625"/>
      <c r="AN27" s="625"/>
      <c r="AO27" s="661"/>
      <c r="AP27" s="618" t="s">
        <v>288</v>
      </c>
      <c r="AQ27" s="619"/>
      <c r="AR27" s="619"/>
      <c r="AS27" s="619"/>
      <c r="AT27" s="619"/>
      <c r="AU27" s="619"/>
      <c r="AV27" s="619"/>
      <c r="AW27" s="619"/>
      <c r="AX27" s="619"/>
      <c r="AY27" s="619"/>
      <c r="AZ27" s="619"/>
      <c r="BA27" s="619"/>
      <c r="BB27" s="619"/>
      <c r="BC27" s="619"/>
      <c r="BD27" s="619"/>
      <c r="BE27" s="619"/>
      <c r="BF27" s="620"/>
      <c r="BG27" s="621">
        <v>4349659</v>
      </c>
      <c r="BH27" s="622"/>
      <c r="BI27" s="622"/>
      <c r="BJ27" s="622"/>
      <c r="BK27" s="622"/>
      <c r="BL27" s="622"/>
      <c r="BM27" s="622"/>
      <c r="BN27" s="623"/>
      <c r="BO27" s="659">
        <v>100</v>
      </c>
      <c r="BP27" s="659"/>
      <c r="BQ27" s="659"/>
      <c r="BR27" s="659"/>
      <c r="BS27" s="660" t="s">
        <v>122</v>
      </c>
      <c r="BT27" s="660"/>
      <c r="BU27" s="660"/>
      <c r="BV27" s="660"/>
      <c r="BW27" s="660"/>
      <c r="BX27" s="660"/>
      <c r="BY27" s="660"/>
      <c r="BZ27" s="660"/>
      <c r="CA27" s="660"/>
      <c r="CB27" s="700"/>
      <c r="CD27" s="618" t="s">
        <v>289</v>
      </c>
      <c r="CE27" s="619"/>
      <c r="CF27" s="619"/>
      <c r="CG27" s="619"/>
      <c r="CH27" s="619"/>
      <c r="CI27" s="619"/>
      <c r="CJ27" s="619"/>
      <c r="CK27" s="619"/>
      <c r="CL27" s="619"/>
      <c r="CM27" s="619"/>
      <c r="CN27" s="619"/>
      <c r="CO27" s="619"/>
      <c r="CP27" s="619"/>
      <c r="CQ27" s="620"/>
      <c r="CR27" s="621">
        <v>1152431</v>
      </c>
      <c r="CS27" s="634"/>
      <c r="CT27" s="634"/>
      <c r="CU27" s="634"/>
      <c r="CV27" s="634"/>
      <c r="CW27" s="634"/>
      <c r="CX27" s="634"/>
      <c r="CY27" s="635"/>
      <c r="CZ27" s="624">
        <v>15.8</v>
      </c>
      <c r="DA27" s="636"/>
      <c r="DB27" s="636"/>
      <c r="DC27" s="637"/>
      <c r="DD27" s="627">
        <v>435729</v>
      </c>
      <c r="DE27" s="634"/>
      <c r="DF27" s="634"/>
      <c r="DG27" s="634"/>
      <c r="DH27" s="634"/>
      <c r="DI27" s="634"/>
      <c r="DJ27" s="634"/>
      <c r="DK27" s="635"/>
      <c r="DL27" s="627">
        <v>334179</v>
      </c>
      <c r="DM27" s="634"/>
      <c r="DN27" s="634"/>
      <c r="DO27" s="634"/>
      <c r="DP27" s="634"/>
      <c r="DQ27" s="634"/>
      <c r="DR27" s="634"/>
      <c r="DS27" s="634"/>
      <c r="DT27" s="634"/>
      <c r="DU27" s="634"/>
      <c r="DV27" s="635"/>
      <c r="DW27" s="624">
        <v>6.7</v>
      </c>
      <c r="DX27" s="636"/>
      <c r="DY27" s="636"/>
      <c r="DZ27" s="636"/>
      <c r="EA27" s="636"/>
      <c r="EB27" s="636"/>
      <c r="EC27" s="648"/>
    </row>
    <row r="28" spans="2:133" ht="11.25" customHeight="1" x14ac:dyDescent="0.2">
      <c r="B28" s="618" t="s">
        <v>290</v>
      </c>
      <c r="C28" s="619"/>
      <c r="D28" s="619"/>
      <c r="E28" s="619"/>
      <c r="F28" s="619"/>
      <c r="G28" s="619"/>
      <c r="H28" s="619"/>
      <c r="I28" s="619"/>
      <c r="J28" s="619"/>
      <c r="K28" s="619"/>
      <c r="L28" s="619"/>
      <c r="M28" s="619"/>
      <c r="N28" s="619"/>
      <c r="O28" s="619"/>
      <c r="P28" s="619"/>
      <c r="Q28" s="620"/>
      <c r="R28" s="621">
        <v>49204</v>
      </c>
      <c r="S28" s="622"/>
      <c r="T28" s="622"/>
      <c r="U28" s="622"/>
      <c r="V28" s="622"/>
      <c r="W28" s="622"/>
      <c r="X28" s="622"/>
      <c r="Y28" s="623"/>
      <c r="Z28" s="659">
        <v>0.7</v>
      </c>
      <c r="AA28" s="659"/>
      <c r="AB28" s="659"/>
      <c r="AC28" s="659"/>
      <c r="AD28" s="660" t="s">
        <v>122</v>
      </c>
      <c r="AE28" s="660"/>
      <c r="AF28" s="660"/>
      <c r="AG28" s="660"/>
      <c r="AH28" s="660"/>
      <c r="AI28" s="660"/>
      <c r="AJ28" s="660"/>
      <c r="AK28" s="660"/>
      <c r="AL28" s="624" t="s">
        <v>122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291</v>
      </c>
      <c r="CE28" s="619"/>
      <c r="CF28" s="619"/>
      <c r="CG28" s="619"/>
      <c r="CH28" s="619"/>
      <c r="CI28" s="619"/>
      <c r="CJ28" s="619"/>
      <c r="CK28" s="619"/>
      <c r="CL28" s="619"/>
      <c r="CM28" s="619"/>
      <c r="CN28" s="619"/>
      <c r="CO28" s="619"/>
      <c r="CP28" s="619"/>
      <c r="CQ28" s="620"/>
      <c r="CR28" s="621">
        <v>39294</v>
      </c>
      <c r="CS28" s="622"/>
      <c r="CT28" s="622"/>
      <c r="CU28" s="622"/>
      <c r="CV28" s="622"/>
      <c r="CW28" s="622"/>
      <c r="CX28" s="622"/>
      <c r="CY28" s="623"/>
      <c r="CZ28" s="624">
        <v>0.5</v>
      </c>
      <c r="DA28" s="636"/>
      <c r="DB28" s="636"/>
      <c r="DC28" s="637"/>
      <c r="DD28" s="627">
        <v>39294</v>
      </c>
      <c r="DE28" s="622"/>
      <c r="DF28" s="622"/>
      <c r="DG28" s="622"/>
      <c r="DH28" s="622"/>
      <c r="DI28" s="622"/>
      <c r="DJ28" s="622"/>
      <c r="DK28" s="623"/>
      <c r="DL28" s="627">
        <v>39294</v>
      </c>
      <c r="DM28" s="622"/>
      <c r="DN28" s="622"/>
      <c r="DO28" s="622"/>
      <c r="DP28" s="622"/>
      <c r="DQ28" s="622"/>
      <c r="DR28" s="622"/>
      <c r="DS28" s="622"/>
      <c r="DT28" s="622"/>
      <c r="DU28" s="622"/>
      <c r="DV28" s="623"/>
      <c r="DW28" s="624">
        <v>0.8</v>
      </c>
      <c r="DX28" s="636"/>
      <c r="DY28" s="636"/>
      <c r="DZ28" s="636"/>
      <c r="EA28" s="636"/>
      <c r="EB28" s="636"/>
      <c r="EC28" s="648"/>
    </row>
    <row r="29" spans="2:133" ht="11.25" customHeight="1" x14ac:dyDescent="0.2">
      <c r="B29" s="618" t="s">
        <v>292</v>
      </c>
      <c r="C29" s="619"/>
      <c r="D29" s="619"/>
      <c r="E29" s="619"/>
      <c r="F29" s="619"/>
      <c r="G29" s="619"/>
      <c r="H29" s="619"/>
      <c r="I29" s="619"/>
      <c r="J29" s="619"/>
      <c r="K29" s="619"/>
      <c r="L29" s="619"/>
      <c r="M29" s="619"/>
      <c r="N29" s="619"/>
      <c r="O29" s="619"/>
      <c r="P29" s="619"/>
      <c r="Q29" s="620"/>
      <c r="R29" s="621">
        <v>7734</v>
      </c>
      <c r="S29" s="622"/>
      <c r="T29" s="622"/>
      <c r="U29" s="622"/>
      <c r="V29" s="622"/>
      <c r="W29" s="622"/>
      <c r="X29" s="622"/>
      <c r="Y29" s="623"/>
      <c r="Z29" s="659">
        <v>0.1</v>
      </c>
      <c r="AA29" s="659"/>
      <c r="AB29" s="659"/>
      <c r="AC29" s="659"/>
      <c r="AD29" s="660">
        <v>122</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293</v>
      </c>
      <c r="CE29" s="641"/>
      <c r="CF29" s="618" t="s">
        <v>66</v>
      </c>
      <c r="CG29" s="619"/>
      <c r="CH29" s="619"/>
      <c r="CI29" s="619"/>
      <c r="CJ29" s="619"/>
      <c r="CK29" s="619"/>
      <c r="CL29" s="619"/>
      <c r="CM29" s="619"/>
      <c r="CN29" s="619"/>
      <c r="CO29" s="619"/>
      <c r="CP29" s="619"/>
      <c r="CQ29" s="620"/>
      <c r="CR29" s="621">
        <v>39294</v>
      </c>
      <c r="CS29" s="634"/>
      <c r="CT29" s="634"/>
      <c r="CU29" s="634"/>
      <c r="CV29" s="634"/>
      <c r="CW29" s="634"/>
      <c r="CX29" s="634"/>
      <c r="CY29" s="635"/>
      <c r="CZ29" s="624">
        <v>0.5</v>
      </c>
      <c r="DA29" s="636"/>
      <c r="DB29" s="636"/>
      <c r="DC29" s="637"/>
      <c r="DD29" s="627">
        <v>39294</v>
      </c>
      <c r="DE29" s="634"/>
      <c r="DF29" s="634"/>
      <c r="DG29" s="634"/>
      <c r="DH29" s="634"/>
      <c r="DI29" s="634"/>
      <c r="DJ29" s="634"/>
      <c r="DK29" s="635"/>
      <c r="DL29" s="627">
        <v>39294</v>
      </c>
      <c r="DM29" s="634"/>
      <c r="DN29" s="634"/>
      <c r="DO29" s="634"/>
      <c r="DP29" s="634"/>
      <c r="DQ29" s="634"/>
      <c r="DR29" s="634"/>
      <c r="DS29" s="634"/>
      <c r="DT29" s="634"/>
      <c r="DU29" s="634"/>
      <c r="DV29" s="635"/>
      <c r="DW29" s="624">
        <v>0.8</v>
      </c>
      <c r="DX29" s="636"/>
      <c r="DY29" s="636"/>
      <c r="DZ29" s="636"/>
      <c r="EA29" s="636"/>
      <c r="EB29" s="636"/>
      <c r="EC29" s="648"/>
    </row>
    <row r="30" spans="2:133" ht="11.25" customHeight="1" x14ac:dyDescent="0.2">
      <c r="B30" s="618" t="s">
        <v>294</v>
      </c>
      <c r="C30" s="619"/>
      <c r="D30" s="619"/>
      <c r="E30" s="619"/>
      <c r="F30" s="619"/>
      <c r="G30" s="619"/>
      <c r="H30" s="619"/>
      <c r="I30" s="619"/>
      <c r="J30" s="619"/>
      <c r="K30" s="619"/>
      <c r="L30" s="619"/>
      <c r="M30" s="619"/>
      <c r="N30" s="619"/>
      <c r="O30" s="619"/>
      <c r="P30" s="619"/>
      <c r="Q30" s="620"/>
      <c r="R30" s="621">
        <v>779904</v>
      </c>
      <c r="S30" s="622"/>
      <c r="T30" s="622"/>
      <c r="U30" s="622"/>
      <c r="V30" s="622"/>
      <c r="W30" s="622"/>
      <c r="X30" s="622"/>
      <c r="Y30" s="623"/>
      <c r="Z30" s="659">
        <v>10.3</v>
      </c>
      <c r="AA30" s="659"/>
      <c r="AB30" s="659"/>
      <c r="AC30" s="659"/>
      <c r="AD30" s="660" t="s">
        <v>122</v>
      </c>
      <c r="AE30" s="660"/>
      <c r="AF30" s="660"/>
      <c r="AG30" s="660"/>
      <c r="AH30" s="660"/>
      <c r="AI30" s="660"/>
      <c r="AJ30" s="660"/>
      <c r="AK30" s="660"/>
      <c r="AL30" s="624" t="s">
        <v>122</v>
      </c>
      <c r="AM30" s="625"/>
      <c r="AN30" s="625"/>
      <c r="AO30" s="661"/>
      <c r="AP30" s="673" t="s">
        <v>212</v>
      </c>
      <c r="AQ30" s="674"/>
      <c r="AR30" s="674"/>
      <c r="AS30" s="674"/>
      <c r="AT30" s="674"/>
      <c r="AU30" s="674"/>
      <c r="AV30" s="674"/>
      <c r="AW30" s="674"/>
      <c r="AX30" s="674"/>
      <c r="AY30" s="674"/>
      <c r="AZ30" s="674"/>
      <c r="BA30" s="674"/>
      <c r="BB30" s="674"/>
      <c r="BC30" s="674"/>
      <c r="BD30" s="674"/>
      <c r="BE30" s="674"/>
      <c r="BF30" s="675"/>
      <c r="BG30" s="673" t="s">
        <v>295</v>
      </c>
      <c r="BH30" s="691"/>
      <c r="BI30" s="691"/>
      <c r="BJ30" s="691"/>
      <c r="BK30" s="691"/>
      <c r="BL30" s="691"/>
      <c r="BM30" s="691"/>
      <c r="BN30" s="691"/>
      <c r="BO30" s="691"/>
      <c r="BP30" s="691"/>
      <c r="BQ30" s="692"/>
      <c r="BR30" s="673" t="s">
        <v>296</v>
      </c>
      <c r="BS30" s="691"/>
      <c r="BT30" s="691"/>
      <c r="BU30" s="691"/>
      <c r="BV30" s="691"/>
      <c r="BW30" s="691"/>
      <c r="BX30" s="691"/>
      <c r="BY30" s="691"/>
      <c r="BZ30" s="691"/>
      <c r="CA30" s="691"/>
      <c r="CB30" s="692"/>
      <c r="CD30" s="642"/>
      <c r="CE30" s="643"/>
      <c r="CF30" s="618" t="s">
        <v>297</v>
      </c>
      <c r="CG30" s="619"/>
      <c r="CH30" s="619"/>
      <c r="CI30" s="619"/>
      <c r="CJ30" s="619"/>
      <c r="CK30" s="619"/>
      <c r="CL30" s="619"/>
      <c r="CM30" s="619"/>
      <c r="CN30" s="619"/>
      <c r="CO30" s="619"/>
      <c r="CP30" s="619"/>
      <c r="CQ30" s="620"/>
      <c r="CR30" s="621">
        <v>38374</v>
      </c>
      <c r="CS30" s="622"/>
      <c r="CT30" s="622"/>
      <c r="CU30" s="622"/>
      <c r="CV30" s="622"/>
      <c r="CW30" s="622"/>
      <c r="CX30" s="622"/>
      <c r="CY30" s="623"/>
      <c r="CZ30" s="624">
        <v>0.5</v>
      </c>
      <c r="DA30" s="636"/>
      <c r="DB30" s="636"/>
      <c r="DC30" s="637"/>
      <c r="DD30" s="627">
        <v>38374</v>
      </c>
      <c r="DE30" s="622"/>
      <c r="DF30" s="622"/>
      <c r="DG30" s="622"/>
      <c r="DH30" s="622"/>
      <c r="DI30" s="622"/>
      <c r="DJ30" s="622"/>
      <c r="DK30" s="623"/>
      <c r="DL30" s="627">
        <v>38374</v>
      </c>
      <c r="DM30" s="622"/>
      <c r="DN30" s="622"/>
      <c r="DO30" s="622"/>
      <c r="DP30" s="622"/>
      <c r="DQ30" s="622"/>
      <c r="DR30" s="622"/>
      <c r="DS30" s="622"/>
      <c r="DT30" s="622"/>
      <c r="DU30" s="622"/>
      <c r="DV30" s="623"/>
      <c r="DW30" s="624">
        <v>0.8</v>
      </c>
      <c r="DX30" s="636"/>
      <c r="DY30" s="636"/>
      <c r="DZ30" s="636"/>
      <c r="EA30" s="636"/>
      <c r="EB30" s="636"/>
      <c r="EC30" s="648"/>
    </row>
    <row r="31" spans="2:133" ht="11.25" customHeight="1" x14ac:dyDescent="0.2">
      <c r="B31" s="688" t="s">
        <v>298</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299</v>
      </c>
      <c r="AQ31" s="694"/>
      <c r="AR31" s="694"/>
      <c r="AS31" s="694"/>
      <c r="AT31" s="695" t="s">
        <v>300</v>
      </c>
      <c r="AU31" s="218"/>
      <c r="AV31" s="218"/>
      <c r="AW31" s="218"/>
      <c r="AX31" s="679" t="s">
        <v>178</v>
      </c>
      <c r="AY31" s="680"/>
      <c r="AZ31" s="680"/>
      <c r="BA31" s="680"/>
      <c r="BB31" s="680"/>
      <c r="BC31" s="680"/>
      <c r="BD31" s="680"/>
      <c r="BE31" s="680"/>
      <c r="BF31" s="681"/>
      <c r="BG31" s="683">
        <v>99.3</v>
      </c>
      <c r="BH31" s="684"/>
      <c r="BI31" s="684"/>
      <c r="BJ31" s="684"/>
      <c r="BK31" s="684"/>
      <c r="BL31" s="684"/>
      <c r="BM31" s="685">
        <v>97.2</v>
      </c>
      <c r="BN31" s="684"/>
      <c r="BO31" s="684"/>
      <c r="BP31" s="684"/>
      <c r="BQ31" s="686"/>
      <c r="BR31" s="683">
        <v>99.4</v>
      </c>
      <c r="BS31" s="684"/>
      <c r="BT31" s="684"/>
      <c r="BU31" s="684"/>
      <c r="BV31" s="684"/>
      <c r="BW31" s="684"/>
      <c r="BX31" s="685">
        <v>97.6</v>
      </c>
      <c r="BY31" s="684"/>
      <c r="BZ31" s="684"/>
      <c r="CA31" s="684"/>
      <c r="CB31" s="686"/>
      <c r="CD31" s="642"/>
      <c r="CE31" s="643"/>
      <c r="CF31" s="618" t="s">
        <v>301</v>
      </c>
      <c r="CG31" s="619"/>
      <c r="CH31" s="619"/>
      <c r="CI31" s="619"/>
      <c r="CJ31" s="619"/>
      <c r="CK31" s="619"/>
      <c r="CL31" s="619"/>
      <c r="CM31" s="619"/>
      <c r="CN31" s="619"/>
      <c r="CO31" s="619"/>
      <c r="CP31" s="619"/>
      <c r="CQ31" s="620"/>
      <c r="CR31" s="621">
        <v>920</v>
      </c>
      <c r="CS31" s="634"/>
      <c r="CT31" s="634"/>
      <c r="CU31" s="634"/>
      <c r="CV31" s="634"/>
      <c r="CW31" s="634"/>
      <c r="CX31" s="634"/>
      <c r="CY31" s="635"/>
      <c r="CZ31" s="624">
        <v>0</v>
      </c>
      <c r="DA31" s="636"/>
      <c r="DB31" s="636"/>
      <c r="DC31" s="637"/>
      <c r="DD31" s="627">
        <v>920</v>
      </c>
      <c r="DE31" s="634"/>
      <c r="DF31" s="634"/>
      <c r="DG31" s="634"/>
      <c r="DH31" s="634"/>
      <c r="DI31" s="634"/>
      <c r="DJ31" s="634"/>
      <c r="DK31" s="635"/>
      <c r="DL31" s="627">
        <v>920</v>
      </c>
      <c r="DM31" s="634"/>
      <c r="DN31" s="634"/>
      <c r="DO31" s="634"/>
      <c r="DP31" s="634"/>
      <c r="DQ31" s="634"/>
      <c r="DR31" s="634"/>
      <c r="DS31" s="634"/>
      <c r="DT31" s="634"/>
      <c r="DU31" s="634"/>
      <c r="DV31" s="635"/>
      <c r="DW31" s="624">
        <v>0</v>
      </c>
      <c r="DX31" s="636"/>
      <c r="DY31" s="636"/>
      <c r="DZ31" s="636"/>
      <c r="EA31" s="636"/>
      <c r="EB31" s="636"/>
      <c r="EC31" s="648"/>
    </row>
    <row r="32" spans="2:133" ht="11.25" customHeight="1" x14ac:dyDescent="0.2">
      <c r="B32" s="618" t="s">
        <v>302</v>
      </c>
      <c r="C32" s="619"/>
      <c r="D32" s="619"/>
      <c r="E32" s="619"/>
      <c r="F32" s="619"/>
      <c r="G32" s="619"/>
      <c r="H32" s="619"/>
      <c r="I32" s="619"/>
      <c r="J32" s="619"/>
      <c r="K32" s="619"/>
      <c r="L32" s="619"/>
      <c r="M32" s="619"/>
      <c r="N32" s="619"/>
      <c r="O32" s="619"/>
      <c r="P32" s="619"/>
      <c r="Q32" s="620"/>
      <c r="R32" s="621">
        <v>356008</v>
      </c>
      <c r="S32" s="622"/>
      <c r="T32" s="622"/>
      <c r="U32" s="622"/>
      <c r="V32" s="622"/>
      <c r="W32" s="622"/>
      <c r="X32" s="622"/>
      <c r="Y32" s="623"/>
      <c r="Z32" s="659">
        <v>4.7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14" t="s">
        <v>303</v>
      </c>
      <c r="AX32" s="618" t="s">
        <v>304</v>
      </c>
      <c r="AY32" s="619"/>
      <c r="AZ32" s="619"/>
      <c r="BA32" s="619"/>
      <c r="BB32" s="619"/>
      <c r="BC32" s="619"/>
      <c r="BD32" s="619"/>
      <c r="BE32" s="619"/>
      <c r="BF32" s="620"/>
      <c r="BG32" s="687">
        <v>98.6</v>
      </c>
      <c r="BH32" s="634"/>
      <c r="BI32" s="634"/>
      <c r="BJ32" s="634"/>
      <c r="BK32" s="634"/>
      <c r="BL32" s="634"/>
      <c r="BM32" s="625">
        <v>96.2</v>
      </c>
      <c r="BN32" s="634"/>
      <c r="BO32" s="634"/>
      <c r="BP32" s="634"/>
      <c r="BQ32" s="657"/>
      <c r="BR32" s="687">
        <v>98.6</v>
      </c>
      <c r="BS32" s="634"/>
      <c r="BT32" s="634"/>
      <c r="BU32" s="634"/>
      <c r="BV32" s="634"/>
      <c r="BW32" s="634"/>
      <c r="BX32" s="625">
        <v>96.7</v>
      </c>
      <c r="BY32" s="634"/>
      <c r="BZ32" s="634"/>
      <c r="CA32" s="634"/>
      <c r="CB32" s="657"/>
      <c r="CD32" s="644"/>
      <c r="CE32" s="645"/>
      <c r="CF32" s="618" t="s">
        <v>305</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306</v>
      </c>
      <c r="C33" s="619"/>
      <c r="D33" s="619"/>
      <c r="E33" s="619"/>
      <c r="F33" s="619"/>
      <c r="G33" s="619"/>
      <c r="H33" s="619"/>
      <c r="I33" s="619"/>
      <c r="J33" s="619"/>
      <c r="K33" s="619"/>
      <c r="L33" s="619"/>
      <c r="M33" s="619"/>
      <c r="N33" s="619"/>
      <c r="O33" s="619"/>
      <c r="P33" s="619"/>
      <c r="Q33" s="620"/>
      <c r="R33" s="621">
        <v>116549</v>
      </c>
      <c r="S33" s="622"/>
      <c r="T33" s="622"/>
      <c r="U33" s="622"/>
      <c r="V33" s="622"/>
      <c r="W33" s="622"/>
      <c r="X33" s="622"/>
      <c r="Y33" s="623"/>
      <c r="Z33" s="659">
        <v>1.5</v>
      </c>
      <c r="AA33" s="659"/>
      <c r="AB33" s="659"/>
      <c r="AC33" s="659"/>
      <c r="AD33" s="660">
        <v>31699</v>
      </c>
      <c r="AE33" s="660"/>
      <c r="AF33" s="660"/>
      <c r="AG33" s="660"/>
      <c r="AH33" s="660"/>
      <c r="AI33" s="660"/>
      <c r="AJ33" s="660"/>
      <c r="AK33" s="660"/>
      <c r="AL33" s="624">
        <v>0.6</v>
      </c>
      <c r="AM33" s="625"/>
      <c r="AN33" s="625"/>
      <c r="AO33" s="661"/>
      <c r="AP33" s="664"/>
      <c r="AQ33" s="665"/>
      <c r="AR33" s="665"/>
      <c r="AS33" s="665"/>
      <c r="AT33" s="697"/>
      <c r="AU33" s="219"/>
      <c r="AV33" s="219"/>
      <c r="AW33" s="219"/>
      <c r="AX33" s="602" t="s">
        <v>307</v>
      </c>
      <c r="AY33" s="603"/>
      <c r="AZ33" s="603"/>
      <c r="BA33" s="603"/>
      <c r="BB33" s="603"/>
      <c r="BC33" s="603"/>
      <c r="BD33" s="603"/>
      <c r="BE33" s="603"/>
      <c r="BF33" s="604"/>
      <c r="BG33" s="682">
        <v>99.5</v>
      </c>
      <c r="BH33" s="606"/>
      <c r="BI33" s="606"/>
      <c r="BJ33" s="606"/>
      <c r="BK33" s="606"/>
      <c r="BL33" s="606"/>
      <c r="BM33" s="652">
        <v>97.6</v>
      </c>
      <c r="BN33" s="606"/>
      <c r="BO33" s="606"/>
      <c r="BP33" s="606"/>
      <c r="BQ33" s="669"/>
      <c r="BR33" s="682">
        <v>99.7</v>
      </c>
      <c r="BS33" s="606"/>
      <c r="BT33" s="606"/>
      <c r="BU33" s="606"/>
      <c r="BV33" s="606"/>
      <c r="BW33" s="606"/>
      <c r="BX33" s="652">
        <v>97.9</v>
      </c>
      <c r="BY33" s="606"/>
      <c r="BZ33" s="606"/>
      <c r="CA33" s="606"/>
      <c r="CB33" s="669"/>
      <c r="CD33" s="618" t="s">
        <v>308</v>
      </c>
      <c r="CE33" s="619"/>
      <c r="CF33" s="619"/>
      <c r="CG33" s="619"/>
      <c r="CH33" s="619"/>
      <c r="CI33" s="619"/>
      <c r="CJ33" s="619"/>
      <c r="CK33" s="619"/>
      <c r="CL33" s="619"/>
      <c r="CM33" s="619"/>
      <c r="CN33" s="619"/>
      <c r="CO33" s="619"/>
      <c r="CP33" s="619"/>
      <c r="CQ33" s="620"/>
      <c r="CR33" s="621">
        <v>3483405</v>
      </c>
      <c r="CS33" s="634"/>
      <c r="CT33" s="634"/>
      <c r="CU33" s="634"/>
      <c r="CV33" s="634"/>
      <c r="CW33" s="634"/>
      <c r="CX33" s="634"/>
      <c r="CY33" s="635"/>
      <c r="CZ33" s="624">
        <v>47.8</v>
      </c>
      <c r="DA33" s="636"/>
      <c r="DB33" s="636"/>
      <c r="DC33" s="637"/>
      <c r="DD33" s="627">
        <v>2964060</v>
      </c>
      <c r="DE33" s="634"/>
      <c r="DF33" s="634"/>
      <c r="DG33" s="634"/>
      <c r="DH33" s="634"/>
      <c r="DI33" s="634"/>
      <c r="DJ33" s="634"/>
      <c r="DK33" s="635"/>
      <c r="DL33" s="627">
        <v>2172392</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2">
      <c r="B34" s="618" t="s">
        <v>309</v>
      </c>
      <c r="C34" s="619"/>
      <c r="D34" s="619"/>
      <c r="E34" s="619"/>
      <c r="F34" s="619"/>
      <c r="G34" s="619"/>
      <c r="H34" s="619"/>
      <c r="I34" s="619"/>
      <c r="J34" s="619"/>
      <c r="K34" s="619"/>
      <c r="L34" s="619"/>
      <c r="M34" s="619"/>
      <c r="N34" s="619"/>
      <c r="O34" s="619"/>
      <c r="P34" s="619"/>
      <c r="Q34" s="620"/>
      <c r="R34" s="621">
        <v>7437</v>
      </c>
      <c r="S34" s="622"/>
      <c r="T34" s="622"/>
      <c r="U34" s="622"/>
      <c r="V34" s="622"/>
      <c r="W34" s="622"/>
      <c r="X34" s="622"/>
      <c r="Y34" s="623"/>
      <c r="Z34" s="659">
        <v>0.1</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310</v>
      </c>
      <c r="CE34" s="619"/>
      <c r="CF34" s="619"/>
      <c r="CG34" s="619"/>
      <c r="CH34" s="619"/>
      <c r="CI34" s="619"/>
      <c r="CJ34" s="619"/>
      <c r="CK34" s="619"/>
      <c r="CL34" s="619"/>
      <c r="CM34" s="619"/>
      <c r="CN34" s="619"/>
      <c r="CO34" s="619"/>
      <c r="CP34" s="619"/>
      <c r="CQ34" s="620"/>
      <c r="CR34" s="621">
        <v>1377026</v>
      </c>
      <c r="CS34" s="622"/>
      <c r="CT34" s="622"/>
      <c r="CU34" s="622"/>
      <c r="CV34" s="622"/>
      <c r="CW34" s="622"/>
      <c r="CX34" s="622"/>
      <c r="CY34" s="623"/>
      <c r="CZ34" s="624">
        <v>18.899999999999999</v>
      </c>
      <c r="DA34" s="636"/>
      <c r="DB34" s="636"/>
      <c r="DC34" s="637"/>
      <c r="DD34" s="627">
        <v>1124854</v>
      </c>
      <c r="DE34" s="622"/>
      <c r="DF34" s="622"/>
      <c r="DG34" s="622"/>
      <c r="DH34" s="622"/>
      <c r="DI34" s="622"/>
      <c r="DJ34" s="622"/>
      <c r="DK34" s="623"/>
      <c r="DL34" s="627">
        <v>1060126</v>
      </c>
      <c r="DM34" s="622"/>
      <c r="DN34" s="622"/>
      <c r="DO34" s="622"/>
      <c r="DP34" s="622"/>
      <c r="DQ34" s="622"/>
      <c r="DR34" s="622"/>
      <c r="DS34" s="622"/>
      <c r="DT34" s="622"/>
      <c r="DU34" s="622"/>
      <c r="DV34" s="623"/>
      <c r="DW34" s="624">
        <v>21.3</v>
      </c>
      <c r="DX34" s="636"/>
      <c r="DY34" s="636"/>
      <c r="DZ34" s="636"/>
      <c r="EA34" s="636"/>
      <c r="EB34" s="636"/>
      <c r="EC34" s="648"/>
    </row>
    <row r="35" spans="2:133" ht="11.25" customHeight="1" x14ac:dyDescent="0.2">
      <c r="B35" s="618" t="s">
        <v>311</v>
      </c>
      <c r="C35" s="619"/>
      <c r="D35" s="619"/>
      <c r="E35" s="619"/>
      <c r="F35" s="619"/>
      <c r="G35" s="619"/>
      <c r="H35" s="619"/>
      <c r="I35" s="619"/>
      <c r="J35" s="619"/>
      <c r="K35" s="619"/>
      <c r="L35" s="619"/>
      <c r="M35" s="619"/>
      <c r="N35" s="619"/>
      <c r="O35" s="619"/>
      <c r="P35" s="619"/>
      <c r="Q35" s="620"/>
      <c r="R35" s="621">
        <v>599004</v>
      </c>
      <c r="S35" s="622"/>
      <c r="T35" s="622"/>
      <c r="U35" s="622"/>
      <c r="V35" s="622"/>
      <c r="W35" s="622"/>
      <c r="X35" s="622"/>
      <c r="Y35" s="623"/>
      <c r="Z35" s="659">
        <v>7.9</v>
      </c>
      <c r="AA35" s="659"/>
      <c r="AB35" s="659"/>
      <c r="AC35" s="659"/>
      <c r="AD35" s="660" t="s">
        <v>122</v>
      </c>
      <c r="AE35" s="660"/>
      <c r="AF35" s="660"/>
      <c r="AG35" s="660"/>
      <c r="AH35" s="660"/>
      <c r="AI35" s="660"/>
      <c r="AJ35" s="660"/>
      <c r="AK35" s="660"/>
      <c r="AL35" s="624" t="s">
        <v>122</v>
      </c>
      <c r="AM35" s="625"/>
      <c r="AN35" s="625"/>
      <c r="AO35" s="661"/>
      <c r="AP35" s="222"/>
      <c r="AQ35" s="673" t="s">
        <v>312</v>
      </c>
      <c r="AR35" s="674"/>
      <c r="AS35" s="674"/>
      <c r="AT35" s="674"/>
      <c r="AU35" s="674"/>
      <c r="AV35" s="674"/>
      <c r="AW35" s="674"/>
      <c r="AX35" s="674"/>
      <c r="AY35" s="674"/>
      <c r="AZ35" s="674"/>
      <c r="BA35" s="674"/>
      <c r="BB35" s="674"/>
      <c r="BC35" s="674"/>
      <c r="BD35" s="674"/>
      <c r="BE35" s="674"/>
      <c r="BF35" s="675"/>
      <c r="BG35" s="673" t="s">
        <v>313</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314</v>
      </c>
      <c r="CE35" s="619"/>
      <c r="CF35" s="619"/>
      <c r="CG35" s="619"/>
      <c r="CH35" s="619"/>
      <c r="CI35" s="619"/>
      <c r="CJ35" s="619"/>
      <c r="CK35" s="619"/>
      <c r="CL35" s="619"/>
      <c r="CM35" s="619"/>
      <c r="CN35" s="619"/>
      <c r="CO35" s="619"/>
      <c r="CP35" s="619"/>
      <c r="CQ35" s="620"/>
      <c r="CR35" s="621">
        <v>42684</v>
      </c>
      <c r="CS35" s="634"/>
      <c r="CT35" s="634"/>
      <c r="CU35" s="634"/>
      <c r="CV35" s="634"/>
      <c r="CW35" s="634"/>
      <c r="CX35" s="634"/>
      <c r="CY35" s="635"/>
      <c r="CZ35" s="624">
        <v>0.6</v>
      </c>
      <c r="DA35" s="636"/>
      <c r="DB35" s="636"/>
      <c r="DC35" s="637"/>
      <c r="DD35" s="627">
        <v>42669</v>
      </c>
      <c r="DE35" s="634"/>
      <c r="DF35" s="634"/>
      <c r="DG35" s="634"/>
      <c r="DH35" s="634"/>
      <c r="DI35" s="634"/>
      <c r="DJ35" s="634"/>
      <c r="DK35" s="635"/>
      <c r="DL35" s="627">
        <v>41824</v>
      </c>
      <c r="DM35" s="634"/>
      <c r="DN35" s="634"/>
      <c r="DO35" s="634"/>
      <c r="DP35" s="634"/>
      <c r="DQ35" s="634"/>
      <c r="DR35" s="634"/>
      <c r="DS35" s="634"/>
      <c r="DT35" s="634"/>
      <c r="DU35" s="634"/>
      <c r="DV35" s="635"/>
      <c r="DW35" s="624">
        <v>0.8</v>
      </c>
      <c r="DX35" s="636"/>
      <c r="DY35" s="636"/>
      <c r="DZ35" s="636"/>
      <c r="EA35" s="636"/>
      <c r="EB35" s="636"/>
      <c r="EC35" s="648"/>
    </row>
    <row r="36" spans="2:133" ht="11.25" customHeight="1" x14ac:dyDescent="0.2">
      <c r="B36" s="618" t="s">
        <v>315</v>
      </c>
      <c r="C36" s="619"/>
      <c r="D36" s="619"/>
      <c r="E36" s="619"/>
      <c r="F36" s="619"/>
      <c r="G36" s="619"/>
      <c r="H36" s="619"/>
      <c r="I36" s="619"/>
      <c r="J36" s="619"/>
      <c r="K36" s="619"/>
      <c r="L36" s="619"/>
      <c r="M36" s="619"/>
      <c r="N36" s="619"/>
      <c r="O36" s="619"/>
      <c r="P36" s="619"/>
      <c r="Q36" s="620"/>
      <c r="R36" s="621">
        <v>155510</v>
      </c>
      <c r="S36" s="622"/>
      <c r="T36" s="622"/>
      <c r="U36" s="622"/>
      <c r="V36" s="622"/>
      <c r="W36" s="622"/>
      <c r="X36" s="622"/>
      <c r="Y36" s="623"/>
      <c r="Z36" s="659">
        <v>2.1</v>
      </c>
      <c r="AA36" s="659"/>
      <c r="AB36" s="659"/>
      <c r="AC36" s="659"/>
      <c r="AD36" s="660" t="s">
        <v>122</v>
      </c>
      <c r="AE36" s="660"/>
      <c r="AF36" s="660"/>
      <c r="AG36" s="660"/>
      <c r="AH36" s="660"/>
      <c r="AI36" s="660"/>
      <c r="AJ36" s="660"/>
      <c r="AK36" s="660"/>
      <c r="AL36" s="624" t="s">
        <v>122</v>
      </c>
      <c r="AM36" s="625"/>
      <c r="AN36" s="625"/>
      <c r="AO36" s="661"/>
      <c r="AP36" s="222"/>
      <c r="AQ36" s="670" t="s">
        <v>316</v>
      </c>
      <c r="AR36" s="671"/>
      <c r="AS36" s="671"/>
      <c r="AT36" s="671"/>
      <c r="AU36" s="671"/>
      <c r="AV36" s="671"/>
      <c r="AW36" s="671"/>
      <c r="AX36" s="671"/>
      <c r="AY36" s="672"/>
      <c r="AZ36" s="676">
        <v>1031256</v>
      </c>
      <c r="BA36" s="677"/>
      <c r="BB36" s="677"/>
      <c r="BC36" s="677"/>
      <c r="BD36" s="677"/>
      <c r="BE36" s="677"/>
      <c r="BF36" s="678"/>
      <c r="BG36" s="679" t="s">
        <v>317</v>
      </c>
      <c r="BH36" s="680"/>
      <c r="BI36" s="680"/>
      <c r="BJ36" s="680"/>
      <c r="BK36" s="680"/>
      <c r="BL36" s="680"/>
      <c r="BM36" s="680"/>
      <c r="BN36" s="680"/>
      <c r="BO36" s="680"/>
      <c r="BP36" s="680"/>
      <c r="BQ36" s="680"/>
      <c r="BR36" s="680"/>
      <c r="BS36" s="680"/>
      <c r="BT36" s="680"/>
      <c r="BU36" s="681"/>
      <c r="BV36" s="676">
        <v>19136</v>
      </c>
      <c r="BW36" s="677"/>
      <c r="BX36" s="677"/>
      <c r="BY36" s="677"/>
      <c r="BZ36" s="677"/>
      <c r="CA36" s="677"/>
      <c r="CB36" s="678"/>
      <c r="CD36" s="618" t="s">
        <v>318</v>
      </c>
      <c r="CE36" s="619"/>
      <c r="CF36" s="619"/>
      <c r="CG36" s="619"/>
      <c r="CH36" s="619"/>
      <c r="CI36" s="619"/>
      <c r="CJ36" s="619"/>
      <c r="CK36" s="619"/>
      <c r="CL36" s="619"/>
      <c r="CM36" s="619"/>
      <c r="CN36" s="619"/>
      <c r="CO36" s="619"/>
      <c r="CP36" s="619"/>
      <c r="CQ36" s="620"/>
      <c r="CR36" s="621">
        <v>1268943</v>
      </c>
      <c r="CS36" s="622"/>
      <c r="CT36" s="622"/>
      <c r="CU36" s="622"/>
      <c r="CV36" s="622"/>
      <c r="CW36" s="622"/>
      <c r="CX36" s="622"/>
      <c r="CY36" s="623"/>
      <c r="CZ36" s="624">
        <v>17.399999999999999</v>
      </c>
      <c r="DA36" s="636"/>
      <c r="DB36" s="636"/>
      <c r="DC36" s="637"/>
      <c r="DD36" s="627">
        <v>1154984</v>
      </c>
      <c r="DE36" s="622"/>
      <c r="DF36" s="622"/>
      <c r="DG36" s="622"/>
      <c r="DH36" s="622"/>
      <c r="DI36" s="622"/>
      <c r="DJ36" s="622"/>
      <c r="DK36" s="623"/>
      <c r="DL36" s="627">
        <v>707409</v>
      </c>
      <c r="DM36" s="622"/>
      <c r="DN36" s="622"/>
      <c r="DO36" s="622"/>
      <c r="DP36" s="622"/>
      <c r="DQ36" s="622"/>
      <c r="DR36" s="622"/>
      <c r="DS36" s="622"/>
      <c r="DT36" s="622"/>
      <c r="DU36" s="622"/>
      <c r="DV36" s="623"/>
      <c r="DW36" s="624">
        <v>14.2</v>
      </c>
      <c r="DX36" s="636"/>
      <c r="DY36" s="636"/>
      <c r="DZ36" s="636"/>
      <c r="EA36" s="636"/>
      <c r="EB36" s="636"/>
      <c r="EC36" s="648"/>
    </row>
    <row r="37" spans="2:133" ht="11.25" customHeight="1" x14ac:dyDescent="0.2">
      <c r="B37" s="618" t="s">
        <v>319</v>
      </c>
      <c r="C37" s="619"/>
      <c r="D37" s="619"/>
      <c r="E37" s="619"/>
      <c r="F37" s="619"/>
      <c r="G37" s="619"/>
      <c r="H37" s="619"/>
      <c r="I37" s="619"/>
      <c r="J37" s="619"/>
      <c r="K37" s="619"/>
      <c r="L37" s="619"/>
      <c r="M37" s="619"/>
      <c r="N37" s="619"/>
      <c r="O37" s="619"/>
      <c r="P37" s="619"/>
      <c r="Q37" s="620"/>
      <c r="R37" s="621">
        <v>162135</v>
      </c>
      <c r="S37" s="622"/>
      <c r="T37" s="622"/>
      <c r="U37" s="622"/>
      <c r="V37" s="622"/>
      <c r="W37" s="622"/>
      <c r="X37" s="622"/>
      <c r="Y37" s="623"/>
      <c r="Z37" s="659">
        <v>2.1</v>
      </c>
      <c r="AA37" s="659"/>
      <c r="AB37" s="659"/>
      <c r="AC37" s="659"/>
      <c r="AD37" s="660">
        <v>10133</v>
      </c>
      <c r="AE37" s="660"/>
      <c r="AF37" s="660"/>
      <c r="AG37" s="660"/>
      <c r="AH37" s="660"/>
      <c r="AI37" s="660"/>
      <c r="AJ37" s="660"/>
      <c r="AK37" s="660"/>
      <c r="AL37" s="624">
        <v>0.2</v>
      </c>
      <c r="AM37" s="625"/>
      <c r="AN37" s="625"/>
      <c r="AO37" s="661"/>
      <c r="AQ37" s="654" t="s">
        <v>320</v>
      </c>
      <c r="AR37" s="655"/>
      <c r="AS37" s="655"/>
      <c r="AT37" s="655"/>
      <c r="AU37" s="655"/>
      <c r="AV37" s="655"/>
      <c r="AW37" s="655"/>
      <c r="AX37" s="655"/>
      <c r="AY37" s="656"/>
      <c r="AZ37" s="621">
        <v>555275</v>
      </c>
      <c r="BA37" s="622"/>
      <c r="BB37" s="622"/>
      <c r="BC37" s="622"/>
      <c r="BD37" s="634"/>
      <c r="BE37" s="634"/>
      <c r="BF37" s="657"/>
      <c r="BG37" s="618" t="s">
        <v>321</v>
      </c>
      <c r="BH37" s="619"/>
      <c r="BI37" s="619"/>
      <c r="BJ37" s="619"/>
      <c r="BK37" s="619"/>
      <c r="BL37" s="619"/>
      <c r="BM37" s="619"/>
      <c r="BN37" s="619"/>
      <c r="BO37" s="619"/>
      <c r="BP37" s="619"/>
      <c r="BQ37" s="619"/>
      <c r="BR37" s="619"/>
      <c r="BS37" s="619"/>
      <c r="BT37" s="619"/>
      <c r="BU37" s="620"/>
      <c r="BV37" s="621">
        <v>8908</v>
      </c>
      <c r="BW37" s="622"/>
      <c r="BX37" s="622"/>
      <c r="BY37" s="622"/>
      <c r="BZ37" s="622"/>
      <c r="CA37" s="622"/>
      <c r="CB37" s="658"/>
      <c r="CD37" s="618" t="s">
        <v>322</v>
      </c>
      <c r="CE37" s="619"/>
      <c r="CF37" s="619"/>
      <c r="CG37" s="619"/>
      <c r="CH37" s="619"/>
      <c r="CI37" s="619"/>
      <c r="CJ37" s="619"/>
      <c r="CK37" s="619"/>
      <c r="CL37" s="619"/>
      <c r="CM37" s="619"/>
      <c r="CN37" s="619"/>
      <c r="CO37" s="619"/>
      <c r="CP37" s="619"/>
      <c r="CQ37" s="620"/>
      <c r="CR37" s="621">
        <v>129344</v>
      </c>
      <c r="CS37" s="634"/>
      <c r="CT37" s="634"/>
      <c r="CU37" s="634"/>
      <c r="CV37" s="634"/>
      <c r="CW37" s="634"/>
      <c r="CX37" s="634"/>
      <c r="CY37" s="635"/>
      <c r="CZ37" s="624">
        <v>1.8</v>
      </c>
      <c r="DA37" s="636"/>
      <c r="DB37" s="636"/>
      <c r="DC37" s="637"/>
      <c r="DD37" s="627">
        <v>129344</v>
      </c>
      <c r="DE37" s="634"/>
      <c r="DF37" s="634"/>
      <c r="DG37" s="634"/>
      <c r="DH37" s="634"/>
      <c r="DI37" s="634"/>
      <c r="DJ37" s="634"/>
      <c r="DK37" s="635"/>
      <c r="DL37" s="627">
        <v>129344</v>
      </c>
      <c r="DM37" s="634"/>
      <c r="DN37" s="634"/>
      <c r="DO37" s="634"/>
      <c r="DP37" s="634"/>
      <c r="DQ37" s="634"/>
      <c r="DR37" s="634"/>
      <c r="DS37" s="634"/>
      <c r="DT37" s="634"/>
      <c r="DU37" s="634"/>
      <c r="DV37" s="635"/>
      <c r="DW37" s="624">
        <v>2.6</v>
      </c>
      <c r="DX37" s="636"/>
      <c r="DY37" s="636"/>
      <c r="DZ37" s="636"/>
      <c r="EA37" s="636"/>
      <c r="EB37" s="636"/>
      <c r="EC37" s="648"/>
    </row>
    <row r="38" spans="2:133" ht="11.25" customHeight="1" x14ac:dyDescent="0.2">
      <c r="B38" s="618" t="s">
        <v>323</v>
      </c>
      <c r="C38" s="619"/>
      <c r="D38" s="619"/>
      <c r="E38" s="619"/>
      <c r="F38" s="619"/>
      <c r="G38" s="619"/>
      <c r="H38" s="619"/>
      <c r="I38" s="619"/>
      <c r="J38" s="619"/>
      <c r="K38" s="619"/>
      <c r="L38" s="619"/>
      <c r="M38" s="619"/>
      <c r="N38" s="619"/>
      <c r="O38" s="619"/>
      <c r="P38" s="619"/>
      <c r="Q38" s="620"/>
      <c r="R38" s="621">
        <v>366200</v>
      </c>
      <c r="S38" s="622"/>
      <c r="T38" s="622"/>
      <c r="U38" s="622"/>
      <c r="V38" s="622"/>
      <c r="W38" s="622"/>
      <c r="X38" s="622"/>
      <c r="Y38" s="623"/>
      <c r="Z38" s="659">
        <v>4.8</v>
      </c>
      <c r="AA38" s="659"/>
      <c r="AB38" s="659"/>
      <c r="AC38" s="659"/>
      <c r="AD38" s="660" t="s">
        <v>122</v>
      </c>
      <c r="AE38" s="660"/>
      <c r="AF38" s="660"/>
      <c r="AG38" s="660"/>
      <c r="AH38" s="660"/>
      <c r="AI38" s="660"/>
      <c r="AJ38" s="660"/>
      <c r="AK38" s="660"/>
      <c r="AL38" s="624" t="s">
        <v>122</v>
      </c>
      <c r="AM38" s="625"/>
      <c r="AN38" s="625"/>
      <c r="AO38" s="661"/>
      <c r="AQ38" s="654" t="s">
        <v>324</v>
      </c>
      <c r="AR38" s="655"/>
      <c r="AS38" s="655"/>
      <c r="AT38" s="655"/>
      <c r="AU38" s="655"/>
      <c r="AV38" s="655"/>
      <c r="AW38" s="655"/>
      <c r="AX38" s="655"/>
      <c r="AY38" s="656"/>
      <c r="AZ38" s="621">
        <v>20000</v>
      </c>
      <c r="BA38" s="622"/>
      <c r="BB38" s="622"/>
      <c r="BC38" s="622"/>
      <c r="BD38" s="634"/>
      <c r="BE38" s="634"/>
      <c r="BF38" s="657"/>
      <c r="BG38" s="618" t="s">
        <v>325</v>
      </c>
      <c r="BH38" s="619"/>
      <c r="BI38" s="619"/>
      <c r="BJ38" s="619"/>
      <c r="BK38" s="619"/>
      <c r="BL38" s="619"/>
      <c r="BM38" s="619"/>
      <c r="BN38" s="619"/>
      <c r="BO38" s="619"/>
      <c r="BP38" s="619"/>
      <c r="BQ38" s="619"/>
      <c r="BR38" s="619"/>
      <c r="BS38" s="619"/>
      <c r="BT38" s="619"/>
      <c r="BU38" s="620"/>
      <c r="BV38" s="621">
        <v>1457</v>
      </c>
      <c r="BW38" s="622"/>
      <c r="BX38" s="622"/>
      <c r="BY38" s="622"/>
      <c r="BZ38" s="622"/>
      <c r="CA38" s="622"/>
      <c r="CB38" s="658"/>
      <c r="CD38" s="618" t="s">
        <v>326</v>
      </c>
      <c r="CE38" s="619"/>
      <c r="CF38" s="619"/>
      <c r="CG38" s="619"/>
      <c r="CH38" s="619"/>
      <c r="CI38" s="619"/>
      <c r="CJ38" s="619"/>
      <c r="CK38" s="619"/>
      <c r="CL38" s="619"/>
      <c r="CM38" s="619"/>
      <c r="CN38" s="619"/>
      <c r="CO38" s="619"/>
      <c r="CP38" s="619"/>
      <c r="CQ38" s="620"/>
      <c r="CR38" s="621">
        <v>455981</v>
      </c>
      <c r="CS38" s="622"/>
      <c r="CT38" s="622"/>
      <c r="CU38" s="622"/>
      <c r="CV38" s="622"/>
      <c r="CW38" s="622"/>
      <c r="CX38" s="622"/>
      <c r="CY38" s="623"/>
      <c r="CZ38" s="624">
        <v>6.3</v>
      </c>
      <c r="DA38" s="636"/>
      <c r="DB38" s="636"/>
      <c r="DC38" s="637"/>
      <c r="DD38" s="627">
        <v>391110</v>
      </c>
      <c r="DE38" s="622"/>
      <c r="DF38" s="622"/>
      <c r="DG38" s="622"/>
      <c r="DH38" s="622"/>
      <c r="DI38" s="622"/>
      <c r="DJ38" s="622"/>
      <c r="DK38" s="623"/>
      <c r="DL38" s="627">
        <v>363033</v>
      </c>
      <c r="DM38" s="622"/>
      <c r="DN38" s="622"/>
      <c r="DO38" s="622"/>
      <c r="DP38" s="622"/>
      <c r="DQ38" s="622"/>
      <c r="DR38" s="622"/>
      <c r="DS38" s="622"/>
      <c r="DT38" s="622"/>
      <c r="DU38" s="622"/>
      <c r="DV38" s="623"/>
      <c r="DW38" s="624">
        <v>7.3</v>
      </c>
      <c r="DX38" s="636"/>
      <c r="DY38" s="636"/>
      <c r="DZ38" s="636"/>
      <c r="EA38" s="636"/>
      <c r="EB38" s="636"/>
      <c r="EC38" s="648"/>
    </row>
    <row r="39" spans="2:133" ht="11.25" customHeight="1" x14ac:dyDescent="0.2">
      <c r="B39" s="618" t="s">
        <v>327</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328</v>
      </c>
      <c r="AR39" s="655"/>
      <c r="AS39" s="655"/>
      <c r="AT39" s="655"/>
      <c r="AU39" s="655"/>
      <c r="AV39" s="655"/>
      <c r="AW39" s="655"/>
      <c r="AX39" s="655"/>
      <c r="AY39" s="656"/>
      <c r="AZ39" s="621" t="s">
        <v>122</v>
      </c>
      <c r="BA39" s="622"/>
      <c r="BB39" s="622"/>
      <c r="BC39" s="622"/>
      <c r="BD39" s="634"/>
      <c r="BE39" s="634"/>
      <c r="BF39" s="657"/>
      <c r="BG39" s="618" t="s">
        <v>329</v>
      </c>
      <c r="BH39" s="619"/>
      <c r="BI39" s="619"/>
      <c r="BJ39" s="619"/>
      <c r="BK39" s="619"/>
      <c r="BL39" s="619"/>
      <c r="BM39" s="619"/>
      <c r="BN39" s="619"/>
      <c r="BO39" s="619"/>
      <c r="BP39" s="619"/>
      <c r="BQ39" s="619"/>
      <c r="BR39" s="619"/>
      <c r="BS39" s="619"/>
      <c r="BT39" s="619"/>
      <c r="BU39" s="620"/>
      <c r="BV39" s="621">
        <v>2134</v>
      </c>
      <c r="BW39" s="622"/>
      <c r="BX39" s="622"/>
      <c r="BY39" s="622"/>
      <c r="BZ39" s="622"/>
      <c r="CA39" s="622"/>
      <c r="CB39" s="658"/>
      <c r="CD39" s="618" t="s">
        <v>330</v>
      </c>
      <c r="CE39" s="619"/>
      <c r="CF39" s="619"/>
      <c r="CG39" s="619"/>
      <c r="CH39" s="619"/>
      <c r="CI39" s="619"/>
      <c r="CJ39" s="619"/>
      <c r="CK39" s="619"/>
      <c r="CL39" s="619"/>
      <c r="CM39" s="619"/>
      <c r="CN39" s="619"/>
      <c r="CO39" s="619"/>
      <c r="CP39" s="619"/>
      <c r="CQ39" s="620"/>
      <c r="CR39" s="621">
        <v>333041</v>
      </c>
      <c r="CS39" s="634"/>
      <c r="CT39" s="634"/>
      <c r="CU39" s="634"/>
      <c r="CV39" s="634"/>
      <c r="CW39" s="634"/>
      <c r="CX39" s="634"/>
      <c r="CY39" s="635"/>
      <c r="CZ39" s="624">
        <v>4.5999999999999996</v>
      </c>
      <c r="DA39" s="636"/>
      <c r="DB39" s="636"/>
      <c r="DC39" s="637"/>
      <c r="DD39" s="627">
        <v>250443</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331</v>
      </c>
      <c r="C40" s="619"/>
      <c r="D40" s="619"/>
      <c r="E40" s="619"/>
      <c r="F40" s="619"/>
      <c r="G40" s="619"/>
      <c r="H40" s="619"/>
      <c r="I40" s="619"/>
      <c r="J40" s="619"/>
      <c r="K40" s="619"/>
      <c r="L40" s="619"/>
      <c r="M40" s="619"/>
      <c r="N40" s="619"/>
      <c r="O40" s="619"/>
      <c r="P40" s="619"/>
      <c r="Q40" s="620"/>
      <c r="R40" s="621" t="s">
        <v>122</v>
      </c>
      <c r="S40" s="622"/>
      <c r="T40" s="622"/>
      <c r="U40" s="622"/>
      <c r="V40" s="622"/>
      <c r="W40" s="622"/>
      <c r="X40" s="622"/>
      <c r="Y40" s="623"/>
      <c r="Z40" s="659" t="s">
        <v>122</v>
      </c>
      <c r="AA40" s="659"/>
      <c r="AB40" s="659"/>
      <c r="AC40" s="659"/>
      <c r="AD40" s="660" t="s">
        <v>122</v>
      </c>
      <c r="AE40" s="660"/>
      <c r="AF40" s="660"/>
      <c r="AG40" s="660"/>
      <c r="AH40" s="660"/>
      <c r="AI40" s="660"/>
      <c r="AJ40" s="660"/>
      <c r="AK40" s="660"/>
      <c r="AL40" s="624" t="s">
        <v>122</v>
      </c>
      <c r="AM40" s="625"/>
      <c r="AN40" s="625"/>
      <c r="AO40" s="661"/>
      <c r="AQ40" s="654" t="s">
        <v>332</v>
      </c>
      <c r="AR40" s="655"/>
      <c r="AS40" s="655"/>
      <c r="AT40" s="655"/>
      <c r="AU40" s="655"/>
      <c r="AV40" s="655"/>
      <c r="AW40" s="655"/>
      <c r="AX40" s="655"/>
      <c r="AY40" s="656"/>
      <c r="AZ40" s="621" t="s">
        <v>122</v>
      </c>
      <c r="BA40" s="622"/>
      <c r="BB40" s="622"/>
      <c r="BC40" s="622"/>
      <c r="BD40" s="634"/>
      <c r="BE40" s="634"/>
      <c r="BF40" s="657"/>
      <c r="BG40" s="662" t="s">
        <v>333</v>
      </c>
      <c r="BH40" s="663"/>
      <c r="BI40" s="663"/>
      <c r="BJ40" s="663"/>
      <c r="BK40" s="663"/>
      <c r="BL40" s="223"/>
      <c r="BM40" s="619" t="s">
        <v>334</v>
      </c>
      <c r="BN40" s="619"/>
      <c r="BO40" s="619"/>
      <c r="BP40" s="619"/>
      <c r="BQ40" s="619"/>
      <c r="BR40" s="619"/>
      <c r="BS40" s="619"/>
      <c r="BT40" s="619"/>
      <c r="BU40" s="620"/>
      <c r="BV40" s="621">
        <v>116</v>
      </c>
      <c r="BW40" s="622"/>
      <c r="BX40" s="622"/>
      <c r="BY40" s="622"/>
      <c r="BZ40" s="622"/>
      <c r="CA40" s="622"/>
      <c r="CB40" s="658"/>
      <c r="CD40" s="618" t="s">
        <v>335</v>
      </c>
      <c r="CE40" s="619"/>
      <c r="CF40" s="619"/>
      <c r="CG40" s="619"/>
      <c r="CH40" s="619"/>
      <c r="CI40" s="619"/>
      <c r="CJ40" s="619"/>
      <c r="CK40" s="619"/>
      <c r="CL40" s="619"/>
      <c r="CM40" s="619"/>
      <c r="CN40" s="619"/>
      <c r="CO40" s="619"/>
      <c r="CP40" s="619"/>
      <c r="CQ40" s="620"/>
      <c r="CR40" s="621">
        <v>5730</v>
      </c>
      <c r="CS40" s="622"/>
      <c r="CT40" s="622"/>
      <c r="CU40" s="622"/>
      <c r="CV40" s="622"/>
      <c r="CW40" s="622"/>
      <c r="CX40" s="622"/>
      <c r="CY40" s="623"/>
      <c r="CZ40" s="624">
        <v>0.1</v>
      </c>
      <c r="DA40" s="636"/>
      <c r="DB40" s="636"/>
      <c r="DC40" s="637"/>
      <c r="DD40" s="627" t="s">
        <v>122</v>
      </c>
      <c r="DE40" s="622"/>
      <c r="DF40" s="622"/>
      <c r="DG40" s="622"/>
      <c r="DH40" s="622"/>
      <c r="DI40" s="622"/>
      <c r="DJ40" s="622"/>
      <c r="DK40" s="623"/>
      <c r="DL40" s="627" t="s">
        <v>122</v>
      </c>
      <c r="DM40" s="622"/>
      <c r="DN40" s="622"/>
      <c r="DO40" s="622"/>
      <c r="DP40" s="622"/>
      <c r="DQ40" s="622"/>
      <c r="DR40" s="622"/>
      <c r="DS40" s="622"/>
      <c r="DT40" s="622"/>
      <c r="DU40" s="622"/>
      <c r="DV40" s="623"/>
      <c r="DW40" s="624" t="s">
        <v>122</v>
      </c>
      <c r="DX40" s="636"/>
      <c r="DY40" s="636"/>
      <c r="DZ40" s="636"/>
      <c r="EA40" s="636"/>
      <c r="EB40" s="636"/>
      <c r="EC40" s="648"/>
    </row>
    <row r="41" spans="2:133" ht="11.25" customHeight="1" x14ac:dyDescent="0.2">
      <c r="B41" s="602" t="s">
        <v>336</v>
      </c>
      <c r="C41" s="603"/>
      <c r="D41" s="603"/>
      <c r="E41" s="603"/>
      <c r="F41" s="603"/>
      <c r="G41" s="603"/>
      <c r="H41" s="603"/>
      <c r="I41" s="603"/>
      <c r="J41" s="603"/>
      <c r="K41" s="603"/>
      <c r="L41" s="603"/>
      <c r="M41" s="603"/>
      <c r="N41" s="603"/>
      <c r="O41" s="603"/>
      <c r="P41" s="603"/>
      <c r="Q41" s="604"/>
      <c r="R41" s="605">
        <v>7563285</v>
      </c>
      <c r="S41" s="646"/>
      <c r="T41" s="646"/>
      <c r="U41" s="646"/>
      <c r="V41" s="646"/>
      <c r="W41" s="646"/>
      <c r="X41" s="646"/>
      <c r="Y41" s="649"/>
      <c r="Z41" s="650">
        <v>100</v>
      </c>
      <c r="AA41" s="650"/>
      <c r="AB41" s="650"/>
      <c r="AC41" s="650"/>
      <c r="AD41" s="651">
        <v>4977889</v>
      </c>
      <c r="AE41" s="651"/>
      <c r="AF41" s="651"/>
      <c r="AG41" s="651"/>
      <c r="AH41" s="651"/>
      <c r="AI41" s="651"/>
      <c r="AJ41" s="651"/>
      <c r="AK41" s="651"/>
      <c r="AL41" s="608">
        <v>100</v>
      </c>
      <c r="AM41" s="652"/>
      <c r="AN41" s="652"/>
      <c r="AO41" s="653"/>
      <c r="AQ41" s="654" t="s">
        <v>337</v>
      </c>
      <c r="AR41" s="655"/>
      <c r="AS41" s="655"/>
      <c r="AT41" s="655"/>
      <c r="AU41" s="655"/>
      <c r="AV41" s="655"/>
      <c r="AW41" s="655"/>
      <c r="AX41" s="655"/>
      <c r="AY41" s="656"/>
      <c r="AZ41" s="621">
        <v>125293</v>
      </c>
      <c r="BA41" s="622"/>
      <c r="BB41" s="622"/>
      <c r="BC41" s="622"/>
      <c r="BD41" s="634"/>
      <c r="BE41" s="634"/>
      <c r="BF41" s="657"/>
      <c r="BG41" s="662"/>
      <c r="BH41" s="663"/>
      <c r="BI41" s="663"/>
      <c r="BJ41" s="663"/>
      <c r="BK41" s="663"/>
      <c r="BL41" s="223"/>
      <c r="BM41" s="619" t="s">
        <v>338</v>
      </c>
      <c r="BN41" s="619"/>
      <c r="BO41" s="619"/>
      <c r="BP41" s="619"/>
      <c r="BQ41" s="619"/>
      <c r="BR41" s="619"/>
      <c r="BS41" s="619"/>
      <c r="BT41" s="619"/>
      <c r="BU41" s="620"/>
      <c r="BV41" s="621" t="s">
        <v>122</v>
      </c>
      <c r="BW41" s="622"/>
      <c r="BX41" s="622"/>
      <c r="BY41" s="622"/>
      <c r="BZ41" s="622"/>
      <c r="CA41" s="622"/>
      <c r="CB41" s="658"/>
      <c r="CD41" s="618" t="s">
        <v>339</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340</v>
      </c>
      <c r="AR42" s="667"/>
      <c r="AS42" s="667"/>
      <c r="AT42" s="667"/>
      <c r="AU42" s="667"/>
      <c r="AV42" s="667"/>
      <c r="AW42" s="667"/>
      <c r="AX42" s="667"/>
      <c r="AY42" s="668"/>
      <c r="AZ42" s="605">
        <v>330688</v>
      </c>
      <c r="BA42" s="646"/>
      <c r="BB42" s="646"/>
      <c r="BC42" s="646"/>
      <c r="BD42" s="606"/>
      <c r="BE42" s="606"/>
      <c r="BF42" s="669"/>
      <c r="BG42" s="664"/>
      <c r="BH42" s="665"/>
      <c r="BI42" s="665"/>
      <c r="BJ42" s="665"/>
      <c r="BK42" s="665"/>
      <c r="BL42" s="224"/>
      <c r="BM42" s="603" t="s">
        <v>341</v>
      </c>
      <c r="BN42" s="603"/>
      <c r="BO42" s="603"/>
      <c r="BP42" s="603"/>
      <c r="BQ42" s="603"/>
      <c r="BR42" s="603"/>
      <c r="BS42" s="603"/>
      <c r="BT42" s="603"/>
      <c r="BU42" s="604"/>
      <c r="BV42" s="605">
        <v>389</v>
      </c>
      <c r="BW42" s="646"/>
      <c r="BX42" s="646"/>
      <c r="BY42" s="646"/>
      <c r="BZ42" s="646"/>
      <c r="CA42" s="646"/>
      <c r="CB42" s="647"/>
      <c r="CD42" s="618" t="s">
        <v>342</v>
      </c>
      <c r="CE42" s="619"/>
      <c r="CF42" s="619"/>
      <c r="CG42" s="619"/>
      <c r="CH42" s="619"/>
      <c r="CI42" s="619"/>
      <c r="CJ42" s="619"/>
      <c r="CK42" s="619"/>
      <c r="CL42" s="619"/>
      <c r="CM42" s="619"/>
      <c r="CN42" s="619"/>
      <c r="CO42" s="619"/>
      <c r="CP42" s="619"/>
      <c r="CQ42" s="620"/>
      <c r="CR42" s="621">
        <v>1182974</v>
      </c>
      <c r="CS42" s="634"/>
      <c r="CT42" s="634"/>
      <c r="CU42" s="634"/>
      <c r="CV42" s="634"/>
      <c r="CW42" s="634"/>
      <c r="CX42" s="634"/>
      <c r="CY42" s="635"/>
      <c r="CZ42" s="624">
        <v>16.2</v>
      </c>
      <c r="DA42" s="636"/>
      <c r="DB42" s="636"/>
      <c r="DC42" s="637"/>
      <c r="DD42" s="627">
        <v>595326</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343</v>
      </c>
      <c r="CD43" s="618" t="s">
        <v>344</v>
      </c>
      <c r="CE43" s="619"/>
      <c r="CF43" s="619"/>
      <c r="CG43" s="619"/>
      <c r="CH43" s="619"/>
      <c r="CI43" s="619"/>
      <c r="CJ43" s="619"/>
      <c r="CK43" s="619"/>
      <c r="CL43" s="619"/>
      <c r="CM43" s="619"/>
      <c r="CN43" s="619"/>
      <c r="CO43" s="619"/>
      <c r="CP43" s="619"/>
      <c r="CQ43" s="620"/>
      <c r="CR43" s="621">
        <v>28839</v>
      </c>
      <c r="CS43" s="634"/>
      <c r="CT43" s="634"/>
      <c r="CU43" s="634"/>
      <c r="CV43" s="634"/>
      <c r="CW43" s="634"/>
      <c r="CX43" s="634"/>
      <c r="CY43" s="635"/>
      <c r="CZ43" s="624">
        <v>0.4</v>
      </c>
      <c r="DA43" s="636"/>
      <c r="DB43" s="636"/>
      <c r="DC43" s="637"/>
      <c r="DD43" s="627">
        <v>28839</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345</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293</v>
      </c>
      <c r="CE44" s="641"/>
      <c r="CF44" s="618" t="s">
        <v>346</v>
      </c>
      <c r="CG44" s="619"/>
      <c r="CH44" s="619"/>
      <c r="CI44" s="619"/>
      <c r="CJ44" s="619"/>
      <c r="CK44" s="619"/>
      <c r="CL44" s="619"/>
      <c r="CM44" s="619"/>
      <c r="CN44" s="619"/>
      <c r="CO44" s="619"/>
      <c r="CP44" s="619"/>
      <c r="CQ44" s="620"/>
      <c r="CR44" s="621">
        <v>1182974</v>
      </c>
      <c r="CS44" s="622"/>
      <c r="CT44" s="622"/>
      <c r="CU44" s="622"/>
      <c r="CV44" s="622"/>
      <c r="CW44" s="622"/>
      <c r="CX44" s="622"/>
      <c r="CY44" s="623"/>
      <c r="CZ44" s="624">
        <v>16.2</v>
      </c>
      <c r="DA44" s="625"/>
      <c r="DB44" s="625"/>
      <c r="DC44" s="626"/>
      <c r="DD44" s="627">
        <v>595326</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347</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348</v>
      </c>
      <c r="CG45" s="619"/>
      <c r="CH45" s="619"/>
      <c r="CI45" s="619"/>
      <c r="CJ45" s="619"/>
      <c r="CK45" s="619"/>
      <c r="CL45" s="619"/>
      <c r="CM45" s="619"/>
      <c r="CN45" s="619"/>
      <c r="CO45" s="619"/>
      <c r="CP45" s="619"/>
      <c r="CQ45" s="620"/>
      <c r="CR45" s="621">
        <v>3542</v>
      </c>
      <c r="CS45" s="634"/>
      <c r="CT45" s="634"/>
      <c r="CU45" s="634"/>
      <c r="CV45" s="634"/>
      <c r="CW45" s="634"/>
      <c r="CX45" s="634"/>
      <c r="CY45" s="635"/>
      <c r="CZ45" s="624">
        <v>0</v>
      </c>
      <c r="DA45" s="636"/>
      <c r="DB45" s="636"/>
      <c r="DC45" s="637"/>
      <c r="DD45" s="627">
        <v>2260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349</v>
      </c>
      <c r="CG46" s="619"/>
      <c r="CH46" s="619"/>
      <c r="CI46" s="619"/>
      <c r="CJ46" s="619"/>
      <c r="CK46" s="619"/>
      <c r="CL46" s="619"/>
      <c r="CM46" s="619"/>
      <c r="CN46" s="619"/>
      <c r="CO46" s="619"/>
      <c r="CP46" s="619"/>
      <c r="CQ46" s="620"/>
      <c r="CR46" s="621">
        <v>1179432</v>
      </c>
      <c r="CS46" s="622"/>
      <c r="CT46" s="622"/>
      <c r="CU46" s="622"/>
      <c r="CV46" s="622"/>
      <c r="CW46" s="622"/>
      <c r="CX46" s="622"/>
      <c r="CY46" s="623"/>
      <c r="CZ46" s="624">
        <v>16.2</v>
      </c>
      <c r="DA46" s="625"/>
      <c r="DB46" s="625"/>
      <c r="DC46" s="626"/>
      <c r="DD46" s="627">
        <v>593066</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350</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351</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352</v>
      </c>
      <c r="CE49" s="603"/>
      <c r="CF49" s="603"/>
      <c r="CG49" s="603"/>
      <c r="CH49" s="603"/>
      <c r="CI49" s="603"/>
      <c r="CJ49" s="603"/>
      <c r="CK49" s="603"/>
      <c r="CL49" s="603"/>
      <c r="CM49" s="603"/>
      <c r="CN49" s="603"/>
      <c r="CO49" s="603"/>
      <c r="CP49" s="603"/>
      <c r="CQ49" s="604"/>
      <c r="CR49" s="605">
        <v>7283207</v>
      </c>
      <c r="CS49" s="606"/>
      <c r="CT49" s="606"/>
      <c r="CU49" s="606"/>
      <c r="CV49" s="606"/>
      <c r="CW49" s="606"/>
      <c r="CX49" s="606"/>
      <c r="CY49" s="607"/>
      <c r="CZ49" s="608">
        <v>100</v>
      </c>
      <c r="DA49" s="609"/>
      <c r="DB49" s="609"/>
      <c r="DC49" s="610"/>
      <c r="DD49" s="611">
        <v>5363693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waAxgiZaWhpgbxG5toRQL9+6nzKSJARp/qbTDRbX7NLSgFgdCwUuO0N4dtoE0lem6h5kwm+Hb4PIx5LCwQnkZA==" saltValue="Gep5sKIWPv3BD+sn9388i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81640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353</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354</v>
      </c>
      <c r="DK2" s="1092"/>
      <c r="DL2" s="1092"/>
      <c r="DM2" s="1092"/>
      <c r="DN2" s="1092"/>
      <c r="DO2" s="1093"/>
      <c r="DP2" s="228"/>
      <c r="DQ2" s="1091" t="s">
        <v>355</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356</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357</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358</v>
      </c>
      <c r="B5" s="996"/>
      <c r="C5" s="996"/>
      <c r="D5" s="996"/>
      <c r="E5" s="996"/>
      <c r="F5" s="996"/>
      <c r="G5" s="996"/>
      <c r="H5" s="996"/>
      <c r="I5" s="996"/>
      <c r="J5" s="996"/>
      <c r="K5" s="996"/>
      <c r="L5" s="996"/>
      <c r="M5" s="996"/>
      <c r="N5" s="996"/>
      <c r="O5" s="996"/>
      <c r="P5" s="997"/>
      <c r="Q5" s="1001" t="s">
        <v>359</v>
      </c>
      <c r="R5" s="1002"/>
      <c r="S5" s="1002"/>
      <c r="T5" s="1002"/>
      <c r="U5" s="1003"/>
      <c r="V5" s="1001" t="s">
        <v>360</v>
      </c>
      <c r="W5" s="1002"/>
      <c r="X5" s="1002"/>
      <c r="Y5" s="1002"/>
      <c r="Z5" s="1003"/>
      <c r="AA5" s="1001" t="s">
        <v>361</v>
      </c>
      <c r="AB5" s="1002"/>
      <c r="AC5" s="1002"/>
      <c r="AD5" s="1002"/>
      <c r="AE5" s="1002"/>
      <c r="AF5" s="1094" t="s">
        <v>362</v>
      </c>
      <c r="AG5" s="1002"/>
      <c r="AH5" s="1002"/>
      <c r="AI5" s="1002"/>
      <c r="AJ5" s="1015"/>
      <c r="AK5" s="1002" t="s">
        <v>363</v>
      </c>
      <c r="AL5" s="1002"/>
      <c r="AM5" s="1002"/>
      <c r="AN5" s="1002"/>
      <c r="AO5" s="1003"/>
      <c r="AP5" s="1001" t="s">
        <v>364</v>
      </c>
      <c r="AQ5" s="1002"/>
      <c r="AR5" s="1002"/>
      <c r="AS5" s="1002"/>
      <c r="AT5" s="1003"/>
      <c r="AU5" s="1001" t="s">
        <v>365</v>
      </c>
      <c r="AV5" s="1002"/>
      <c r="AW5" s="1002"/>
      <c r="AX5" s="1002"/>
      <c r="AY5" s="1015"/>
      <c r="AZ5" s="232"/>
      <c r="BA5" s="232"/>
      <c r="BB5" s="232"/>
      <c r="BC5" s="232"/>
      <c r="BD5" s="232"/>
      <c r="BE5" s="233"/>
      <c r="BF5" s="233"/>
      <c r="BG5" s="233"/>
      <c r="BH5" s="233"/>
      <c r="BI5" s="233"/>
      <c r="BJ5" s="233"/>
      <c r="BK5" s="233"/>
      <c r="BL5" s="233"/>
      <c r="BM5" s="233"/>
      <c r="BN5" s="233"/>
      <c r="BO5" s="233"/>
      <c r="BP5" s="233"/>
      <c r="BQ5" s="995" t="s">
        <v>366</v>
      </c>
      <c r="BR5" s="996"/>
      <c r="BS5" s="996"/>
      <c r="BT5" s="996"/>
      <c r="BU5" s="996"/>
      <c r="BV5" s="996"/>
      <c r="BW5" s="996"/>
      <c r="BX5" s="996"/>
      <c r="BY5" s="996"/>
      <c r="BZ5" s="996"/>
      <c r="CA5" s="996"/>
      <c r="CB5" s="996"/>
      <c r="CC5" s="996"/>
      <c r="CD5" s="996"/>
      <c r="CE5" s="996"/>
      <c r="CF5" s="996"/>
      <c r="CG5" s="997"/>
      <c r="CH5" s="1001" t="s">
        <v>367</v>
      </c>
      <c r="CI5" s="1002"/>
      <c r="CJ5" s="1002"/>
      <c r="CK5" s="1002"/>
      <c r="CL5" s="1003"/>
      <c r="CM5" s="1001" t="s">
        <v>368</v>
      </c>
      <c r="CN5" s="1002"/>
      <c r="CO5" s="1002"/>
      <c r="CP5" s="1002"/>
      <c r="CQ5" s="1003"/>
      <c r="CR5" s="1001" t="s">
        <v>369</v>
      </c>
      <c r="CS5" s="1002"/>
      <c r="CT5" s="1002"/>
      <c r="CU5" s="1002"/>
      <c r="CV5" s="1003"/>
      <c r="CW5" s="1001" t="s">
        <v>370</v>
      </c>
      <c r="CX5" s="1002"/>
      <c r="CY5" s="1002"/>
      <c r="CZ5" s="1002"/>
      <c r="DA5" s="1003"/>
      <c r="DB5" s="1001" t="s">
        <v>371</v>
      </c>
      <c r="DC5" s="1002"/>
      <c r="DD5" s="1002"/>
      <c r="DE5" s="1002"/>
      <c r="DF5" s="1003"/>
      <c r="DG5" s="1084" t="s">
        <v>372</v>
      </c>
      <c r="DH5" s="1085"/>
      <c r="DI5" s="1085"/>
      <c r="DJ5" s="1085"/>
      <c r="DK5" s="1086"/>
      <c r="DL5" s="1084" t="s">
        <v>373</v>
      </c>
      <c r="DM5" s="1085"/>
      <c r="DN5" s="1085"/>
      <c r="DO5" s="1085"/>
      <c r="DP5" s="1086"/>
      <c r="DQ5" s="1001" t="s">
        <v>374</v>
      </c>
      <c r="DR5" s="1002"/>
      <c r="DS5" s="1002"/>
      <c r="DT5" s="1002"/>
      <c r="DU5" s="1003"/>
      <c r="DV5" s="1001" t="s">
        <v>365</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375</v>
      </c>
      <c r="C7" s="1048"/>
      <c r="D7" s="1048"/>
      <c r="E7" s="1048"/>
      <c r="F7" s="1048"/>
      <c r="G7" s="1048"/>
      <c r="H7" s="1048"/>
      <c r="I7" s="1048"/>
      <c r="J7" s="1048"/>
      <c r="K7" s="1048"/>
      <c r="L7" s="1048"/>
      <c r="M7" s="1048"/>
      <c r="N7" s="1048"/>
      <c r="O7" s="1048"/>
      <c r="P7" s="1049"/>
      <c r="Q7" s="1102">
        <v>7563</v>
      </c>
      <c r="R7" s="1103"/>
      <c r="S7" s="1103"/>
      <c r="T7" s="1103"/>
      <c r="U7" s="1103"/>
      <c r="V7" s="1103">
        <v>7283</v>
      </c>
      <c r="W7" s="1103"/>
      <c r="X7" s="1103"/>
      <c r="Y7" s="1103"/>
      <c r="Z7" s="1103"/>
      <c r="AA7" s="1103">
        <v>280</v>
      </c>
      <c r="AB7" s="1103"/>
      <c r="AC7" s="1103"/>
      <c r="AD7" s="1103"/>
      <c r="AE7" s="1104"/>
      <c r="AF7" s="1105">
        <v>271</v>
      </c>
      <c r="AG7" s="1106"/>
      <c r="AH7" s="1106"/>
      <c r="AI7" s="1106"/>
      <c r="AJ7" s="1107"/>
      <c r="AK7" s="1108">
        <v>599</v>
      </c>
      <c r="AL7" s="1109"/>
      <c r="AM7" s="1109"/>
      <c r="AN7" s="1109"/>
      <c r="AO7" s="1109"/>
      <c r="AP7" s="1109">
        <v>566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376</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377</v>
      </c>
      <c r="B23" s="937" t="s">
        <v>378</v>
      </c>
      <c r="C23" s="938"/>
      <c r="D23" s="938"/>
      <c r="E23" s="938"/>
      <c r="F23" s="938"/>
      <c r="G23" s="938"/>
      <c r="H23" s="938"/>
      <c r="I23" s="938"/>
      <c r="J23" s="938"/>
      <c r="K23" s="938"/>
      <c r="L23" s="938"/>
      <c r="M23" s="938"/>
      <c r="N23" s="938"/>
      <c r="O23" s="938"/>
      <c r="P23" s="948"/>
      <c r="Q23" s="1067">
        <v>7563</v>
      </c>
      <c r="R23" s="1061"/>
      <c r="S23" s="1061"/>
      <c r="T23" s="1061"/>
      <c r="U23" s="1061"/>
      <c r="V23" s="1061">
        <v>7283</v>
      </c>
      <c r="W23" s="1061"/>
      <c r="X23" s="1061"/>
      <c r="Y23" s="1061"/>
      <c r="Z23" s="1061"/>
      <c r="AA23" s="1061">
        <v>280</v>
      </c>
      <c r="AB23" s="1061"/>
      <c r="AC23" s="1061"/>
      <c r="AD23" s="1061"/>
      <c r="AE23" s="1068"/>
      <c r="AF23" s="1069">
        <v>271</v>
      </c>
      <c r="AG23" s="1061"/>
      <c r="AH23" s="1061"/>
      <c r="AI23" s="1061"/>
      <c r="AJ23" s="1070"/>
      <c r="AK23" s="1071"/>
      <c r="AL23" s="1072"/>
      <c r="AM23" s="1072"/>
      <c r="AN23" s="1072"/>
      <c r="AO23" s="1072"/>
      <c r="AP23" s="1061">
        <v>566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379</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380</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358</v>
      </c>
      <c r="B26" s="996"/>
      <c r="C26" s="996"/>
      <c r="D26" s="996"/>
      <c r="E26" s="996"/>
      <c r="F26" s="996"/>
      <c r="G26" s="996"/>
      <c r="H26" s="996"/>
      <c r="I26" s="996"/>
      <c r="J26" s="996"/>
      <c r="K26" s="996"/>
      <c r="L26" s="996"/>
      <c r="M26" s="996"/>
      <c r="N26" s="996"/>
      <c r="O26" s="996"/>
      <c r="P26" s="997"/>
      <c r="Q26" s="1001" t="s">
        <v>381</v>
      </c>
      <c r="R26" s="1002"/>
      <c r="S26" s="1002"/>
      <c r="T26" s="1002"/>
      <c r="U26" s="1003"/>
      <c r="V26" s="1001" t="s">
        <v>382</v>
      </c>
      <c r="W26" s="1002"/>
      <c r="X26" s="1002"/>
      <c r="Y26" s="1002"/>
      <c r="Z26" s="1003"/>
      <c r="AA26" s="1001" t="s">
        <v>383</v>
      </c>
      <c r="AB26" s="1002"/>
      <c r="AC26" s="1002"/>
      <c r="AD26" s="1002"/>
      <c r="AE26" s="1002"/>
      <c r="AF26" s="1055" t="s">
        <v>384</v>
      </c>
      <c r="AG26" s="1008"/>
      <c r="AH26" s="1008"/>
      <c r="AI26" s="1008"/>
      <c r="AJ26" s="1056"/>
      <c r="AK26" s="1002" t="s">
        <v>385</v>
      </c>
      <c r="AL26" s="1002"/>
      <c r="AM26" s="1002"/>
      <c r="AN26" s="1002"/>
      <c r="AO26" s="1003"/>
      <c r="AP26" s="1001" t="s">
        <v>386</v>
      </c>
      <c r="AQ26" s="1002"/>
      <c r="AR26" s="1002"/>
      <c r="AS26" s="1002"/>
      <c r="AT26" s="1003"/>
      <c r="AU26" s="1001" t="s">
        <v>387</v>
      </c>
      <c r="AV26" s="1002"/>
      <c r="AW26" s="1002"/>
      <c r="AX26" s="1002"/>
      <c r="AY26" s="1003"/>
      <c r="AZ26" s="1001" t="s">
        <v>388</v>
      </c>
      <c r="BA26" s="1002"/>
      <c r="BB26" s="1002"/>
      <c r="BC26" s="1002"/>
      <c r="BD26" s="1003"/>
      <c r="BE26" s="1001" t="s">
        <v>365</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389</v>
      </c>
      <c r="C28" s="1048"/>
      <c r="D28" s="1048"/>
      <c r="E28" s="1048"/>
      <c r="F28" s="1048"/>
      <c r="G28" s="1048"/>
      <c r="H28" s="1048"/>
      <c r="I28" s="1048"/>
      <c r="J28" s="1048"/>
      <c r="K28" s="1048"/>
      <c r="L28" s="1048"/>
      <c r="M28" s="1048"/>
      <c r="N28" s="1048"/>
      <c r="O28" s="1048"/>
      <c r="P28" s="1049"/>
      <c r="Q28" s="1050">
        <v>1386</v>
      </c>
      <c r="R28" s="1051"/>
      <c r="S28" s="1051"/>
      <c r="T28" s="1051"/>
      <c r="U28" s="1051"/>
      <c r="V28" s="1051">
        <v>1360</v>
      </c>
      <c r="W28" s="1051"/>
      <c r="X28" s="1051"/>
      <c r="Y28" s="1051"/>
      <c r="Z28" s="1051"/>
      <c r="AA28" s="1051">
        <v>26</v>
      </c>
      <c r="AB28" s="1051"/>
      <c r="AC28" s="1051"/>
      <c r="AD28" s="1051"/>
      <c r="AE28" s="1052"/>
      <c r="AF28" s="1053">
        <v>26</v>
      </c>
      <c r="AG28" s="1051"/>
      <c r="AH28" s="1051"/>
      <c r="AI28" s="1051"/>
      <c r="AJ28" s="1054"/>
      <c r="AK28" s="1042">
        <v>125</v>
      </c>
      <c r="AL28" s="1043"/>
      <c r="AM28" s="1043"/>
      <c r="AN28" s="1043"/>
      <c r="AO28" s="1043"/>
      <c r="AP28" s="1043" t="s">
        <v>563</v>
      </c>
      <c r="AQ28" s="1043"/>
      <c r="AR28" s="1043"/>
      <c r="AS28" s="1043"/>
      <c r="AT28" s="1043"/>
      <c r="AU28" s="1043" t="s">
        <v>563</v>
      </c>
      <c r="AV28" s="1043"/>
      <c r="AW28" s="1043"/>
      <c r="AX28" s="1043"/>
      <c r="AY28" s="1043"/>
      <c r="AZ28" s="1044" t="s">
        <v>563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390</v>
      </c>
      <c r="C29" s="1031"/>
      <c r="D29" s="1031"/>
      <c r="E29" s="1031"/>
      <c r="F29" s="1031"/>
      <c r="G29" s="1031"/>
      <c r="H29" s="1031"/>
      <c r="I29" s="1031"/>
      <c r="J29" s="1031"/>
      <c r="K29" s="1031"/>
      <c r="L29" s="1031"/>
      <c r="M29" s="1031"/>
      <c r="N29" s="1031"/>
      <c r="O29" s="1031"/>
      <c r="P29" s="1032"/>
      <c r="Q29" s="1038">
        <v>871</v>
      </c>
      <c r="R29" s="1039"/>
      <c r="S29" s="1039"/>
      <c r="T29" s="1039"/>
      <c r="U29" s="1039"/>
      <c r="V29" s="1039">
        <v>848</v>
      </c>
      <c r="W29" s="1039"/>
      <c r="X29" s="1039"/>
      <c r="Y29" s="1039"/>
      <c r="Z29" s="1039"/>
      <c r="AA29" s="1039">
        <v>23</v>
      </c>
      <c r="AB29" s="1039"/>
      <c r="AC29" s="1039"/>
      <c r="AD29" s="1039"/>
      <c r="AE29" s="1040"/>
      <c r="AF29" s="1035">
        <v>23</v>
      </c>
      <c r="AG29" s="1036"/>
      <c r="AH29" s="1036"/>
      <c r="AI29" s="1036"/>
      <c r="AJ29" s="1037"/>
      <c r="AK29" s="980">
        <v>171</v>
      </c>
      <c r="AL29" s="971"/>
      <c r="AM29" s="971"/>
      <c r="AN29" s="971"/>
      <c r="AO29" s="971"/>
      <c r="AP29" s="971" t="s">
        <v>563</v>
      </c>
      <c r="AQ29" s="971"/>
      <c r="AR29" s="971"/>
      <c r="AS29" s="971"/>
      <c r="AT29" s="971"/>
      <c r="AU29" s="971" t="s">
        <v>563</v>
      </c>
      <c r="AV29" s="971"/>
      <c r="AW29" s="971"/>
      <c r="AX29" s="971"/>
      <c r="AY29" s="971"/>
      <c r="AZ29" s="1041" t="s">
        <v>563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391</v>
      </c>
      <c r="C30" s="1031"/>
      <c r="D30" s="1031"/>
      <c r="E30" s="1031"/>
      <c r="F30" s="1031"/>
      <c r="G30" s="1031"/>
      <c r="H30" s="1031"/>
      <c r="I30" s="1031"/>
      <c r="J30" s="1031"/>
      <c r="K30" s="1031"/>
      <c r="L30" s="1031"/>
      <c r="M30" s="1031"/>
      <c r="N30" s="1031"/>
      <c r="O30" s="1031"/>
      <c r="P30" s="1032"/>
      <c r="Q30" s="1038">
        <v>196</v>
      </c>
      <c r="R30" s="1039"/>
      <c r="S30" s="1039"/>
      <c r="T30" s="1039"/>
      <c r="U30" s="1039"/>
      <c r="V30" s="1039">
        <v>193</v>
      </c>
      <c r="W30" s="1039"/>
      <c r="X30" s="1039"/>
      <c r="Y30" s="1039"/>
      <c r="Z30" s="1039"/>
      <c r="AA30" s="1039">
        <v>3</v>
      </c>
      <c r="AB30" s="1039"/>
      <c r="AC30" s="1039"/>
      <c r="AD30" s="1039"/>
      <c r="AE30" s="1040"/>
      <c r="AF30" s="1035">
        <v>3</v>
      </c>
      <c r="AG30" s="1036"/>
      <c r="AH30" s="1036"/>
      <c r="AI30" s="1036"/>
      <c r="AJ30" s="1037"/>
      <c r="AK30" s="980">
        <v>156</v>
      </c>
      <c r="AL30" s="971"/>
      <c r="AM30" s="971"/>
      <c r="AN30" s="971"/>
      <c r="AO30" s="971"/>
      <c r="AP30" s="971" t="s">
        <v>563</v>
      </c>
      <c r="AQ30" s="971"/>
      <c r="AR30" s="971"/>
      <c r="AS30" s="971"/>
      <c r="AT30" s="971"/>
      <c r="AU30" s="971" t="s">
        <v>563</v>
      </c>
      <c r="AV30" s="971"/>
      <c r="AW30" s="971"/>
      <c r="AX30" s="971"/>
      <c r="AY30" s="971"/>
      <c r="AZ30" s="1041" t="s">
        <v>563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392</v>
      </c>
      <c r="C31" s="1031"/>
      <c r="D31" s="1031"/>
      <c r="E31" s="1031"/>
      <c r="F31" s="1031"/>
      <c r="G31" s="1031"/>
      <c r="H31" s="1031"/>
      <c r="I31" s="1031"/>
      <c r="J31" s="1031"/>
      <c r="K31" s="1031"/>
      <c r="L31" s="1031"/>
      <c r="M31" s="1031"/>
      <c r="N31" s="1031"/>
      <c r="O31" s="1031"/>
      <c r="P31" s="1032"/>
      <c r="Q31" s="1038">
        <v>321</v>
      </c>
      <c r="R31" s="1039"/>
      <c r="S31" s="1039"/>
      <c r="T31" s="1039"/>
      <c r="U31" s="1039"/>
      <c r="V31" s="1039">
        <v>325</v>
      </c>
      <c r="W31" s="1039"/>
      <c r="X31" s="1039"/>
      <c r="Y31" s="1039"/>
      <c r="Z31" s="1039"/>
      <c r="AA31" s="1039">
        <v>-4</v>
      </c>
      <c r="AB31" s="1039"/>
      <c r="AC31" s="1039"/>
      <c r="AD31" s="1039"/>
      <c r="AE31" s="1040"/>
      <c r="AF31" s="1035">
        <v>238</v>
      </c>
      <c r="AG31" s="1036"/>
      <c r="AH31" s="1036"/>
      <c r="AI31" s="1036"/>
      <c r="AJ31" s="1037"/>
      <c r="AK31" s="980">
        <v>20</v>
      </c>
      <c r="AL31" s="971"/>
      <c r="AM31" s="971"/>
      <c r="AN31" s="971"/>
      <c r="AO31" s="971"/>
      <c r="AP31" s="971">
        <v>21</v>
      </c>
      <c r="AQ31" s="971"/>
      <c r="AR31" s="971"/>
      <c r="AS31" s="971"/>
      <c r="AT31" s="971"/>
      <c r="AU31" s="971" t="s">
        <v>563</v>
      </c>
      <c r="AV31" s="971"/>
      <c r="AW31" s="971"/>
      <c r="AX31" s="971"/>
      <c r="AY31" s="971"/>
      <c r="AZ31" s="1041" t="s">
        <v>563</v>
      </c>
      <c r="BA31" s="1041"/>
      <c r="BB31" s="1041"/>
      <c r="BC31" s="1041"/>
      <c r="BD31" s="1041"/>
      <c r="BE31" s="972" t="s">
        <v>393</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394</v>
      </c>
      <c r="C32" s="1031"/>
      <c r="D32" s="1031"/>
      <c r="E32" s="1031"/>
      <c r="F32" s="1031"/>
      <c r="G32" s="1031"/>
      <c r="H32" s="1031"/>
      <c r="I32" s="1031"/>
      <c r="J32" s="1031"/>
      <c r="K32" s="1031"/>
      <c r="L32" s="1031"/>
      <c r="M32" s="1031"/>
      <c r="N32" s="1031"/>
      <c r="O32" s="1031"/>
      <c r="P32" s="1032"/>
      <c r="Q32" s="1038">
        <v>1004</v>
      </c>
      <c r="R32" s="1039"/>
      <c r="S32" s="1039"/>
      <c r="T32" s="1039"/>
      <c r="U32" s="1039"/>
      <c r="V32" s="1039">
        <v>953</v>
      </c>
      <c r="W32" s="1039"/>
      <c r="X32" s="1039"/>
      <c r="Y32" s="1039"/>
      <c r="Z32" s="1039"/>
      <c r="AA32" s="1039">
        <v>52</v>
      </c>
      <c r="AB32" s="1039"/>
      <c r="AC32" s="1039"/>
      <c r="AD32" s="1039"/>
      <c r="AE32" s="1040"/>
      <c r="AF32" s="1035">
        <v>30</v>
      </c>
      <c r="AG32" s="1036"/>
      <c r="AH32" s="1036"/>
      <c r="AI32" s="1036"/>
      <c r="AJ32" s="1037"/>
      <c r="AK32" s="980">
        <v>555</v>
      </c>
      <c r="AL32" s="971"/>
      <c r="AM32" s="971"/>
      <c r="AN32" s="971"/>
      <c r="AO32" s="971"/>
      <c r="AP32" s="971">
        <v>2936</v>
      </c>
      <c r="AQ32" s="971"/>
      <c r="AR32" s="971"/>
      <c r="AS32" s="971"/>
      <c r="AT32" s="971"/>
      <c r="AU32" s="971">
        <v>2428</v>
      </c>
      <c r="AV32" s="971"/>
      <c r="AW32" s="971"/>
      <c r="AX32" s="971"/>
      <c r="AY32" s="971"/>
      <c r="AZ32" s="1041" t="s">
        <v>563</v>
      </c>
      <c r="BA32" s="1041"/>
      <c r="BB32" s="1041"/>
      <c r="BC32" s="1041"/>
      <c r="BD32" s="1041"/>
      <c r="BE32" s="972" t="s">
        <v>393</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395</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377</v>
      </c>
      <c r="B63" s="937" t="s">
        <v>396</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321</v>
      </c>
      <c r="AG63" s="959"/>
      <c r="AH63" s="959"/>
      <c r="AI63" s="959"/>
      <c r="AJ63" s="1022"/>
      <c r="AK63" s="1023"/>
      <c r="AL63" s="963"/>
      <c r="AM63" s="963"/>
      <c r="AN63" s="963"/>
      <c r="AO63" s="963"/>
      <c r="AP63" s="959">
        <v>2957</v>
      </c>
      <c r="AQ63" s="959"/>
      <c r="AR63" s="959"/>
      <c r="AS63" s="959"/>
      <c r="AT63" s="959"/>
      <c r="AU63" s="959">
        <v>2428</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398</v>
      </c>
      <c r="B66" s="996"/>
      <c r="C66" s="996"/>
      <c r="D66" s="996"/>
      <c r="E66" s="996"/>
      <c r="F66" s="996"/>
      <c r="G66" s="996"/>
      <c r="H66" s="996"/>
      <c r="I66" s="996"/>
      <c r="J66" s="996"/>
      <c r="K66" s="996"/>
      <c r="L66" s="996"/>
      <c r="M66" s="996"/>
      <c r="N66" s="996"/>
      <c r="O66" s="996"/>
      <c r="P66" s="997"/>
      <c r="Q66" s="1001" t="s">
        <v>381</v>
      </c>
      <c r="R66" s="1002"/>
      <c r="S66" s="1002"/>
      <c r="T66" s="1002"/>
      <c r="U66" s="1003"/>
      <c r="V66" s="1001" t="s">
        <v>382</v>
      </c>
      <c r="W66" s="1002"/>
      <c r="X66" s="1002"/>
      <c r="Y66" s="1002"/>
      <c r="Z66" s="1003"/>
      <c r="AA66" s="1001" t="s">
        <v>383</v>
      </c>
      <c r="AB66" s="1002"/>
      <c r="AC66" s="1002"/>
      <c r="AD66" s="1002"/>
      <c r="AE66" s="1003"/>
      <c r="AF66" s="1007" t="s">
        <v>384</v>
      </c>
      <c r="AG66" s="1008"/>
      <c r="AH66" s="1008"/>
      <c r="AI66" s="1008"/>
      <c r="AJ66" s="1009"/>
      <c r="AK66" s="1001" t="s">
        <v>385</v>
      </c>
      <c r="AL66" s="996"/>
      <c r="AM66" s="996"/>
      <c r="AN66" s="996"/>
      <c r="AO66" s="997"/>
      <c r="AP66" s="1001" t="s">
        <v>386</v>
      </c>
      <c r="AQ66" s="1002"/>
      <c r="AR66" s="1002"/>
      <c r="AS66" s="1002"/>
      <c r="AT66" s="1003"/>
      <c r="AU66" s="1001" t="s">
        <v>399</v>
      </c>
      <c r="AV66" s="1002"/>
      <c r="AW66" s="1002"/>
      <c r="AX66" s="1002"/>
      <c r="AY66" s="1003"/>
      <c r="AZ66" s="1001" t="s">
        <v>365</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548</v>
      </c>
      <c r="C68" s="986"/>
      <c r="D68" s="986"/>
      <c r="E68" s="986"/>
      <c r="F68" s="986"/>
      <c r="G68" s="986"/>
      <c r="H68" s="986"/>
      <c r="I68" s="986"/>
      <c r="J68" s="986"/>
      <c r="K68" s="986"/>
      <c r="L68" s="986"/>
      <c r="M68" s="986"/>
      <c r="N68" s="986"/>
      <c r="O68" s="986"/>
      <c r="P68" s="987"/>
      <c r="Q68" s="988">
        <v>207</v>
      </c>
      <c r="R68" s="982"/>
      <c r="S68" s="982"/>
      <c r="T68" s="982"/>
      <c r="U68" s="982"/>
      <c r="V68" s="982">
        <v>150</v>
      </c>
      <c r="W68" s="982"/>
      <c r="X68" s="982"/>
      <c r="Y68" s="982"/>
      <c r="Z68" s="982"/>
      <c r="AA68" s="982">
        <v>57</v>
      </c>
      <c r="AB68" s="982"/>
      <c r="AC68" s="982"/>
      <c r="AD68" s="982"/>
      <c r="AE68" s="982"/>
      <c r="AF68" s="982">
        <v>23</v>
      </c>
      <c r="AG68" s="982"/>
      <c r="AH68" s="982"/>
      <c r="AI68" s="982"/>
      <c r="AJ68" s="982"/>
      <c r="AK68" s="982">
        <v>5</v>
      </c>
      <c r="AL68" s="982"/>
      <c r="AM68" s="982"/>
      <c r="AN68" s="982"/>
      <c r="AO68" s="982"/>
      <c r="AP68" s="982">
        <v>17</v>
      </c>
      <c r="AQ68" s="982"/>
      <c r="AR68" s="982"/>
      <c r="AS68" s="982"/>
      <c r="AT68" s="982"/>
      <c r="AU68" s="982">
        <v>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549</v>
      </c>
      <c r="C69" s="975"/>
      <c r="D69" s="975"/>
      <c r="E69" s="975"/>
      <c r="F69" s="975"/>
      <c r="G69" s="975"/>
      <c r="H69" s="975"/>
      <c r="I69" s="975"/>
      <c r="J69" s="975"/>
      <c r="K69" s="975"/>
      <c r="L69" s="975"/>
      <c r="M69" s="975"/>
      <c r="N69" s="975"/>
      <c r="O69" s="975"/>
      <c r="P69" s="976"/>
      <c r="Q69" s="977">
        <v>248</v>
      </c>
      <c r="R69" s="971"/>
      <c r="S69" s="971"/>
      <c r="T69" s="971"/>
      <c r="U69" s="971"/>
      <c r="V69" s="971">
        <v>205</v>
      </c>
      <c r="W69" s="971"/>
      <c r="X69" s="971"/>
      <c r="Y69" s="971"/>
      <c r="Z69" s="971"/>
      <c r="AA69" s="971">
        <v>43</v>
      </c>
      <c r="AB69" s="971"/>
      <c r="AC69" s="971"/>
      <c r="AD69" s="971"/>
      <c r="AE69" s="971"/>
      <c r="AF69" s="971">
        <v>43</v>
      </c>
      <c r="AG69" s="971"/>
      <c r="AH69" s="971"/>
      <c r="AI69" s="971"/>
      <c r="AJ69" s="971"/>
      <c r="AK69" s="971" t="s">
        <v>563</v>
      </c>
      <c r="AL69" s="971"/>
      <c r="AM69" s="971"/>
      <c r="AN69" s="971"/>
      <c r="AO69" s="971"/>
      <c r="AP69" s="971" t="s">
        <v>563</v>
      </c>
      <c r="AQ69" s="971"/>
      <c r="AR69" s="971"/>
      <c r="AS69" s="971"/>
      <c r="AT69" s="971"/>
      <c r="AU69" s="971" t="s">
        <v>563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550</v>
      </c>
      <c r="C70" s="975"/>
      <c r="D70" s="975"/>
      <c r="E70" s="975"/>
      <c r="F70" s="975"/>
      <c r="G70" s="975"/>
      <c r="H70" s="975"/>
      <c r="I70" s="975"/>
      <c r="J70" s="975"/>
      <c r="K70" s="975"/>
      <c r="L70" s="975"/>
      <c r="M70" s="975"/>
      <c r="N70" s="975"/>
      <c r="O70" s="975"/>
      <c r="P70" s="976"/>
      <c r="Q70" s="977">
        <v>284</v>
      </c>
      <c r="R70" s="971"/>
      <c r="S70" s="971"/>
      <c r="T70" s="971"/>
      <c r="U70" s="971"/>
      <c r="V70" s="971">
        <v>243</v>
      </c>
      <c r="W70" s="971"/>
      <c r="X70" s="971"/>
      <c r="Y70" s="971"/>
      <c r="Z70" s="971"/>
      <c r="AA70" s="971">
        <v>41</v>
      </c>
      <c r="AB70" s="971"/>
      <c r="AC70" s="971"/>
      <c r="AD70" s="971"/>
      <c r="AE70" s="971"/>
      <c r="AF70" s="971">
        <v>35</v>
      </c>
      <c r="AG70" s="971"/>
      <c r="AH70" s="971"/>
      <c r="AI70" s="971"/>
      <c r="AJ70" s="971"/>
      <c r="AK70" s="971">
        <v>31</v>
      </c>
      <c r="AL70" s="971"/>
      <c r="AM70" s="971"/>
      <c r="AN70" s="971"/>
      <c r="AO70" s="971"/>
      <c r="AP70" s="971" t="s">
        <v>563</v>
      </c>
      <c r="AQ70" s="971"/>
      <c r="AR70" s="971"/>
      <c r="AS70" s="971"/>
      <c r="AT70" s="971"/>
      <c r="AU70" s="971" t="s">
        <v>563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551</v>
      </c>
      <c r="C71" s="975"/>
      <c r="D71" s="975"/>
      <c r="E71" s="975"/>
      <c r="F71" s="975"/>
      <c r="G71" s="975"/>
      <c r="H71" s="975"/>
      <c r="I71" s="975"/>
      <c r="J71" s="975"/>
      <c r="K71" s="975"/>
      <c r="L71" s="975"/>
      <c r="M71" s="975"/>
      <c r="N71" s="975"/>
      <c r="O71" s="975"/>
      <c r="P71" s="976"/>
      <c r="Q71" s="977">
        <v>374</v>
      </c>
      <c r="R71" s="971"/>
      <c r="S71" s="971"/>
      <c r="T71" s="971"/>
      <c r="U71" s="971"/>
      <c r="V71" s="971">
        <v>363</v>
      </c>
      <c r="W71" s="971"/>
      <c r="X71" s="971"/>
      <c r="Y71" s="971"/>
      <c r="Z71" s="971"/>
      <c r="AA71" s="971">
        <v>11</v>
      </c>
      <c r="AB71" s="971"/>
      <c r="AC71" s="971"/>
      <c r="AD71" s="971"/>
      <c r="AE71" s="971"/>
      <c r="AF71" s="971">
        <v>11</v>
      </c>
      <c r="AG71" s="971"/>
      <c r="AH71" s="971"/>
      <c r="AI71" s="971"/>
      <c r="AJ71" s="971"/>
      <c r="AK71" s="971" t="s">
        <v>563</v>
      </c>
      <c r="AL71" s="971"/>
      <c r="AM71" s="971"/>
      <c r="AN71" s="971"/>
      <c r="AO71" s="971"/>
      <c r="AP71" s="971" t="s">
        <v>563</v>
      </c>
      <c r="AQ71" s="971"/>
      <c r="AR71" s="971"/>
      <c r="AS71" s="971"/>
      <c r="AT71" s="971"/>
      <c r="AU71" s="971" t="s">
        <v>563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552</v>
      </c>
      <c r="C72" s="975"/>
      <c r="D72" s="975"/>
      <c r="E72" s="975"/>
      <c r="F72" s="975"/>
      <c r="G72" s="975"/>
      <c r="H72" s="975"/>
      <c r="I72" s="975"/>
      <c r="J72" s="975"/>
      <c r="K72" s="975"/>
      <c r="L72" s="975"/>
      <c r="M72" s="975"/>
      <c r="N72" s="975"/>
      <c r="O72" s="975"/>
      <c r="P72" s="976"/>
      <c r="Q72" s="977">
        <v>313</v>
      </c>
      <c r="R72" s="971"/>
      <c r="S72" s="971"/>
      <c r="T72" s="971"/>
      <c r="U72" s="971"/>
      <c r="V72" s="971">
        <v>294</v>
      </c>
      <c r="W72" s="971"/>
      <c r="X72" s="971"/>
      <c r="Y72" s="971"/>
      <c r="Z72" s="971"/>
      <c r="AA72" s="971">
        <v>19</v>
      </c>
      <c r="AB72" s="971"/>
      <c r="AC72" s="971"/>
      <c r="AD72" s="971"/>
      <c r="AE72" s="971"/>
      <c r="AF72" s="971">
        <v>19</v>
      </c>
      <c r="AG72" s="971"/>
      <c r="AH72" s="971"/>
      <c r="AI72" s="971"/>
      <c r="AJ72" s="971"/>
      <c r="AK72" s="971">
        <v>83</v>
      </c>
      <c r="AL72" s="971"/>
      <c r="AM72" s="971"/>
      <c r="AN72" s="971"/>
      <c r="AO72" s="971"/>
      <c r="AP72" s="971" t="s">
        <v>563</v>
      </c>
      <c r="AQ72" s="971"/>
      <c r="AR72" s="971"/>
      <c r="AS72" s="971"/>
      <c r="AT72" s="971"/>
      <c r="AU72" s="971" t="s">
        <v>563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553</v>
      </c>
      <c r="C73" s="975"/>
      <c r="D73" s="975"/>
      <c r="E73" s="975"/>
      <c r="F73" s="975"/>
      <c r="G73" s="975"/>
      <c r="H73" s="975"/>
      <c r="I73" s="975"/>
      <c r="J73" s="975"/>
      <c r="K73" s="975"/>
      <c r="L73" s="975"/>
      <c r="M73" s="975"/>
      <c r="N73" s="975"/>
      <c r="O73" s="975"/>
      <c r="P73" s="976"/>
      <c r="Q73" s="977">
        <v>62</v>
      </c>
      <c r="R73" s="971"/>
      <c r="S73" s="971"/>
      <c r="T73" s="971"/>
      <c r="U73" s="971"/>
      <c r="V73" s="971">
        <v>61</v>
      </c>
      <c r="W73" s="971"/>
      <c r="X73" s="971"/>
      <c r="Y73" s="971"/>
      <c r="Z73" s="971"/>
      <c r="AA73" s="971">
        <v>1</v>
      </c>
      <c r="AB73" s="971"/>
      <c r="AC73" s="971"/>
      <c r="AD73" s="971"/>
      <c r="AE73" s="971"/>
      <c r="AF73" s="971">
        <v>1</v>
      </c>
      <c r="AG73" s="971"/>
      <c r="AH73" s="971"/>
      <c r="AI73" s="971"/>
      <c r="AJ73" s="971"/>
      <c r="AK73" s="971" t="s">
        <v>563</v>
      </c>
      <c r="AL73" s="971"/>
      <c r="AM73" s="971"/>
      <c r="AN73" s="971"/>
      <c r="AO73" s="971"/>
      <c r="AP73" s="971" t="s">
        <v>563</v>
      </c>
      <c r="AQ73" s="971"/>
      <c r="AR73" s="971"/>
      <c r="AS73" s="971"/>
      <c r="AT73" s="971"/>
      <c r="AU73" s="971" t="s">
        <v>563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554</v>
      </c>
      <c r="C74" s="975"/>
      <c r="D74" s="975"/>
      <c r="E74" s="975"/>
      <c r="F74" s="975"/>
      <c r="G74" s="975"/>
      <c r="H74" s="975"/>
      <c r="I74" s="975"/>
      <c r="J74" s="975"/>
      <c r="K74" s="975"/>
      <c r="L74" s="975"/>
      <c r="M74" s="975"/>
      <c r="N74" s="975"/>
      <c r="O74" s="975"/>
      <c r="P74" s="976"/>
      <c r="Q74" s="977">
        <v>155</v>
      </c>
      <c r="R74" s="971"/>
      <c r="S74" s="971"/>
      <c r="T74" s="971"/>
      <c r="U74" s="971"/>
      <c r="V74" s="971">
        <v>153</v>
      </c>
      <c r="W74" s="971"/>
      <c r="X74" s="971"/>
      <c r="Y74" s="971"/>
      <c r="Z74" s="971"/>
      <c r="AA74" s="971">
        <v>3</v>
      </c>
      <c r="AB74" s="971"/>
      <c r="AC74" s="971"/>
      <c r="AD74" s="971"/>
      <c r="AE74" s="971"/>
      <c r="AF74" s="971">
        <v>3</v>
      </c>
      <c r="AG74" s="971"/>
      <c r="AH74" s="971"/>
      <c r="AI74" s="971"/>
      <c r="AJ74" s="971"/>
      <c r="AK74" s="971" t="s">
        <v>563</v>
      </c>
      <c r="AL74" s="971"/>
      <c r="AM74" s="971"/>
      <c r="AN74" s="971"/>
      <c r="AO74" s="971"/>
      <c r="AP74" s="971" t="s">
        <v>563</v>
      </c>
      <c r="AQ74" s="971"/>
      <c r="AR74" s="971"/>
      <c r="AS74" s="971"/>
      <c r="AT74" s="971"/>
      <c r="AU74" s="971" t="s">
        <v>563</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555</v>
      </c>
      <c r="C75" s="975"/>
      <c r="D75" s="975"/>
      <c r="E75" s="975"/>
      <c r="F75" s="975"/>
      <c r="G75" s="975"/>
      <c r="H75" s="975"/>
      <c r="I75" s="975"/>
      <c r="J75" s="975"/>
      <c r="K75" s="975"/>
      <c r="L75" s="975"/>
      <c r="M75" s="975"/>
      <c r="N75" s="975"/>
      <c r="O75" s="975"/>
      <c r="P75" s="976"/>
      <c r="Q75" s="978">
        <v>16</v>
      </c>
      <c r="R75" s="979"/>
      <c r="S75" s="979"/>
      <c r="T75" s="979"/>
      <c r="U75" s="980"/>
      <c r="V75" s="981">
        <v>14</v>
      </c>
      <c r="W75" s="979"/>
      <c r="X75" s="979"/>
      <c r="Y75" s="979"/>
      <c r="Z75" s="980"/>
      <c r="AA75" s="981">
        <v>2</v>
      </c>
      <c r="AB75" s="979"/>
      <c r="AC75" s="979"/>
      <c r="AD75" s="979"/>
      <c r="AE75" s="980"/>
      <c r="AF75" s="981">
        <v>2</v>
      </c>
      <c r="AG75" s="979"/>
      <c r="AH75" s="979"/>
      <c r="AI75" s="979"/>
      <c r="AJ75" s="980"/>
      <c r="AK75" s="981" t="s">
        <v>563</v>
      </c>
      <c r="AL75" s="979"/>
      <c r="AM75" s="979"/>
      <c r="AN75" s="979"/>
      <c r="AO75" s="980"/>
      <c r="AP75" s="981" t="s">
        <v>563</v>
      </c>
      <c r="AQ75" s="979"/>
      <c r="AR75" s="979"/>
      <c r="AS75" s="979"/>
      <c r="AT75" s="980"/>
      <c r="AU75" s="981" t="s">
        <v>563</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t="s">
        <v>556</v>
      </c>
      <c r="C76" s="975"/>
      <c r="D76" s="975"/>
      <c r="E76" s="975"/>
      <c r="F76" s="975"/>
      <c r="G76" s="975"/>
      <c r="H76" s="975"/>
      <c r="I76" s="975"/>
      <c r="J76" s="975"/>
      <c r="K76" s="975"/>
      <c r="L76" s="975"/>
      <c r="M76" s="975"/>
      <c r="N76" s="975"/>
      <c r="O76" s="975"/>
      <c r="P76" s="976"/>
      <c r="Q76" s="978">
        <v>5869</v>
      </c>
      <c r="R76" s="979"/>
      <c r="S76" s="979"/>
      <c r="T76" s="979"/>
      <c r="U76" s="980"/>
      <c r="V76" s="981">
        <v>4818</v>
      </c>
      <c r="W76" s="979"/>
      <c r="X76" s="979"/>
      <c r="Y76" s="979"/>
      <c r="Z76" s="980"/>
      <c r="AA76" s="981">
        <v>1051</v>
      </c>
      <c r="AB76" s="979"/>
      <c r="AC76" s="979"/>
      <c r="AD76" s="979"/>
      <c r="AE76" s="980"/>
      <c r="AF76" s="981">
        <v>1051</v>
      </c>
      <c r="AG76" s="979"/>
      <c r="AH76" s="979"/>
      <c r="AI76" s="979"/>
      <c r="AJ76" s="980"/>
      <c r="AK76" s="981">
        <v>18</v>
      </c>
      <c r="AL76" s="979"/>
      <c r="AM76" s="979"/>
      <c r="AN76" s="979"/>
      <c r="AO76" s="980"/>
      <c r="AP76" s="981" t="s">
        <v>563</v>
      </c>
      <c r="AQ76" s="979"/>
      <c r="AR76" s="979"/>
      <c r="AS76" s="979"/>
      <c r="AT76" s="980"/>
      <c r="AU76" s="981" t="s">
        <v>563</v>
      </c>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t="s">
        <v>557</v>
      </c>
      <c r="C77" s="975"/>
      <c r="D77" s="975"/>
      <c r="E77" s="975"/>
      <c r="F77" s="975"/>
      <c r="G77" s="975"/>
      <c r="H77" s="975"/>
      <c r="I77" s="975"/>
      <c r="J77" s="975"/>
      <c r="K77" s="975"/>
      <c r="L77" s="975"/>
      <c r="M77" s="975"/>
      <c r="N77" s="975"/>
      <c r="O77" s="975"/>
      <c r="P77" s="976"/>
      <c r="Q77" s="978">
        <v>280</v>
      </c>
      <c r="R77" s="979"/>
      <c r="S77" s="979"/>
      <c r="T77" s="979"/>
      <c r="U77" s="980"/>
      <c r="V77" s="981">
        <v>269</v>
      </c>
      <c r="W77" s="979"/>
      <c r="X77" s="979"/>
      <c r="Y77" s="979"/>
      <c r="Z77" s="980"/>
      <c r="AA77" s="981">
        <v>11</v>
      </c>
      <c r="AB77" s="979"/>
      <c r="AC77" s="979"/>
      <c r="AD77" s="979"/>
      <c r="AE77" s="980"/>
      <c r="AF77" s="981">
        <v>11</v>
      </c>
      <c r="AG77" s="979"/>
      <c r="AH77" s="979"/>
      <c r="AI77" s="979"/>
      <c r="AJ77" s="980"/>
      <c r="AK77" s="981" t="s">
        <v>563</v>
      </c>
      <c r="AL77" s="979"/>
      <c r="AM77" s="979"/>
      <c r="AN77" s="979"/>
      <c r="AO77" s="980"/>
      <c r="AP77" s="981">
        <v>101</v>
      </c>
      <c r="AQ77" s="979"/>
      <c r="AR77" s="979"/>
      <c r="AS77" s="979"/>
      <c r="AT77" s="980"/>
      <c r="AU77" s="981">
        <v>0</v>
      </c>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t="s">
        <v>558</v>
      </c>
      <c r="C78" s="975"/>
      <c r="D78" s="975"/>
      <c r="E78" s="975"/>
      <c r="F78" s="975"/>
      <c r="G78" s="975"/>
      <c r="H78" s="975"/>
      <c r="I78" s="975"/>
      <c r="J78" s="975"/>
      <c r="K78" s="975"/>
      <c r="L78" s="975"/>
      <c r="M78" s="975"/>
      <c r="N78" s="975"/>
      <c r="O78" s="975"/>
      <c r="P78" s="976"/>
      <c r="Q78" s="977">
        <v>5</v>
      </c>
      <c r="R78" s="971"/>
      <c r="S78" s="971"/>
      <c r="T78" s="971"/>
      <c r="U78" s="971"/>
      <c r="V78" s="971">
        <v>3</v>
      </c>
      <c r="W78" s="971"/>
      <c r="X78" s="971"/>
      <c r="Y78" s="971"/>
      <c r="Z78" s="971"/>
      <c r="AA78" s="971">
        <v>2</v>
      </c>
      <c r="AB78" s="971"/>
      <c r="AC78" s="971"/>
      <c r="AD78" s="971"/>
      <c r="AE78" s="971"/>
      <c r="AF78" s="971">
        <v>2</v>
      </c>
      <c r="AG78" s="971"/>
      <c r="AH78" s="971"/>
      <c r="AI78" s="971"/>
      <c r="AJ78" s="971"/>
      <c r="AK78" s="971">
        <v>0</v>
      </c>
      <c r="AL78" s="971"/>
      <c r="AM78" s="971"/>
      <c r="AN78" s="971"/>
      <c r="AO78" s="971"/>
      <c r="AP78" s="971" t="s">
        <v>563</v>
      </c>
      <c r="AQ78" s="971"/>
      <c r="AR78" s="971"/>
      <c r="AS78" s="971"/>
      <c r="AT78" s="971"/>
      <c r="AU78" s="971" t="s">
        <v>563</v>
      </c>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t="s">
        <v>559</v>
      </c>
      <c r="C79" s="975"/>
      <c r="D79" s="975"/>
      <c r="E79" s="975"/>
      <c r="F79" s="975"/>
      <c r="G79" s="975"/>
      <c r="H79" s="975"/>
      <c r="I79" s="975"/>
      <c r="J79" s="975"/>
      <c r="K79" s="975"/>
      <c r="L79" s="975"/>
      <c r="M79" s="975"/>
      <c r="N79" s="975"/>
      <c r="O79" s="975"/>
      <c r="P79" s="976"/>
      <c r="Q79" s="977">
        <v>249</v>
      </c>
      <c r="R79" s="971"/>
      <c r="S79" s="971"/>
      <c r="T79" s="971"/>
      <c r="U79" s="971"/>
      <c r="V79" s="971">
        <v>153</v>
      </c>
      <c r="W79" s="971"/>
      <c r="X79" s="971"/>
      <c r="Y79" s="971"/>
      <c r="Z79" s="971"/>
      <c r="AA79" s="971">
        <v>96</v>
      </c>
      <c r="AB79" s="971"/>
      <c r="AC79" s="971"/>
      <c r="AD79" s="971"/>
      <c r="AE79" s="971"/>
      <c r="AF79" s="971">
        <v>96</v>
      </c>
      <c r="AG79" s="971"/>
      <c r="AH79" s="971"/>
      <c r="AI79" s="971"/>
      <c r="AJ79" s="971"/>
      <c r="AK79" s="971" t="s">
        <v>563</v>
      </c>
      <c r="AL79" s="971"/>
      <c r="AM79" s="971"/>
      <c r="AN79" s="971"/>
      <c r="AO79" s="971"/>
      <c r="AP79" s="971" t="s">
        <v>563</v>
      </c>
      <c r="AQ79" s="971"/>
      <c r="AR79" s="971"/>
      <c r="AS79" s="971"/>
      <c r="AT79" s="971"/>
      <c r="AU79" s="971" t="s">
        <v>563</v>
      </c>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t="s">
        <v>560</v>
      </c>
      <c r="C80" s="975"/>
      <c r="D80" s="975"/>
      <c r="E80" s="975"/>
      <c r="F80" s="975"/>
      <c r="G80" s="975"/>
      <c r="H80" s="975"/>
      <c r="I80" s="975"/>
      <c r="J80" s="975"/>
      <c r="K80" s="975"/>
      <c r="L80" s="975"/>
      <c r="M80" s="975"/>
      <c r="N80" s="975"/>
      <c r="O80" s="975"/>
      <c r="P80" s="976"/>
      <c r="Q80" s="977">
        <v>38</v>
      </c>
      <c r="R80" s="971"/>
      <c r="S80" s="971"/>
      <c r="T80" s="971"/>
      <c r="U80" s="971"/>
      <c r="V80" s="971">
        <v>23</v>
      </c>
      <c r="W80" s="971"/>
      <c r="X80" s="971"/>
      <c r="Y80" s="971"/>
      <c r="Z80" s="971"/>
      <c r="AA80" s="971">
        <v>15</v>
      </c>
      <c r="AB80" s="971"/>
      <c r="AC80" s="971"/>
      <c r="AD80" s="971"/>
      <c r="AE80" s="971"/>
      <c r="AF80" s="971">
        <v>15</v>
      </c>
      <c r="AG80" s="971"/>
      <c r="AH80" s="971"/>
      <c r="AI80" s="971"/>
      <c r="AJ80" s="971"/>
      <c r="AK80" s="971" t="s">
        <v>563</v>
      </c>
      <c r="AL80" s="971"/>
      <c r="AM80" s="971"/>
      <c r="AN80" s="971"/>
      <c r="AO80" s="971"/>
      <c r="AP80" s="971" t="s">
        <v>563</v>
      </c>
      <c r="AQ80" s="971"/>
      <c r="AR80" s="971"/>
      <c r="AS80" s="971"/>
      <c r="AT80" s="971"/>
      <c r="AU80" s="971" t="s">
        <v>563</v>
      </c>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t="s">
        <v>561</v>
      </c>
      <c r="C81" s="975"/>
      <c r="D81" s="975"/>
      <c r="E81" s="975"/>
      <c r="F81" s="975"/>
      <c r="G81" s="975"/>
      <c r="H81" s="975"/>
      <c r="I81" s="975"/>
      <c r="J81" s="975"/>
      <c r="K81" s="975"/>
      <c r="L81" s="975"/>
      <c r="M81" s="975"/>
      <c r="N81" s="975"/>
      <c r="O81" s="975"/>
      <c r="P81" s="976"/>
      <c r="Q81" s="977">
        <v>237</v>
      </c>
      <c r="R81" s="971"/>
      <c r="S81" s="971"/>
      <c r="T81" s="971"/>
      <c r="U81" s="971"/>
      <c r="V81" s="971">
        <v>234</v>
      </c>
      <c r="W81" s="971"/>
      <c r="X81" s="971"/>
      <c r="Y81" s="971"/>
      <c r="Z81" s="971"/>
      <c r="AA81" s="971">
        <v>4</v>
      </c>
      <c r="AB81" s="971"/>
      <c r="AC81" s="971"/>
      <c r="AD81" s="971"/>
      <c r="AE81" s="971"/>
      <c r="AF81" s="971">
        <v>4</v>
      </c>
      <c r="AG81" s="971"/>
      <c r="AH81" s="971"/>
      <c r="AI81" s="971"/>
      <c r="AJ81" s="971"/>
      <c r="AK81" s="971">
        <v>12</v>
      </c>
      <c r="AL81" s="971"/>
      <c r="AM81" s="971"/>
      <c r="AN81" s="971"/>
      <c r="AO81" s="971"/>
      <c r="AP81" s="971" t="s">
        <v>563</v>
      </c>
      <c r="AQ81" s="971"/>
      <c r="AR81" s="971"/>
      <c r="AS81" s="971"/>
      <c r="AT81" s="971"/>
      <c r="AU81" s="971" t="s">
        <v>563</v>
      </c>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t="s">
        <v>562</v>
      </c>
      <c r="C82" s="975"/>
      <c r="D82" s="975"/>
      <c r="E82" s="975"/>
      <c r="F82" s="975"/>
      <c r="G82" s="975"/>
      <c r="H82" s="975"/>
      <c r="I82" s="975"/>
      <c r="J82" s="975"/>
      <c r="K82" s="975"/>
      <c r="L82" s="975"/>
      <c r="M82" s="975"/>
      <c r="N82" s="975"/>
      <c r="O82" s="975"/>
      <c r="P82" s="976"/>
      <c r="Q82" s="977">
        <v>254366</v>
      </c>
      <c r="R82" s="971"/>
      <c r="S82" s="971"/>
      <c r="T82" s="971"/>
      <c r="U82" s="971"/>
      <c r="V82" s="971">
        <v>246438</v>
      </c>
      <c r="W82" s="971"/>
      <c r="X82" s="971"/>
      <c r="Y82" s="971"/>
      <c r="Z82" s="971"/>
      <c r="AA82" s="971">
        <v>7929</v>
      </c>
      <c r="AB82" s="971"/>
      <c r="AC82" s="971"/>
      <c r="AD82" s="971"/>
      <c r="AE82" s="971"/>
      <c r="AF82" s="971">
        <v>7525</v>
      </c>
      <c r="AG82" s="971"/>
      <c r="AH82" s="971"/>
      <c r="AI82" s="971"/>
      <c r="AJ82" s="971"/>
      <c r="AK82" s="971" t="s">
        <v>563</v>
      </c>
      <c r="AL82" s="971"/>
      <c r="AM82" s="971"/>
      <c r="AN82" s="971"/>
      <c r="AO82" s="971"/>
      <c r="AP82" s="971" t="s">
        <v>563</v>
      </c>
      <c r="AQ82" s="971"/>
      <c r="AR82" s="971"/>
      <c r="AS82" s="971"/>
      <c r="AT82" s="971"/>
      <c r="AU82" s="971" t="s">
        <v>563</v>
      </c>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377</v>
      </c>
      <c r="B88" s="937" t="s">
        <v>400</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8841</v>
      </c>
      <c r="AG88" s="959"/>
      <c r="AH88" s="959"/>
      <c r="AI88" s="959"/>
      <c r="AJ88" s="959"/>
      <c r="AK88" s="963"/>
      <c r="AL88" s="963"/>
      <c r="AM88" s="963"/>
      <c r="AN88" s="963"/>
      <c r="AO88" s="963"/>
      <c r="AP88" s="959">
        <v>118</v>
      </c>
      <c r="AQ88" s="959"/>
      <c r="AR88" s="959"/>
      <c r="AS88" s="959"/>
      <c r="AT88" s="959"/>
      <c r="AU88" s="959">
        <v>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937" t="s">
        <v>401</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402</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403</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406</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407</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408</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409</v>
      </c>
      <c r="AB109" s="896"/>
      <c r="AC109" s="896"/>
      <c r="AD109" s="896"/>
      <c r="AE109" s="897"/>
      <c r="AF109" s="898" t="s">
        <v>410</v>
      </c>
      <c r="AG109" s="896"/>
      <c r="AH109" s="896"/>
      <c r="AI109" s="896"/>
      <c r="AJ109" s="897"/>
      <c r="AK109" s="898" t="s">
        <v>295</v>
      </c>
      <c r="AL109" s="896"/>
      <c r="AM109" s="896"/>
      <c r="AN109" s="896"/>
      <c r="AO109" s="897"/>
      <c r="AP109" s="898" t="s">
        <v>411</v>
      </c>
      <c r="AQ109" s="896"/>
      <c r="AR109" s="896"/>
      <c r="AS109" s="896"/>
      <c r="AT109" s="929"/>
      <c r="AU109" s="895" t="s">
        <v>408</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409</v>
      </c>
      <c r="BR109" s="896"/>
      <c r="BS109" s="896"/>
      <c r="BT109" s="896"/>
      <c r="BU109" s="897"/>
      <c r="BV109" s="898" t="s">
        <v>410</v>
      </c>
      <c r="BW109" s="896"/>
      <c r="BX109" s="896"/>
      <c r="BY109" s="896"/>
      <c r="BZ109" s="897"/>
      <c r="CA109" s="898" t="s">
        <v>295</v>
      </c>
      <c r="CB109" s="896"/>
      <c r="CC109" s="896"/>
      <c r="CD109" s="896"/>
      <c r="CE109" s="897"/>
      <c r="CF109" s="936" t="s">
        <v>411</v>
      </c>
      <c r="CG109" s="936"/>
      <c r="CH109" s="936"/>
      <c r="CI109" s="936"/>
      <c r="CJ109" s="936"/>
      <c r="CK109" s="898" t="s">
        <v>412</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409</v>
      </c>
      <c r="DH109" s="896"/>
      <c r="DI109" s="896"/>
      <c r="DJ109" s="896"/>
      <c r="DK109" s="897"/>
      <c r="DL109" s="898" t="s">
        <v>410</v>
      </c>
      <c r="DM109" s="896"/>
      <c r="DN109" s="896"/>
      <c r="DO109" s="896"/>
      <c r="DP109" s="897"/>
      <c r="DQ109" s="898" t="s">
        <v>295</v>
      </c>
      <c r="DR109" s="896"/>
      <c r="DS109" s="896"/>
      <c r="DT109" s="896"/>
      <c r="DU109" s="897"/>
      <c r="DV109" s="898" t="s">
        <v>411</v>
      </c>
      <c r="DW109" s="896"/>
      <c r="DX109" s="896"/>
      <c r="DY109" s="896"/>
      <c r="DZ109" s="929"/>
    </row>
    <row r="110" spans="1:131" s="230" customFormat="1" ht="26.25" customHeight="1" x14ac:dyDescent="0.2">
      <c r="A110" s="807" t="s">
        <v>413</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50068</v>
      </c>
      <c r="AB110" s="889"/>
      <c r="AC110" s="889"/>
      <c r="AD110" s="889"/>
      <c r="AE110" s="890"/>
      <c r="AF110" s="891">
        <v>50068</v>
      </c>
      <c r="AG110" s="889"/>
      <c r="AH110" s="889"/>
      <c r="AI110" s="889"/>
      <c r="AJ110" s="890"/>
      <c r="AK110" s="891">
        <v>39294</v>
      </c>
      <c r="AL110" s="889"/>
      <c r="AM110" s="889"/>
      <c r="AN110" s="889"/>
      <c r="AO110" s="890"/>
      <c r="AP110" s="892">
        <v>0.9</v>
      </c>
      <c r="AQ110" s="893"/>
      <c r="AR110" s="893"/>
      <c r="AS110" s="893"/>
      <c r="AT110" s="894"/>
      <c r="AU110" s="930" t="s">
        <v>69</v>
      </c>
      <c r="AV110" s="931"/>
      <c r="AW110" s="931"/>
      <c r="AX110" s="931"/>
      <c r="AY110" s="931"/>
      <c r="AZ110" s="860" t="s">
        <v>414</v>
      </c>
      <c r="BA110" s="808"/>
      <c r="BB110" s="808"/>
      <c r="BC110" s="808"/>
      <c r="BD110" s="808"/>
      <c r="BE110" s="808"/>
      <c r="BF110" s="808"/>
      <c r="BG110" s="808"/>
      <c r="BH110" s="808"/>
      <c r="BI110" s="808"/>
      <c r="BJ110" s="808"/>
      <c r="BK110" s="808"/>
      <c r="BL110" s="808"/>
      <c r="BM110" s="808"/>
      <c r="BN110" s="808"/>
      <c r="BO110" s="808"/>
      <c r="BP110" s="809"/>
      <c r="BQ110" s="861">
        <v>286664</v>
      </c>
      <c r="BR110" s="842"/>
      <c r="BS110" s="842"/>
      <c r="BT110" s="842"/>
      <c r="BU110" s="842"/>
      <c r="BV110" s="842">
        <v>237930</v>
      </c>
      <c r="BW110" s="842"/>
      <c r="BX110" s="842"/>
      <c r="BY110" s="842"/>
      <c r="BZ110" s="842"/>
      <c r="CA110" s="842">
        <v>565756</v>
      </c>
      <c r="CB110" s="842"/>
      <c r="CC110" s="842"/>
      <c r="CD110" s="842"/>
      <c r="CE110" s="842"/>
      <c r="CF110" s="866">
        <v>12.4</v>
      </c>
      <c r="CG110" s="867"/>
      <c r="CH110" s="867"/>
      <c r="CI110" s="867"/>
      <c r="CJ110" s="867"/>
      <c r="CK110" s="926" t="s">
        <v>415</v>
      </c>
      <c r="CL110" s="819"/>
      <c r="CM110" s="860" t="s">
        <v>416</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417</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418</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t="s">
        <v>122</v>
      </c>
      <c r="CB111" s="817"/>
      <c r="CC111" s="817"/>
      <c r="CD111" s="817"/>
      <c r="CE111" s="817"/>
      <c r="CF111" s="875" t="s">
        <v>122</v>
      </c>
      <c r="CG111" s="876"/>
      <c r="CH111" s="876"/>
      <c r="CI111" s="876"/>
      <c r="CJ111" s="876"/>
      <c r="CK111" s="927"/>
      <c r="CL111" s="821"/>
      <c r="CM111" s="815" t="s">
        <v>419</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420</v>
      </c>
      <c r="B112" s="913"/>
      <c r="C112" s="752" t="s">
        <v>421</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422</v>
      </c>
      <c r="BA112" s="752"/>
      <c r="BB112" s="752"/>
      <c r="BC112" s="752"/>
      <c r="BD112" s="752"/>
      <c r="BE112" s="752"/>
      <c r="BF112" s="752"/>
      <c r="BG112" s="752"/>
      <c r="BH112" s="752"/>
      <c r="BI112" s="752"/>
      <c r="BJ112" s="752"/>
      <c r="BK112" s="752"/>
      <c r="BL112" s="752"/>
      <c r="BM112" s="752"/>
      <c r="BN112" s="752"/>
      <c r="BO112" s="752"/>
      <c r="BP112" s="753"/>
      <c r="BQ112" s="816">
        <v>3237498</v>
      </c>
      <c r="BR112" s="817"/>
      <c r="BS112" s="817"/>
      <c r="BT112" s="817"/>
      <c r="BU112" s="817"/>
      <c r="BV112" s="817">
        <v>2891431</v>
      </c>
      <c r="BW112" s="817"/>
      <c r="BX112" s="817"/>
      <c r="BY112" s="817"/>
      <c r="BZ112" s="817"/>
      <c r="CA112" s="817">
        <v>2428371</v>
      </c>
      <c r="CB112" s="817"/>
      <c r="CC112" s="817"/>
      <c r="CD112" s="817"/>
      <c r="CE112" s="817"/>
      <c r="CF112" s="875">
        <v>53.1</v>
      </c>
      <c r="CG112" s="876"/>
      <c r="CH112" s="876"/>
      <c r="CI112" s="876"/>
      <c r="CJ112" s="876"/>
      <c r="CK112" s="927"/>
      <c r="CL112" s="821"/>
      <c r="CM112" s="815" t="s">
        <v>423</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424</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482089</v>
      </c>
      <c r="AB113" s="919"/>
      <c r="AC113" s="919"/>
      <c r="AD113" s="919"/>
      <c r="AE113" s="920"/>
      <c r="AF113" s="921">
        <v>439386</v>
      </c>
      <c r="AG113" s="919"/>
      <c r="AH113" s="919"/>
      <c r="AI113" s="919"/>
      <c r="AJ113" s="920"/>
      <c r="AK113" s="921">
        <v>360371</v>
      </c>
      <c r="AL113" s="919"/>
      <c r="AM113" s="919"/>
      <c r="AN113" s="919"/>
      <c r="AO113" s="920"/>
      <c r="AP113" s="922">
        <v>7.9</v>
      </c>
      <c r="AQ113" s="923"/>
      <c r="AR113" s="923"/>
      <c r="AS113" s="923"/>
      <c r="AT113" s="924"/>
      <c r="AU113" s="932"/>
      <c r="AV113" s="933"/>
      <c r="AW113" s="933"/>
      <c r="AX113" s="933"/>
      <c r="AY113" s="933"/>
      <c r="AZ113" s="815" t="s">
        <v>425</v>
      </c>
      <c r="BA113" s="752"/>
      <c r="BB113" s="752"/>
      <c r="BC113" s="752"/>
      <c r="BD113" s="752"/>
      <c r="BE113" s="752"/>
      <c r="BF113" s="752"/>
      <c r="BG113" s="752"/>
      <c r="BH113" s="752"/>
      <c r="BI113" s="752"/>
      <c r="BJ113" s="752"/>
      <c r="BK113" s="752"/>
      <c r="BL113" s="752"/>
      <c r="BM113" s="752"/>
      <c r="BN113" s="752"/>
      <c r="BO113" s="752"/>
      <c r="BP113" s="753"/>
      <c r="BQ113" s="816">
        <v>1690</v>
      </c>
      <c r="BR113" s="817"/>
      <c r="BS113" s="817"/>
      <c r="BT113" s="817"/>
      <c r="BU113" s="817"/>
      <c r="BV113" s="817">
        <v>5331</v>
      </c>
      <c r="BW113" s="817"/>
      <c r="BX113" s="817"/>
      <c r="BY113" s="817"/>
      <c r="BZ113" s="817"/>
      <c r="CA113" s="817">
        <v>4680</v>
      </c>
      <c r="CB113" s="817"/>
      <c r="CC113" s="817"/>
      <c r="CD113" s="817"/>
      <c r="CE113" s="817"/>
      <c r="CF113" s="875">
        <v>0.1</v>
      </c>
      <c r="CG113" s="876"/>
      <c r="CH113" s="876"/>
      <c r="CI113" s="876"/>
      <c r="CJ113" s="876"/>
      <c r="CK113" s="927"/>
      <c r="CL113" s="821"/>
      <c r="CM113" s="815" t="s">
        <v>426</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427</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477</v>
      </c>
      <c r="AB114" s="780"/>
      <c r="AC114" s="780"/>
      <c r="AD114" s="780"/>
      <c r="AE114" s="781"/>
      <c r="AF114" s="782">
        <v>477</v>
      </c>
      <c r="AG114" s="780"/>
      <c r="AH114" s="780"/>
      <c r="AI114" s="780"/>
      <c r="AJ114" s="781"/>
      <c r="AK114" s="782">
        <v>542</v>
      </c>
      <c r="AL114" s="780"/>
      <c r="AM114" s="780"/>
      <c r="AN114" s="780"/>
      <c r="AO114" s="781"/>
      <c r="AP114" s="824">
        <v>0</v>
      </c>
      <c r="AQ114" s="825"/>
      <c r="AR114" s="825"/>
      <c r="AS114" s="825"/>
      <c r="AT114" s="826"/>
      <c r="AU114" s="932"/>
      <c r="AV114" s="933"/>
      <c r="AW114" s="933"/>
      <c r="AX114" s="933"/>
      <c r="AY114" s="933"/>
      <c r="AZ114" s="815" t="s">
        <v>428</v>
      </c>
      <c r="BA114" s="752"/>
      <c r="BB114" s="752"/>
      <c r="BC114" s="752"/>
      <c r="BD114" s="752"/>
      <c r="BE114" s="752"/>
      <c r="BF114" s="752"/>
      <c r="BG114" s="752"/>
      <c r="BH114" s="752"/>
      <c r="BI114" s="752"/>
      <c r="BJ114" s="752"/>
      <c r="BK114" s="752"/>
      <c r="BL114" s="752"/>
      <c r="BM114" s="752"/>
      <c r="BN114" s="752"/>
      <c r="BO114" s="752"/>
      <c r="BP114" s="753"/>
      <c r="BQ114" s="816">
        <v>250917</v>
      </c>
      <c r="BR114" s="817"/>
      <c r="BS114" s="817"/>
      <c r="BT114" s="817"/>
      <c r="BU114" s="817"/>
      <c r="BV114" s="817">
        <v>169321</v>
      </c>
      <c r="BW114" s="817"/>
      <c r="BX114" s="817"/>
      <c r="BY114" s="817"/>
      <c r="BZ114" s="817"/>
      <c r="CA114" s="817">
        <v>146074</v>
      </c>
      <c r="CB114" s="817"/>
      <c r="CC114" s="817"/>
      <c r="CD114" s="817"/>
      <c r="CE114" s="817"/>
      <c r="CF114" s="875">
        <v>3.2</v>
      </c>
      <c r="CG114" s="876"/>
      <c r="CH114" s="876"/>
      <c r="CI114" s="876"/>
      <c r="CJ114" s="876"/>
      <c r="CK114" s="927"/>
      <c r="CL114" s="821"/>
      <c r="CM114" s="815" t="s">
        <v>429</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430</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t="s">
        <v>122</v>
      </c>
      <c r="AB115" s="919"/>
      <c r="AC115" s="919"/>
      <c r="AD115" s="919"/>
      <c r="AE115" s="920"/>
      <c r="AF115" s="921" t="s">
        <v>122</v>
      </c>
      <c r="AG115" s="919"/>
      <c r="AH115" s="919"/>
      <c r="AI115" s="919"/>
      <c r="AJ115" s="920"/>
      <c r="AK115" s="921" t="s">
        <v>122</v>
      </c>
      <c r="AL115" s="919"/>
      <c r="AM115" s="919"/>
      <c r="AN115" s="919"/>
      <c r="AO115" s="920"/>
      <c r="AP115" s="922" t="s">
        <v>122</v>
      </c>
      <c r="AQ115" s="923"/>
      <c r="AR115" s="923"/>
      <c r="AS115" s="923"/>
      <c r="AT115" s="924"/>
      <c r="AU115" s="932"/>
      <c r="AV115" s="933"/>
      <c r="AW115" s="933"/>
      <c r="AX115" s="933"/>
      <c r="AY115" s="933"/>
      <c r="AZ115" s="815" t="s">
        <v>431</v>
      </c>
      <c r="BA115" s="752"/>
      <c r="BB115" s="752"/>
      <c r="BC115" s="752"/>
      <c r="BD115" s="752"/>
      <c r="BE115" s="752"/>
      <c r="BF115" s="752"/>
      <c r="BG115" s="752"/>
      <c r="BH115" s="752"/>
      <c r="BI115" s="752"/>
      <c r="BJ115" s="752"/>
      <c r="BK115" s="752"/>
      <c r="BL115" s="752"/>
      <c r="BM115" s="752"/>
      <c r="BN115" s="752"/>
      <c r="BO115" s="752"/>
      <c r="BP115" s="753"/>
      <c r="BQ115" s="816" t="s">
        <v>122</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432</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433</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434</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435</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178</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436</v>
      </c>
      <c r="Z117" s="897"/>
      <c r="AA117" s="902">
        <v>532634</v>
      </c>
      <c r="AB117" s="903"/>
      <c r="AC117" s="903"/>
      <c r="AD117" s="903"/>
      <c r="AE117" s="904"/>
      <c r="AF117" s="905">
        <v>489931</v>
      </c>
      <c r="AG117" s="903"/>
      <c r="AH117" s="903"/>
      <c r="AI117" s="903"/>
      <c r="AJ117" s="904"/>
      <c r="AK117" s="905">
        <v>400207</v>
      </c>
      <c r="AL117" s="903"/>
      <c r="AM117" s="903"/>
      <c r="AN117" s="903"/>
      <c r="AO117" s="904"/>
      <c r="AP117" s="906"/>
      <c r="AQ117" s="907"/>
      <c r="AR117" s="907"/>
      <c r="AS117" s="907"/>
      <c r="AT117" s="908"/>
      <c r="AU117" s="932"/>
      <c r="AV117" s="933"/>
      <c r="AW117" s="933"/>
      <c r="AX117" s="933"/>
      <c r="AY117" s="933"/>
      <c r="AZ117" s="863" t="s">
        <v>437</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438</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412</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409</v>
      </c>
      <c r="AB118" s="896"/>
      <c r="AC118" s="896"/>
      <c r="AD118" s="896"/>
      <c r="AE118" s="897"/>
      <c r="AF118" s="898" t="s">
        <v>410</v>
      </c>
      <c r="AG118" s="896"/>
      <c r="AH118" s="896"/>
      <c r="AI118" s="896"/>
      <c r="AJ118" s="897"/>
      <c r="AK118" s="898" t="s">
        <v>295</v>
      </c>
      <c r="AL118" s="896"/>
      <c r="AM118" s="896"/>
      <c r="AN118" s="896"/>
      <c r="AO118" s="897"/>
      <c r="AP118" s="899" t="s">
        <v>411</v>
      </c>
      <c r="AQ118" s="900"/>
      <c r="AR118" s="900"/>
      <c r="AS118" s="900"/>
      <c r="AT118" s="901"/>
      <c r="AU118" s="932"/>
      <c r="AV118" s="933"/>
      <c r="AW118" s="933"/>
      <c r="AX118" s="933"/>
      <c r="AY118" s="933"/>
      <c r="AZ118" s="838" t="s">
        <v>439</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440</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415</v>
      </c>
      <c r="B119" s="819"/>
      <c r="C119" s="860" t="s">
        <v>416</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178</v>
      </c>
      <c r="BA119" s="251"/>
      <c r="BB119" s="251"/>
      <c r="BC119" s="251"/>
      <c r="BD119" s="251"/>
      <c r="BE119" s="251"/>
      <c r="BF119" s="251"/>
      <c r="BG119" s="251"/>
      <c r="BH119" s="251"/>
      <c r="BI119" s="251"/>
      <c r="BJ119" s="251"/>
      <c r="BK119" s="251"/>
      <c r="BL119" s="251"/>
      <c r="BM119" s="251"/>
      <c r="BN119" s="251"/>
      <c r="BO119" s="877" t="s">
        <v>441</v>
      </c>
      <c r="BP119" s="878"/>
      <c r="BQ119" s="879">
        <v>3776769</v>
      </c>
      <c r="BR119" s="845"/>
      <c r="BS119" s="845"/>
      <c r="BT119" s="845"/>
      <c r="BU119" s="845"/>
      <c r="BV119" s="845">
        <v>3304013</v>
      </c>
      <c r="BW119" s="845"/>
      <c r="BX119" s="845"/>
      <c r="BY119" s="845"/>
      <c r="BZ119" s="845"/>
      <c r="CA119" s="845">
        <v>3144881</v>
      </c>
      <c r="CB119" s="845"/>
      <c r="CC119" s="845"/>
      <c r="CD119" s="845"/>
      <c r="CE119" s="845"/>
      <c r="CF119" s="748"/>
      <c r="CG119" s="749"/>
      <c r="CH119" s="749"/>
      <c r="CI119" s="749"/>
      <c r="CJ119" s="834"/>
      <c r="CK119" s="928"/>
      <c r="CL119" s="823"/>
      <c r="CM119" s="838" t="s">
        <v>442</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419</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443</v>
      </c>
      <c r="AV120" s="881"/>
      <c r="AW120" s="881"/>
      <c r="AX120" s="881"/>
      <c r="AY120" s="882"/>
      <c r="AZ120" s="860" t="s">
        <v>444</v>
      </c>
      <c r="BA120" s="808"/>
      <c r="BB120" s="808"/>
      <c r="BC120" s="808"/>
      <c r="BD120" s="808"/>
      <c r="BE120" s="808"/>
      <c r="BF120" s="808"/>
      <c r="BG120" s="808"/>
      <c r="BH120" s="808"/>
      <c r="BI120" s="808"/>
      <c r="BJ120" s="808"/>
      <c r="BK120" s="808"/>
      <c r="BL120" s="808"/>
      <c r="BM120" s="808"/>
      <c r="BN120" s="808"/>
      <c r="BO120" s="808"/>
      <c r="BP120" s="809"/>
      <c r="BQ120" s="861">
        <v>27053900</v>
      </c>
      <c r="BR120" s="842"/>
      <c r="BS120" s="842"/>
      <c r="BT120" s="842"/>
      <c r="BU120" s="842"/>
      <c r="BV120" s="842">
        <v>26519381</v>
      </c>
      <c r="BW120" s="842"/>
      <c r="BX120" s="842"/>
      <c r="BY120" s="842"/>
      <c r="BZ120" s="842"/>
      <c r="CA120" s="842">
        <v>26429270</v>
      </c>
      <c r="CB120" s="842"/>
      <c r="CC120" s="842"/>
      <c r="CD120" s="842"/>
      <c r="CE120" s="842"/>
      <c r="CF120" s="866">
        <v>578.1</v>
      </c>
      <c r="CG120" s="867"/>
      <c r="CH120" s="867"/>
      <c r="CI120" s="867"/>
      <c r="CJ120" s="867"/>
      <c r="CK120" s="868" t="s">
        <v>445</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t="s">
        <v>122</v>
      </c>
      <c r="DH120" s="842"/>
      <c r="DI120" s="842"/>
      <c r="DJ120" s="842"/>
      <c r="DK120" s="842"/>
      <c r="DL120" s="842" t="s">
        <v>122</v>
      </c>
      <c r="DM120" s="842"/>
      <c r="DN120" s="842"/>
      <c r="DO120" s="842"/>
      <c r="DP120" s="842"/>
      <c r="DQ120" s="842">
        <v>2428371</v>
      </c>
      <c r="DR120" s="842"/>
      <c r="DS120" s="842"/>
      <c r="DT120" s="842"/>
      <c r="DU120" s="842"/>
      <c r="DV120" s="843">
        <v>53.1</v>
      </c>
      <c r="DW120" s="843"/>
      <c r="DX120" s="843"/>
      <c r="DY120" s="843"/>
      <c r="DZ120" s="844"/>
    </row>
    <row r="121" spans="1:130" s="230" customFormat="1" ht="26.25" customHeight="1" x14ac:dyDescent="0.2">
      <c r="A121" s="820"/>
      <c r="B121" s="821"/>
      <c r="C121" s="863" t="s">
        <v>446</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447</v>
      </c>
      <c r="BA121" s="752"/>
      <c r="BB121" s="752"/>
      <c r="BC121" s="752"/>
      <c r="BD121" s="752"/>
      <c r="BE121" s="752"/>
      <c r="BF121" s="752"/>
      <c r="BG121" s="752"/>
      <c r="BH121" s="752"/>
      <c r="BI121" s="752"/>
      <c r="BJ121" s="752"/>
      <c r="BK121" s="752"/>
      <c r="BL121" s="752"/>
      <c r="BM121" s="752"/>
      <c r="BN121" s="752"/>
      <c r="BO121" s="752"/>
      <c r="BP121" s="753"/>
      <c r="BQ121" s="816" t="s">
        <v>122</v>
      </c>
      <c r="BR121" s="817"/>
      <c r="BS121" s="817"/>
      <c r="BT121" s="817"/>
      <c r="BU121" s="817"/>
      <c r="BV121" s="817" t="s">
        <v>122</v>
      </c>
      <c r="BW121" s="817"/>
      <c r="BX121" s="817"/>
      <c r="BY121" s="817"/>
      <c r="BZ121" s="817"/>
      <c r="CA121" s="817" t="s">
        <v>122</v>
      </c>
      <c r="CB121" s="817"/>
      <c r="CC121" s="817"/>
      <c r="CD121" s="817"/>
      <c r="CE121" s="817"/>
      <c r="CF121" s="875" t="s">
        <v>122</v>
      </c>
      <c r="CG121" s="876"/>
      <c r="CH121" s="876"/>
      <c r="CI121" s="876"/>
      <c r="CJ121" s="876"/>
      <c r="CK121" s="869"/>
      <c r="CL121" s="855"/>
      <c r="CM121" s="855"/>
      <c r="CN121" s="855"/>
      <c r="CO121" s="856"/>
      <c r="CP121" s="835" t="s">
        <v>390</v>
      </c>
      <c r="CQ121" s="836"/>
      <c r="CR121" s="836"/>
      <c r="CS121" s="836"/>
      <c r="CT121" s="836"/>
      <c r="CU121" s="836"/>
      <c r="CV121" s="836"/>
      <c r="CW121" s="836"/>
      <c r="CX121" s="836"/>
      <c r="CY121" s="836"/>
      <c r="CZ121" s="836"/>
      <c r="DA121" s="836"/>
      <c r="DB121" s="836"/>
      <c r="DC121" s="836"/>
      <c r="DD121" s="836"/>
      <c r="DE121" s="836"/>
      <c r="DF121" s="837"/>
      <c r="DG121" s="816" t="s">
        <v>122</v>
      </c>
      <c r="DH121" s="817"/>
      <c r="DI121" s="817"/>
      <c r="DJ121" s="817"/>
      <c r="DK121" s="817"/>
      <c r="DL121" s="817" t="s">
        <v>122</v>
      </c>
      <c r="DM121" s="817"/>
      <c r="DN121" s="817"/>
      <c r="DO121" s="817"/>
      <c r="DP121" s="817"/>
      <c r="DQ121" s="817" t="s">
        <v>122</v>
      </c>
      <c r="DR121" s="817"/>
      <c r="DS121" s="817"/>
      <c r="DT121" s="817"/>
      <c r="DU121" s="817"/>
      <c r="DV121" s="794" t="s">
        <v>122</v>
      </c>
      <c r="DW121" s="794"/>
      <c r="DX121" s="794"/>
      <c r="DY121" s="794"/>
      <c r="DZ121" s="795"/>
    </row>
    <row r="122" spans="1:130" s="230" customFormat="1" ht="26.25" customHeight="1" x14ac:dyDescent="0.2">
      <c r="A122" s="820"/>
      <c r="B122" s="821"/>
      <c r="C122" s="815" t="s">
        <v>429</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448</v>
      </c>
      <c r="BA122" s="839"/>
      <c r="BB122" s="839"/>
      <c r="BC122" s="839"/>
      <c r="BD122" s="839"/>
      <c r="BE122" s="839"/>
      <c r="BF122" s="839"/>
      <c r="BG122" s="839"/>
      <c r="BH122" s="839"/>
      <c r="BI122" s="839"/>
      <c r="BJ122" s="839"/>
      <c r="BK122" s="839"/>
      <c r="BL122" s="839"/>
      <c r="BM122" s="839"/>
      <c r="BN122" s="839"/>
      <c r="BO122" s="839"/>
      <c r="BP122" s="840"/>
      <c r="BQ122" s="879">
        <v>2353657</v>
      </c>
      <c r="BR122" s="845"/>
      <c r="BS122" s="845"/>
      <c r="BT122" s="845"/>
      <c r="BU122" s="845"/>
      <c r="BV122" s="845">
        <v>1999442</v>
      </c>
      <c r="BW122" s="845"/>
      <c r="BX122" s="845"/>
      <c r="BY122" s="845"/>
      <c r="BZ122" s="845"/>
      <c r="CA122" s="845">
        <v>1858881</v>
      </c>
      <c r="CB122" s="845"/>
      <c r="CC122" s="845"/>
      <c r="CD122" s="845"/>
      <c r="CE122" s="845"/>
      <c r="CF122" s="846">
        <v>40.700000000000003</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t="s">
        <v>122</v>
      </c>
      <c r="DH122" s="817"/>
      <c r="DI122" s="817"/>
      <c r="DJ122" s="817"/>
      <c r="DK122" s="817"/>
      <c r="DL122" s="817" t="s">
        <v>122</v>
      </c>
      <c r="DM122" s="817"/>
      <c r="DN122" s="817"/>
      <c r="DO122" s="817"/>
      <c r="DP122" s="817"/>
      <c r="DQ122" s="817" t="s">
        <v>122</v>
      </c>
      <c r="DR122" s="817"/>
      <c r="DS122" s="817"/>
      <c r="DT122" s="817"/>
      <c r="DU122" s="817"/>
      <c r="DV122" s="794" t="s">
        <v>122</v>
      </c>
      <c r="DW122" s="794"/>
      <c r="DX122" s="794"/>
      <c r="DY122" s="794"/>
      <c r="DZ122" s="795"/>
    </row>
    <row r="123" spans="1:130" s="230" customFormat="1" ht="26.25" customHeight="1" x14ac:dyDescent="0.2">
      <c r="A123" s="820"/>
      <c r="B123" s="821"/>
      <c r="C123" s="815" t="s">
        <v>435</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178</v>
      </c>
      <c r="BA123" s="251"/>
      <c r="BB123" s="251"/>
      <c r="BC123" s="251"/>
      <c r="BD123" s="251"/>
      <c r="BE123" s="251"/>
      <c r="BF123" s="251"/>
      <c r="BG123" s="251"/>
      <c r="BH123" s="251"/>
      <c r="BI123" s="251"/>
      <c r="BJ123" s="251"/>
      <c r="BK123" s="251"/>
      <c r="BL123" s="251"/>
      <c r="BM123" s="251"/>
      <c r="BN123" s="251"/>
      <c r="BO123" s="877" t="s">
        <v>449</v>
      </c>
      <c r="BP123" s="878"/>
      <c r="BQ123" s="832">
        <v>29407557</v>
      </c>
      <c r="BR123" s="833"/>
      <c r="BS123" s="833"/>
      <c r="BT123" s="833"/>
      <c r="BU123" s="833"/>
      <c r="BV123" s="833">
        <v>28518823</v>
      </c>
      <c r="BW123" s="833"/>
      <c r="BX123" s="833"/>
      <c r="BY123" s="833"/>
      <c r="BZ123" s="833"/>
      <c r="CA123" s="833">
        <v>28288151</v>
      </c>
      <c r="CB123" s="833"/>
      <c r="CC123" s="833"/>
      <c r="CD123" s="833"/>
      <c r="CE123" s="833"/>
      <c r="CF123" s="748"/>
      <c r="CG123" s="749"/>
      <c r="CH123" s="749"/>
      <c r="CI123" s="749"/>
      <c r="CJ123" s="834"/>
      <c r="CK123" s="869"/>
      <c r="CL123" s="855"/>
      <c r="CM123" s="855"/>
      <c r="CN123" s="855"/>
      <c r="CO123" s="856"/>
      <c r="CP123" s="835" t="s">
        <v>389</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438</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450</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451</v>
      </c>
      <c r="CQ124" s="836"/>
      <c r="CR124" s="836"/>
      <c r="CS124" s="836"/>
      <c r="CT124" s="836"/>
      <c r="CU124" s="836"/>
      <c r="CV124" s="836"/>
      <c r="CW124" s="836"/>
      <c r="CX124" s="836"/>
      <c r="CY124" s="836"/>
      <c r="CZ124" s="836"/>
      <c r="DA124" s="836"/>
      <c r="DB124" s="836"/>
      <c r="DC124" s="836"/>
      <c r="DD124" s="836"/>
      <c r="DE124" s="836"/>
      <c r="DF124" s="837"/>
      <c r="DG124" s="763">
        <v>3237498</v>
      </c>
      <c r="DH124" s="764"/>
      <c r="DI124" s="764"/>
      <c r="DJ124" s="764"/>
      <c r="DK124" s="765"/>
      <c r="DL124" s="766">
        <v>2891431</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440</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452</v>
      </c>
      <c r="CL125" s="852"/>
      <c r="CM125" s="852"/>
      <c r="CN125" s="852"/>
      <c r="CO125" s="853"/>
      <c r="CP125" s="860" t="s">
        <v>453</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442</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454</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455</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456</v>
      </c>
      <c r="AY127" s="812"/>
      <c r="AZ127" s="812"/>
      <c r="BA127" s="812"/>
      <c r="BB127" s="812"/>
      <c r="BC127" s="812"/>
      <c r="BD127" s="812"/>
      <c r="BE127" s="813"/>
      <c r="BF127" s="811" t="s">
        <v>457</v>
      </c>
      <c r="BG127" s="812"/>
      <c r="BH127" s="812"/>
      <c r="BI127" s="812"/>
      <c r="BJ127" s="812"/>
      <c r="BK127" s="812"/>
      <c r="BL127" s="813"/>
      <c r="BM127" s="811" t="s">
        <v>458</v>
      </c>
      <c r="BN127" s="812"/>
      <c r="BO127" s="812"/>
      <c r="BP127" s="812"/>
      <c r="BQ127" s="812"/>
      <c r="BR127" s="812"/>
      <c r="BS127" s="813"/>
      <c r="BT127" s="811" t="s">
        <v>459</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460</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461</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462</v>
      </c>
      <c r="X128" s="798"/>
      <c r="Y128" s="798"/>
      <c r="Z128" s="799"/>
      <c r="AA128" s="800" t="s">
        <v>122</v>
      </c>
      <c r="AB128" s="801"/>
      <c r="AC128" s="801"/>
      <c r="AD128" s="801"/>
      <c r="AE128" s="802"/>
      <c r="AF128" s="803" t="s">
        <v>122</v>
      </c>
      <c r="AG128" s="801"/>
      <c r="AH128" s="801"/>
      <c r="AI128" s="801"/>
      <c r="AJ128" s="802"/>
      <c r="AK128" s="803" t="s">
        <v>122</v>
      </c>
      <c r="AL128" s="801"/>
      <c r="AM128" s="801"/>
      <c r="AN128" s="801"/>
      <c r="AO128" s="802"/>
      <c r="AP128" s="804"/>
      <c r="AQ128" s="805"/>
      <c r="AR128" s="805"/>
      <c r="AS128" s="805"/>
      <c r="AT128" s="806"/>
      <c r="AU128" s="232"/>
      <c r="AV128" s="232"/>
      <c r="AW128" s="232"/>
      <c r="AX128" s="807" t="s">
        <v>463</v>
      </c>
      <c r="AY128" s="808"/>
      <c r="AZ128" s="808"/>
      <c r="BA128" s="808"/>
      <c r="BB128" s="808"/>
      <c r="BC128" s="808"/>
      <c r="BD128" s="808"/>
      <c r="BE128" s="809"/>
      <c r="BF128" s="786" t="s">
        <v>122</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464</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465</v>
      </c>
      <c r="X129" s="777"/>
      <c r="Y129" s="777"/>
      <c r="Z129" s="778"/>
      <c r="AA129" s="779">
        <v>5149326</v>
      </c>
      <c r="AB129" s="780"/>
      <c r="AC129" s="780"/>
      <c r="AD129" s="780"/>
      <c r="AE129" s="781"/>
      <c r="AF129" s="782">
        <v>4980063</v>
      </c>
      <c r="AG129" s="780"/>
      <c r="AH129" s="780"/>
      <c r="AI129" s="780"/>
      <c r="AJ129" s="781"/>
      <c r="AK129" s="782">
        <v>4919418</v>
      </c>
      <c r="AL129" s="780"/>
      <c r="AM129" s="780"/>
      <c r="AN129" s="780"/>
      <c r="AO129" s="781"/>
      <c r="AP129" s="783"/>
      <c r="AQ129" s="784"/>
      <c r="AR129" s="784"/>
      <c r="AS129" s="784"/>
      <c r="AT129" s="785"/>
      <c r="AU129" s="233"/>
      <c r="AV129" s="233"/>
      <c r="AW129" s="233"/>
      <c r="AX129" s="751" t="s">
        <v>466</v>
      </c>
      <c r="AY129" s="752"/>
      <c r="AZ129" s="752"/>
      <c r="BA129" s="752"/>
      <c r="BB129" s="752"/>
      <c r="BC129" s="752"/>
      <c r="BD129" s="752"/>
      <c r="BE129" s="753"/>
      <c r="BF129" s="770" t="s">
        <v>122</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467</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468</v>
      </c>
      <c r="X130" s="777"/>
      <c r="Y130" s="777"/>
      <c r="Z130" s="778"/>
      <c r="AA130" s="779">
        <v>414799</v>
      </c>
      <c r="AB130" s="780"/>
      <c r="AC130" s="780"/>
      <c r="AD130" s="780"/>
      <c r="AE130" s="781"/>
      <c r="AF130" s="782">
        <v>387252</v>
      </c>
      <c r="AG130" s="780"/>
      <c r="AH130" s="780"/>
      <c r="AI130" s="780"/>
      <c r="AJ130" s="781"/>
      <c r="AK130" s="782">
        <v>347799</v>
      </c>
      <c r="AL130" s="780"/>
      <c r="AM130" s="780"/>
      <c r="AN130" s="780"/>
      <c r="AO130" s="781"/>
      <c r="AP130" s="783"/>
      <c r="AQ130" s="784"/>
      <c r="AR130" s="784"/>
      <c r="AS130" s="784"/>
      <c r="AT130" s="785"/>
      <c r="AU130" s="233"/>
      <c r="AV130" s="233"/>
      <c r="AW130" s="233"/>
      <c r="AX130" s="751" t="s">
        <v>469</v>
      </c>
      <c r="AY130" s="752"/>
      <c r="AZ130" s="752"/>
      <c r="BA130" s="752"/>
      <c r="BB130" s="752"/>
      <c r="BC130" s="752"/>
      <c r="BD130" s="752"/>
      <c r="BE130" s="753"/>
      <c r="BF130" s="754">
        <v>1.9</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470</v>
      </c>
      <c r="X131" s="761"/>
      <c r="Y131" s="761"/>
      <c r="Z131" s="762"/>
      <c r="AA131" s="763">
        <v>4734527</v>
      </c>
      <c r="AB131" s="764"/>
      <c r="AC131" s="764"/>
      <c r="AD131" s="764"/>
      <c r="AE131" s="765"/>
      <c r="AF131" s="766">
        <v>4592811</v>
      </c>
      <c r="AG131" s="764"/>
      <c r="AH131" s="764"/>
      <c r="AI131" s="764"/>
      <c r="AJ131" s="765"/>
      <c r="AK131" s="766">
        <v>4571619</v>
      </c>
      <c r="AL131" s="764"/>
      <c r="AM131" s="764"/>
      <c r="AN131" s="764"/>
      <c r="AO131" s="765"/>
      <c r="AP131" s="767"/>
      <c r="AQ131" s="768"/>
      <c r="AR131" s="768"/>
      <c r="AS131" s="768"/>
      <c r="AT131" s="769"/>
      <c r="AU131" s="233"/>
      <c r="AV131" s="233"/>
      <c r="AW131" s="233"/>
      <c r="AX131" s="729" t="s">
        <v>471</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472</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473</v>
      </c>
      <c r="W132" s="742"/>
      <c r="X132" s="742"/>
      <c r="Y132" s="742"/>
      <c r="Z132" s="743"/>
      <c r="AA132" s="744">
        <v>2.4888441870000002</v>
      </c>
      <c r="AB132" s="745"/>
      <c r="AC132" s="745"/>
      <c r="AD132" s="745"/>
      <c r="AE132" s="746"/>
      <c r="AF132" s="747">
        <v>2.2356460999999999</v>
      </c>
      <c r="AG132" s="745"/>
      <c r="AH132" s="745"/>
      <c r="AI132" s="745"/>
      <c r="AJ132" s="746"/>
      <c r="AK132" s="747">
        <v>1.1463772459999999</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474</v>
      </c>
      <c r="W133" s="721"/>
      <c r="X133" s="721"/>
      <c r="Y133" s="721"/>
      <c r="Z133" s="722"/>
      <c r="AA133" s="723">
        <v>2.2999999999999998</v>
      </c>
      <c r="AB133" s="724"/>
      <c r="AC133" s="724"/>
      <c r="AD133" s="724"/>
      <c r="AE133" s="725"/>
      <c r="AF133" s="723">
        <v>2.4</v>
      </c>
      <c r="AG133" s="724"/>
      <c r="AH133" s="724"/>
      <c r="AI133" s="724"/>
      <c r="AJ133" s="725"/>
      <c r="AK133" s="723">
        <v>1.9</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XFYM2etGe7G06EC5B+htzQtF9D9Lkcq4tk7oIA8CDjaJgqUQ7dr+OUOr+tY6koeYkUBVCuPiG2WOc/PsLDLvQ==" saltValue="cTM+Qpk/iimAG8hKxYrIc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81640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475</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1WQYWN4iqhIhiY3RE4UIb0uOosbN+1k1j+Gxz8Zka2Fqyg0FdDnqBINNMCxnB49Wugd9vOBz4Xe+QSXgEtlKjA==" saltValue="eY9E/kEouzmTzy7KHsRDO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79ggvphUdlRaZhj8SfmI/QOB1TNtlu/np2sNihsO0k14L62wwQlXlUQijthUTwLS3hROVa5q5R+jCwrvdaBliw==" saltValue="thxi9VnZjlQKE7o2ArLMC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478</v>
      </c>
      <c r="AP7" s="272"/>
      <c r="AQ7" s="273" t="s">
        <v>479</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480</v>
      </c>
      <c r="AQ8" s="279" t="s">
        <v>481</v>
      </c>
      <c r="AR8" s="280" t="s">
        <v>482</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483</v>
      </c>
      <c r="AL9" s="1131"/>
      <c r="AM9" s="1131"/>
      <c r="AN9" s="1132"/>
      <c r="AO9" s="281">
        <v>1425103</v>
      </c>
      <c r="AP9" s="281">
        <v>91102</v>
      </c>
      <c r="AQ9" s="282">
        <v>102178</v>
      </c>
      <c r="AR9" s="283">
        <v>-10.8</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484</v>
      </c>
      <c r="AL10" s="1131"/>
      <c r="AM10" s="1131"/>
      <c r="AN10" s="1132"/>
      <c r="AO10" s="284">
        <v>39735</v>
      </c>
      <c r="AP10" s="284">
        <v>2540</v>
      </c>
      <c r="AQ10" s="285">
        <v>12375</v>
      </c>
      <c r="AR10" s="286">
        <v>-79.5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485</v>
      </c>
      <c r="AL11" s="1131"/>
      <c r="AM11" s="1131"/>
      <c r="AN11" s="1132"/>
      <c r="AO11" s="284">
        <v>48239</v>
      </c>
      <c r="AP11" s="284">
        <v>3084</v>
      </c>
      <c r="AQ11" s="285">
        <v>998</v>
      </c>
      <c r="AR11" s="286">
        <v>209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486</v>
      </c>
      <c r="AL12" s="1131"/>
      <c r="AM12" s="1131"/>
      <c r="AN12" s="1132"/>
      <c r="AO12" s="284" t="s">
        <v>487</v>
      </c>
      <c r="AP12" s="284" t="s">
        <v>487</v>
      </c>
      <c r="AQ12" s="285">
        <v>0</v>
      </c>
      <c r="AR12" s="286" t="s">
        <v>487</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488</v>
      </c>
      <c r="AL13" s="1131"/>
      <c r="AM13" s="1131"/>
      <c r="AN13" s="1132"/>
      <c r="AO13" s="284">
        <v>18236</v>
      </c>
      <c r="AP13" s="284">
        <v>1166</v>
      </c>
      <c r="AQ13" s="285">
        <v>3569</v>
      </c>
      <c r="AR13" s="286">
        <v>-67.3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489</v>
      </c>
      <c r="AL14" s="1131"/>
      <c r="AM14" s="1131"/>
      <c r="AN14" s="1132"/>
      <c r="AO14" s="284">
        <v>28839</v>
      </c>
      <c r="AP14" s="284">
        <v>1844</v>
      </c>
      <c r="AQ14" s="285">
        <v>2201</v>
      </c>
      <c r="AR14" s="286">
        <v>-16.2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490</v>
      </c>
      <c r="AL15" s="1134"/>
      <c r="AM15" s="1134"/>
      <c r="AN15" s="1135"/>
      <c r="AO15" s="284">
        <v>-110692</v>
      </c>
      <c r="AP15" s="284">
        <v>-7076</v>
      </c>
      <c r="AQ15" s="285">
        <v>-6242</v>
      </c>
      <c r="AR15" s="286">
        <v>13.4</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178</v>
      </c>
      <c r="AL16" s="1134"/>
      <c r="AM16" s="1134"/>
      <c r="AN16" s="1135"/>
      <c r="AO16" s="284">
        <v>1449460</v>
      </c>
      <c r="AP16" s="284">
        <v>92659</v>
      </c>
      <c r="AQ16" s="285">
        <v>115079</v>
      </c>
      <c r="AR16" s="286">
        <v>-19.5</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495</v>
      </c>
      <c r="AL21" s="1137"/>
      <c r="AM21" s="1137"/>
      <c r="AN21" s="1138"/>
      <c r="AO21" s="297">
        <v>7.03</v>
      </c>
      <c r="AP21" s="298">
        <v>9.93</v>
      </c>
      <c r="AQ21" s="299">
        <v>-2.9</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496</v>
      </c>
      <c r="AL22" s="1137"/>
      <c r="AM22" s="1137"/>
      <c r="AN22" s="1138"/>
      <c r="AO22" s="302">
        <v>101.5</v>
      </c>
      <c r="AP22" s="303">
        <v>96.1</v>
      </c>
      <c r="AQ22" s="304">
        <v>5.4</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497</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478</v>
      </c>
      <c r="AP30" s="272"/>
      <c r="AQ30" s="273" t="s">
        <v>479</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480</v>
      </c>
      <c r="AQ31" s="279" t="s">
        <v>481</v>
      </c>
      <c r="AR31" s="280" t="s">
        <v>482</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500</v>
      </c>
      <c r="AL32" s="1121"/>
      <c r="AM32" s="1121"/>
      <c r="AN32" s="1122"/>
      <c r="AO32" s="312">
        <v>39294</v>
      </c>
      <c r="AP32" s="312">
        <v>2512</v>
      </c>
      <c r="AQ32" s="313">
        <v>55825</v>
      </c>
      <c r="AR32" s="314">
        <v>-95.5</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501</v>
      </c>
      <c r="AL33" s="1121"/>
      <c r="AM33" s="1121"/>
      <c r="AN33" s="1122"/>
      <c r="AO33" s="312" t="s">
        <v>487</v>
      </c>
      <c r="AP33" s="312" t="s">
        <v>487</v>
      </c>
      <c r="AQ33" s="313">
        <v>10</v>
      </c>
      <c r="AR33" s="314" t="s">
        <v>487</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502</v>
      </c>
      <c r="AL34" s="1121"/>
      <c r="AM34" s="1121"/>
      <c r="AN34" s="1122"/>
      <c r="AO34" s="312" t="s">
        <v>487</v>
      </c>
      <c r="AP34" s="312" t="s">
        <v>487</v>
      </c>
      <c r="AQ34" s="313">
        <v>2</v>
      </c>
      <c r="AR34" s="314" t="s">
        <v>487</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503</v>
      </c>
      <c r="AL35" s="1121"/>
      <c r="AM35" s="1121"/>
      <c r="AN35" s="1122"/>
      <c r="AO35" s="312">
        <v>360371</v>
      </c>
      <c r="AP35" s="312">
        <v>23037</v>
      </c>
      <c r="AQ35" s="313">
        <v>20336</v>
      </c>
      <c r="AR35" s="314">
        <v>13.3</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504</v>
      </c>
      <c r="AL36" s="1121"/>
      <c r="AM36" s="1121"/>
      <c r="AN36" s="1122"/>
      <c r="AO36" s="312">
        <v>542</v>
      </c>
      <c r="AP36" s="312">
        <v>35</v>
      </c>
      <c r="AQ36" s="313">
        <v>2951</v>
      </c>
      <c r="AR36" s="314">
        <v>-98.8</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505</v>
      </c>
      <c r="AL37" s="1121"/>
      <c r="AM37" s="1121"/>
      <c r="AN37" s="1122"/>
      <c r="AO37" s="312" t="s">
        <v>487</v>
      </c>
      <c r="AP37" s="312" t="s">
        <v>487</v>
      </c>
      <c r="AQ37" s="313">
        <v>682</v>
      </c>
      <c r="AR37" s="314" t="s">
        <v>487</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506</v>
      </c>
      <c r="AL38" s="1124"/>
      <c r="AM38" s="1124"/>
      <c r="AN38" s="1125"/>
      <c r="AO38" s="315" t="s">
        <v>487</v>
      </c>
      <c r="AP38" s="315" t="s">
        <v>487</v>
      </c>
      <c r="AQ38" s="316">
        <v>2</v>
      </c>
      <c r="AR38" s="304" t="s">
        <v>487</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507</v>
      </c>
      <c r="AL39" s="1124"/>
      <c r="AM39" s="1124"/>
      <c r="AN39" s="1125"/>
      <c r="AO39" s="312" t="s">
        <v>487</v>
      </c>
      <c r="AP39" s="312" t="s">
        <v>487</v>
      </c>
      <c r="AQ39" s="313">
        <v>-2058</v>
      </c>
      <c r="AR39" s="314" t="s">
        <v>487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508</v>
      </c>
      <c r="AL40" s="1121"/>
      <c r="AM40" s="1121"/>
      <c r="AN40" s="1122"/>
      <c r="AO40" s="312">
        <v>-347799</v>
      </c>
      <c r="AP40" s="312">
        <v>-22234</v>
      </c>
      <c r="AQ40" s="313">
        <v>-53145</v>
      </c>
      <c r="AR40" s="314">
        <v>-58.2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288</v>
      </c>
      <c r="AL41" s="1127"/>
      <c r="AM41" s="1127"/>
      <c r="AN41" s="1128"/>
      <c r="AO41" s="312">
        <v>52408</v>
      </c>
      <c r="AP41" s="312">
        <v>3350</v>
      </c>
      <c r="AQ41" s="313">
        <v>24606</v>
      </c>
      <c r="AR41" s="314">
        <v>-86.4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478</v>
      </c>
      <c r="AN49" s="1115" t="s">
        <v>511</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512</v>
      </c>
      <c r="AO50" s="329" t="s">
        <v>513</v>
      </c>
      <c r="AP50" s="330" t="s">
        <v>514</v>
      </c>
      <c r="AQ50" s="331" t="s">
        <v>515</v>
      </c>
      <c r="AR50" s="332" t="s">
        <v>516</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692326</v>
      </c>
      <c r="AN51" s="334">
        <v>45470</v>
      </c>
      <c r="AO51" s="335">
        <v>-16.2</v>
      </c>
      <c r="AP51" s="336">
        <v>103390</v>
      </c>
      <c r="AQ51" s="337">
        <v>17.100000000000001</v>
      </c>
      <c r="AR51" s="338">
        <v>-33.299999999999997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651840</v>
      </c>
      <c r="AN52" s="342">
        <v>42811</v>
      </c>
      <c r="AO52" s="343">
        <v>-20.5</v>
      </c>
      <c r="AP52" s="344">
        <v>51269</v>
      </c>
      <c r="AQ52" s="345">
        <v>4.5999999999999996</v>
      </c>
      <c r="AR52" s="346">
        <v>-25.1</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728435</v>
      </c>
      <c r="AN53" s="334">
        <v>47820</v>
      </c>
      <c r="AO53" s="335">
        <v>5.2</v>
      </c>
      <c r="AP53" s="336">
        <v>96248</v>
      </c>
      <c r="AQ53" s="337">
        <v>-6.9</v>
      </c>
      <c r="AR53" s="338">
        <v>12.1</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725035</v>
      </c>
      <c r="AN54" s="342">
        <v>47596</v>
      </c>
      <c r="AO54" s="343">
        <v>11.2</v>
      </c>
      <c r="AP54" s="344">
        <v>55768</v>
      </c>
      <c r="AQ54" s="345">
        <v>8.8000000000000007</v>
      </c>
      <c r="AR54" s="346">
        <v>2.4</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857249</v>
      </c>
      <c r="AN55" s="334">
        <v>55389</v>
      </c>
      <c r="AO55" s="335">
        <v>15.8</v>
      </c>
      <c r="AP55" s="336">
        <v>74568</v>
      </c>
      <c r="AQ55" s="337">
        <v>-22.5</v>
      </c>
      <c r="AR55" s="338">
        <v>38.299999999999997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675486</v>
      </c>
      <c r="AN56" s="342">
        <v>43645</v>
      </c>
      <c r="AO56" s="343">
        <v>-8.3000000000000007</v>
      </c>
      <c r="AP56" s="344">
        <v>42558</v>
      </c>
      <c r="AQ56" s="345">
        <v>-23.7</v>
      </c>
      <c r="AR56" s="346">
        <v>15.4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1540915</v>
      </c>
      <c r="AN57" s="334">
        <v>99190</v>
      </c>
      <c r="AO57" s="335">
        <v>79.099999999999994</v>
      </c>
      <c r="AP57" s="336">
        <v>73693</v>
      </c>
      <c r="AQ57" s="337">
        <v>-1.2</v>
      </c>
      <c r="AR57" s="338">
        <v>80.3</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550114</v>
      </c>
      <c r="AN58" s="342">
        <v>35411</v>
      </c>
      <c r="AO58" s="343">
        <v>-18.899999999999999</v>
      </c>
      <c r="AP58" s="344">
        <v>44203</v>
      </c>
      <c r="AQ58" s="345">
        <v>3.9</v>
      </c>
      <c r="AR58" s="346">
        <v>-22.8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1182974</v>
      </c>
      <c r="AN59" s="334">
        <v>75623</v>
      </c>
      <c r="AO59" s="335">
        <v>-23.8</v>
      </c>
      <c r="AP59" s="336">
        <v>79401</v>
      </c>
      <c r="AQ59" s="337">
        <v>7.7</v>
      </c>
      <c r="AR59" s="338">
        <v>-31.5</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1179432</v>
      </c>
      <c r="AN60" s="342">
        <v>75397</v>
      </c>
      <c r="AO60" s="343">
        <v>112.9</v>
      </c>
      <c r="AP60" s="344">
        <v>49347</v>
      </c>
      <c r="AQ60" s="345">
        <v>11.6</v>
      </c>
      <c r="AR60" s="346">
        <v>101.3</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1000380</v>
      </c>
      <c r="AN61" s="349">
        <v>64698</v>
      </c>
      <c r="AO61" s="350">
        <v>12</v>
      </c>
      <c r="AP61" s="351">
        <v>85460</v>
      </c>
      <c r="AQ61" s="352">
        <v>-1.2</v>
      </c>
      <c r="AR61" s="338">
        <v>13.2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756381</v>
      </c>
      <c r="AN62" s="342">
        <v>48972</v>
      </c>
      <c r="AO62" s="343">
        <v>15.3</v>
      </c>
      <c r="AP62" s="344">
        <v>48629</v>
      </c>
      <c r="AQ62" s="345">
        <v>1</v>
      </c>
      <c r="AR62" s="346">
        <v>14.3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4bP1Vj2aDOJCWYd4rGYF1DuYgnxvYPDSGJgQdoksVK4qllCfNfJj+K5X92Uqjwj17mzAkjDgRdWUcfsySQa5KQ==" saltValue="f9/UTkQUKKK8eyGsGkfpG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475</v>
      </c>
    </row>
    <row r="121" spans="125:125" ht="13.5" hidden="1" customHeight="1" x14ac:dyDescent="0.2">
      <c r="DU121" s="259"/>
    </row>
  </sheetData>
  <sheetProtection algorithmName="SHA-512" hashValue="gih6xFmB/piLNwkGpnTLvE23ff9olooKUqyft5yb1UUf0AHZuDfBTogZ1myKFN7oYzDrofGzr7hhUXLeAADTpA==" saltValue="5B6DWVIIL+ndsP6VuWtYW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C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475</v>
      </c>
    </row>
  </sheetData>
  <sheetProtection algorithmName="SHA-512" hashValue="g8/ge/8Az5dKk3UMStuj3zr8t1Ty1OMF8A1B+LJT+5rspK170FHdI2n4vvXadw3dVsWbql7Zbt9eCH08OZZd4g==" saltValue="Gm3N3AKXTHjZZU4YQaH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179687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525</v>
      </c>
      <c r="G46" s="8" t="s">
        <v>526</v>
      </c>
      <c r="H46" s="8" t="s">
        <v>527</v>
      </c>
      <c r="I46" s="8" t="s">
        <v>528</v>
      </c>
      <c r="J46" s="9" t="s">
        <v>529</v>
      </c>
    </row>
    <row r="47" spans="2:10" ht="57.75" customHeight="1" x14ac:dyDescent="0.2">
      <c r="B47" s="10"/>
      <c r="C47" s="1139" t="s">
        <v>3</v>
      </c>
      <c r="D47" s="1139"/>
      <c r="E47" s="1140"/>
      <c r="F47" s="11">
        <v>189.16</v>
      </c>
      <c r="G47" s="12">
        <v>176.66</v>
      </c>
      <c r="H47" s="12">
        <v>168.66</v>
      </c>
      <c r="I47" s="12">
        <v>171.08</v>
      </c>
      <c r="J47" s="13">
        <v>170.99</v>
      </c>
    </row>
    <row r="48" spans="2:10" ht="57.75" customHeight="1" x14ac:dyDescent="0.2">
      <c r="B48" s="14"/>
      <c r="C48" s="1141" t="s">
        <v>4</v>
      </c>
      <c r="D48" s="1141"/>
      <c r="E48" s="1142"/>
      <c r="F48" s="15">
        <v>3.91</v>
      </c>
      <c r="G48" s="16">
        <v>6.52</v>
      </c>
      <c r="H48" s="16">
        <v>8.23</v>
      </c>
      <c r="I48" s="16">
        <v>6.2</v>
      </c>
      <c r="J48" s="17">
        <v>5.51</v>
      </c>
    </row>
    <row r="49" spans="2:10" ht="57.75" customHeight="1" thickBot="1" x14ac:dyDescent="0.25">
      <c r="B49" s="18"/>
      <c r="C49" s="1143" t="s">
        <v>5</v>
      </c>
      <c r="D49" s="1143"/>
      <c r="E49" s="1144"/>
      <c r="F49" s="19" t="s">
        <v>530</v>
      </c>
      <c r="G49" s="20" t="s">
        <v>531</v>
      </c>
      <c r="H49" s="20" t="s">
        <v>532</v>
      </c>
      <c r="I49" s="20" t="s">
        <v>533</v>
      </c>
      <c r="J49" s="21" t="s">
        <v>534</v>
      </c>
    </row>
    <row r="50" spans="2:10" ht="13" x14ac:dyDescent="0.2"/>
  </sheetData>
  <sheetProtection algorithmName="SHA-512" hashValue="nBnijMLXnjrVi7OhTB7sNUSJvGwsFoHrvBDmaL+1qpJkCwuItzcx1qDhcVWHlSQmQOweP39fp7HY0PUFJOdJCA==" saltValue="j/OyJOQBvDbfYiqzpnrj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