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937B2E62-BBAC-41F3-9F0F-AC00B4897DA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E37" i="10"/>
  <c r="AM37" i="10"/>
  <c r="U37" i="10"/>
  <c r="C37" i="10"/>
  <c r="CO36" i="10"/>
  <c r="BW36" i="10"/>
  <c r="BW37" i="10" s="1"/>
  <c r="BE36" i="10"/>
  <c r="AM36" i="10"/>
  <c r="C36" i="10"/>
  <c r="CO35" i="10"/>
  <c r="BE35" i="10"/>
  <c r="CO34" i="10"/>
  <c r="BW34" i="10"/>
  <c r="BW35"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<sst xmlns="http://schemas.openxmlformats.org/spreadsheetml/2006/main" count="1146" uniqueCount="569">
  <si>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</si>
  <si>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</si>
  <si>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</si>
  <si>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</si>
  <si>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</si>
  <si>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</si>
  <si>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</si>
  <si>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</si>
  <si>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</si>
  <si>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</si>
  <si>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</si>
  <si>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</si>
  <si>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</si>
  <si>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</si>
  <si>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</si>
  <si>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</si>
  <si>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</si>
  <si>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</si>
  <si>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</si>
  <si>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</si>
  <si>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</si>
  <si>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</si>
  <si>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</si>
  <si>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</si>
  <si>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</si>
  <si>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</si>
  <si>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</si>
  <si>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</si>
  <si>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</si>
  <si>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</si>
  <si>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</si>
  <si>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</si>
  <si>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</si>
  <si>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</si>
  <si>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</si>
  <si>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</si>
  <si>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</si>
  <si>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</si>
  <si>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</si>
  <si>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</si>
  <si>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</si>
  <si>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</si>
  <si>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</si>
  <si>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</si>
  <si>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</si>
  <si>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</si>
  <si>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</si>
  <si>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</si>
  <si>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</si>
  <si>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</si>
  <si>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</si>
  <si>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</si>
  <si>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</si>
  <si>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</si>
  <si>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</si>
  <si>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</si>
  <si>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</si>
  <si>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</si>
  <si>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</si>
  <si>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</si>
  <si>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</si>
  <si>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</si>
  <si>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</si>
  <si>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</si>
  <si>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</si>
  <si>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</si>
  <si>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</si>
  <si>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</si>
  <si>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</si>
  <si>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</si>
  <si>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</si>
  <si>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</si>
  <si>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</si>
  <si>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</si>
  <si>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</si>
  <si>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</si>
  <si>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</si>
  <si>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</si>
  <si>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</si>
  <si>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</si>
  <si>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</si>
  <si>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</si>
  <si>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</si>
  <si>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</si>
  <si>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</si>
  <si>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</si>
  <si>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</si>
  <si>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</si>
  <si>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</si>
  <si>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</si>
  <si>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</si>
  <si>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</si>
  <si>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</si>
  <si>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</si>
  <si>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</si>
  <si>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</si>
  <si>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</si>
  <si>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</si>
  <si>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</si>
  <si>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</si>
  <si>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</si>
  <si>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</si>
  <si>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</si>
  <si>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</si>
  <si>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</si>
  <si>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</si>
  <si>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</si>
  <si>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</si>
  <si>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</si>
  <si>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</si>
  <si>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</si>
  <si>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</si>
  <si>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</si>
  <si>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</si>
  <si>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</si>
  <si>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</si>
  <si>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</si>
  <si>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</si>
  <si>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</si>
  <si>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</si>
  <si>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</si>
  <si>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</si>
  <si>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</si>
  <si>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</si>
  <si>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</si>
  <si>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</si>
  <si>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</si>
  <si>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</si>
  <si>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</si>
  <si>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</si>
  <si>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</si>
  <si>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</si>
  <si>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</si>
  <si>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</si>
  <si>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</si>
  <si>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</si>
  <si>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</si>
  <si>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</si>
  <si>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</si>
  <si>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</si>
  <si>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</si>
  <si>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</si>
  <si>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</si>
  <si>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</si>
  <si>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</si>
  <si>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</si>
  <si>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</si>
  <si>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</si>
  <si>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</si>
  <si>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</si>
  <si>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</si>
  <si>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</si>
  <si>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</si>
  <si>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</si>
  <si>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</si>
  <si>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</si>
  <si>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</si>
  <si>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</si>
  <si>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</si>
  <si>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</si>
  <si>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</si>
  <si>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</si>
  <si>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</si>
  <si>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</si>
  <si>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</si>
  <si>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</si>
  <si>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</si>
  <si>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</si>
  <si>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</si>
  <si>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</si>
  <si>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</si>
  <si>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</si>
  <si>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</si>
  <si>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</si>
  <si>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</si>
  <si>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</si>
  <si>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</si>
  <si>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</si>
  <si>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</si>
  <si>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</si>
  <si>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</si>
  <si>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</si>
  <si>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</si>
  <si>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</si>
  <si>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</si>
  <si>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</si>
  <si>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</si>
  <si>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</si>
  <si>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</si>
  <si>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</si>
  <si>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</si>
  <si>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</si>
  <si>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</si>
  <si>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</si>
  <si>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</si>
  <si>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</si>
  <si>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</si>
  <si>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</si>
  <si>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</si>
  <si>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</si>
  <si>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</si>
  <si>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</si>
  <si>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</si>
  <si>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三重県菰野町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</si>
  <si>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</si>
  <si>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</si>
  <si>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</si>
  <si>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</si>
  <si>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</si>
  <si>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</si>
  <si>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</si>
  <si>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</si>
  <si>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</si>
  <si>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</si>
  <si>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</si>
  <si>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</si>
  <si>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</si>
  <si>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</si>
  <si>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</si>
  <si>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</si>
  <si>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</si>
  <si>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</si>
  <si>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</si>
  <si>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</si>
  <si>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</si>
  <si>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</si>
  <si>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</si>
  <si>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</si>
  <si>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</si>
  <si>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</si>
  <si>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</si>
  <si>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</si>
  <si>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</si>
  <si>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</si>
  <si>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</si>
  <si>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</si>
  <si>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</si>
  <si>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</si>
  <si>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</si>
  <si>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</si>
  <si>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</si>
  <si>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</si>
  <si>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</si>
  <si>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</si>
  <si>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</si>
  <si>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</si>
  <si>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</si>
  <si>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</si>
  <si>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</si>
  <si>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</si>
  <si>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</si>
  <si>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</si>
  <si>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</si>
  <si>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</si>
  <si>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</si>
  <si>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</si>
  <si>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</si>
  <si>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</si>
  <si>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</si>
  <si>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</si>
  <si>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</si>
  <si>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</si>
  <si>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</si>
  <si>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</si>
  <si>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</si>
  <si>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</si>
  <si>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</si>
  <si>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</si>
  <si>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</si>
  <si>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</si>
  <si>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</si>
  <si>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</si>
  <si>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</si>
  <si>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</si>
  <si>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</si>
  <si>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</si>
  <si>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</si>
  <si>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</si>
  <si>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</si>
  <si>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</si>
  <si>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</si>
  <si>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</si>
  <si>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</si>
  <si>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</si>
  <si>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</si>
  <si>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</si>
  <si>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</si>
  <si>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</si>
  <si>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</si>
  <si>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</si>
  <si>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</si>
  <si>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</si>
  <si>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</si>
  <si>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</si>
  <si>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</si>
  <si>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</si>
  <si>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</si>
  <si>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</si>
  <si>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</si>
  <si>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</si>
  <si>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</si>
  <si>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</si>
  <si>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</si>
  <si>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</si>
  <si>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</si>
  <si>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</si>
  <si>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</si>
  <si>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</si>
  <si>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</si>
  <si>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</si>
  <si>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</si>
  <si>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</si>
  <si>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</si>
  <si>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</si>
  <si>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</si>
  <si>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</si>
  <si>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</si>
  <si>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</si>
  <si>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</si>
  <si>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</si>
  <si>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</si>
  <si>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</si>
  <si>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</si>
  <si>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</si>
  <si>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</si>
  <si>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</si>
  <si>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</si>
  <si>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</si>
  <si>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</si>
  <si>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</si>
  <si>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</si>
  <si>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</si>
  <si>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</si>
  <si>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</si>
  <si>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</si>
  <si>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</si>
  <si>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</si>
  <si>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</si>
  <si>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</si>
  <si>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</si>
  <si>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</si>
  <si>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</si>
  <si>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</si>
  <si>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</si>
  <si>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</si>
  <si>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</si>
  <si>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</si>
  <si>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</si>
  <si>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</si>
  <si>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</si>
  <si>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</si>
  <si>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</si>
  <si>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</si>
  <si>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</si>
  <si>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三重県菰野町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</si>
  <si>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</si>
  <si>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</si>
  <si>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</si>
  <si>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</si>
  <si>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</si>
  <si>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</si>
  <si>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</si>
  <si>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</si>
  <si>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</si>
  <si>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</si>
  <si>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</si>
  <si>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</si>
  <si>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</si>
  <si>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</si>
  <si>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</si>
  <si>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</si>
  <si>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</si>
  <si>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</si>
  <si>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</si>
  <si>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</si>
  <si>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</si>
  <si>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</si>
  <si>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</si>
  <si>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</si>
  <si>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</si>
  <si>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</si>
  <si>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</si>
  <si>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</si>
  <si>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</si>
  <si>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</si>
  <si>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</si>
  <si>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</si>
  <si>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</si>
  <si>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</si>
  <si>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</si>
  <si>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</si>
  <si>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</si>
  <si>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</si>
  <si>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</si>
  <si>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</si>
  <si>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</si>
  <si>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</si>
  <si>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</si>
  <si>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</si>
  <si>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</si>
  <si>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</si>
  <si>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</si>
  <si>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</si>
  <si>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</si>
  <si>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</si>
  <si>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</si>
  <si>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</si>
  <si>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</si>
  <si>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</si>
  <si>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</si>
  <si>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</si>
  <si>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</si>
  <si>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</si>
  <si>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</si>
  <si>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</si>
  <si>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</si>
  <si>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</si>
  <si>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</si>
  <si>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</si>
  <si>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</si>
  <si>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</si>
  <si>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</si>
  <si>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</si>
  <si>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</si>
  <si>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</si>
  <si>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</si>
  <si>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</si>
  <si>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</si>
  <si>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</si>
  <si>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</si>
  <si>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</si>
  <si>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</si>
  <si>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</si>
  <si>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</si>
  <si>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</si>
  <si>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</si>
  <si>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</si>
  <si>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</si>
  <si>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</si>
  <si>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</si>
  <si>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</si>
  <si>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</si>
  <si>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</si>
  <si>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</si>
  <si>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</si>
  <si>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</si>
  <si>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</si>
  <si>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</si>
  <si>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</si>
  <si>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</si>
  <si>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</si>
  <si>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</si>
  <si>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</si>
  <si>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</si>
  <si>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</si>
  <si>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</si>
  <si>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</si>
  <si>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</si>
  <si>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</si>
  <si>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</si>
  <si>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</si>
  <si>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</si>
  <si>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</si>
  <si>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</si>
  <si>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</si>
  <si>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</si>
  <si>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</si>
  <si>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</si>
  <si>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</si>
  <si>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</si>
  <si>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</si>
  <si>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</si>
  <si>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</si>
  <si>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</si>
  <si>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</si>
  <si>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</si>
  <si>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</si>
  <si>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</si>
  <si>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</si>
  <si>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</si>
  <si>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</si>
  <si>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</si>
  <si>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</si>
  <si>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</si>
  <si>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</si>
  <si>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</si>
  <si>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</si>
  <si>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</si>
  <si>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</si>
  <si>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</si>
  <si>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</si>
  <si>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</si>
  <si>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</si>
  <si>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</si>
  <si>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</si>
  <si>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</si>
  <si>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</si>
  <si>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</si>
  <si>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</si>
  <si>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</si>
  <si>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</si>
  <si>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</si>
  <si>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</si>
  <si>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</si>
  <si>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</si>
  <si>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</si>
  <si>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</si>
  <si>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</si>
  <si>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</si>
  <si>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</si>
  <si>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</si>
  <si>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</si>
  <si>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</si>
  <si>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</si>
  <si>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</si>
  <si>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</si>
  <si>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</si>
  <si>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</si>
  <si>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</si>
  <si>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</si>
  <si>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</si>
  <si>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</si>
  <si>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</si>
  <si>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</si>
  <si>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</si>
  <si>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</si>
  <si>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</si>
  <si>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</si>
  <si>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</si>
  <si>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</si>
  <si>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4.78</t>
  </si>
  <si>
    <t>▲ 5.82</t>
  </si>
  <si>
    <t>▲ 8.61</t>
  </si>
  <si>
    <t>▲ 2.71</t>
  </si>
  <si>
    <t>土地取得特別会計</t>
  </si>
  <si>
    <t>▲ 0.05</t>
  </si>
  <si>
    <t>水道事業会計</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</si>
  <si>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</si>
  <si>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</si>
  <si>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</si>
  <si>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</si>
  <si>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</si>
  <si>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</si>
  <si>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</si>
  <si>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</si>
  <si>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</si>
  <si>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</si>
  <si>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</si>
  <si>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</si>
  <si>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公共施設整備基金(R05年度末現在)</t>
    <phoneticPr fontId="5"/>
  </si>
  <si>
    <t>教育基金(R05年度末現在)</t>
    <rPh sb="0" eb="4">
      <t>キョウイクキキン</t>
    </rPh>
    <phoneticPr fontId="2"/>
  </si>
  <si>
    <t>ボランティア基金(R05年度末現在)</t>
    <rPh sb="6" eb="8">
      <t>キキン</t>
    </rPh>
    <phoneticPr fontId="2"/>
  </si>
  <si>
    <t>土地開発基金(R05年度末現在)</t>
    <phoneticPr fontId="2"/>
  </si>
  <si>
    <t>森林環境譲与税基金(R05年度末現在)</t>
    <phoneticPr fontId="2"/>
  </si>
  <si>
    <t>-</t>
    <phoneticPr fontId="2"/>
  </si>
  <si>
    <t>三重県三重郡老人福祉施設組合（一般会計）</t>
  </si>
  <si>
    <t>（介護サービス事業特別会計）</t>
    <rPh sb="1" eb="3">
      <t>カイゴ</t>
    </rPh>
    <rPh sb="7" eb="9">
      <t>ジギョウ</t>
    </rPh>
    <rPh sb="9" eb="11">
      <t>トクベツ</t>
    </rPh>
    <rPh sb="11" eb="13">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</si>
  <si>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</si>
  <si>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</si>
  <si>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</si>
  <si>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</si>
  <si>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</si>
  <si>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</si>
  <si>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</si>
  <si>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</si>
  <si>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三重地方税管理回収機構（一般会計）</t>
    <rPh sb="0" eb="5">
      <t>ミエチホウゼイ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</si>
  <si>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</si>
  <si>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8">
      <t>コウキコウレイシャ</t>
    </rPh>
    <rPh sb="8" eb="10">
      <t>イリョウ</t>
    </rPh>
    <rPh sb="10" eb="14">
      <t>コウイキレンゴウ</t>
    </rPh>
    <rPh sb="15" eb="17">
      <t>イッパン</t>
    </rPh>
    <rPh sb="17" eb="19">
      <t>カイケイ</t>
    </rPh>
    <phoneticPr fontId="2"/>
  </si>
  <si>
    <t>（後期高齢者医療特別会計）</t>
    <rPh sb="1" eb="6">
      <t>コウキコウレイシャ</t>
    </rPh>
    <rPh sb="6" eb="8">
      <t>イリョウ</t>
    </rPh>
    <rPh sb="8" eb="10">
      <t>トクベツ</t>
    </rPh>
    <rPh sb="10" eb="1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</si>
</sst>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5EA-4169-98E7-9638C684FC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38073</c:v>
                </c:pt>
                <c:pt idx="1">
                  <c:v>39047</c:v>
                </c:pt>
                <c:pt idx="2">
                  <c:v>31269</c:v>
                </c:pt>
                <c:pt idx="3">
                  <c:v>17714</c:v>
                </c:pt>
                <c:pt idx="4">
                  <c:v>31916</c:v>
                </c:pt>
              </c:numCache>
            </c:numRef>
          </c:val>
          <c:smooth val="0"/>
          <c:extLst>
            <c:ext xmlns:c16="http://schemas.microsoft.com/office/drawing/2014/chart" uri="{C3380CC4-5D6E-409C-BE32-E72D297353CC}">
              <c16:uniqueId val="{00000001-F5EA-4169-98E7-9638C684FC18}"/>
            </c:ext>
          </c:extLst>
        </c:ser>
        <c:dLbls>
          <c:showLegendKey val="0"/>
          <c:showVal val="0"/>
          <c:showCatName val="0"/>
          <c:showSerName val="0"/>
          <c:showPercent val="0"/>
          <c:showBubbleSize val="0"/>
        </c:dLbls>
        <c:marker val="1"/>
        <c:smooth val="0"/>
        <c:axId val="1035004960"/>
        <c:axId val="1034996800"/>
      </c:lineChart>
      <c:catAx>
        <c:axId val="1035004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4996800"/>
        <c:crosses val="autoZero"/>
        <c:auto val="1"/>
        <c:lblAlgn val="ctr"/>
        <c:lblOffset val="100"/>
        <c:tickLblSkip val="1"/>
        <c:tickMarkSkip val="1"/>
        <c:noMultiLvlLbl val="0"/>
      </c:catAx>
      <c:valAx>
        <c:axId val="10349968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5004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c:v>
                </c:pt>
                <c:pt idx="1">
                  <c:v>4.95</c:v>
                </c:pt>
                <c:pt idx="2">
                  <c:v>8.8800000000000008</c:v>
                </c:pt>
                <c:pt idx="3">
                  <c:v>4.37</c:v>
                </c:pt>
                <c:pt idx="4">
                  <c:v>5.57</c:v>
                </c:pt>
              </c:numCache>
            </c:numRef>
          </c:val>
          <c:extLst>
            <c:ext xmlns:c16="http://schemas.microsoft.com/office/drawing/2014/chart" uri="{C3380CC4-5D6E-409C-BE32-E72D297353CC}">
              <c16:uniqueId val="{00000000-9079-4F13-BDB7-20BC9A2052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33.659999999999997</c:v>
                </c:pt>
                <c:pt idx="1">
                  <c:v>28.31</c:v>
                </c:pt>
                <c:pt idx="2">
                  <c:v>27.76</c:v>
                </c:pt>
                <c:pt idx="3">
                  <c:v>29.28</c:v>
                </c:pt>
                <c:pt idx="4">
                  <c:v>26.27</c:v>
                </c:pt>
              </c:numCache>
            </c:numRef>
          </c:val>
          <c:extLst>
            <c:ext xmlns:c16="http://schemas.microsoft.com/office/drawing/2014/chart" uri="{C3380CC4-5D6E-409C-BE32-E72D297353CC}">
              <c16:uniqueId val="{00000001-9079-4F13-BDB7-20BC9A20522F}"/>
            </c:ext>
          </c:extLst>
        </c:ser>
        <c:dLbls>
          <c:showLegendKey val="0"/>
          <c:showVal val="0"/>
          <c:showCatName val="0"/>
          <c:showSerName val="0"/>
          <c:showPercent val="0"/>
          <c:showBubbleSize val="0"/>
        </c:dLbls>
        <c:gapWidth val="250"/>
        <c:overlap val="100"/>
        <c:axId val="1035006592"/>
        <c:axId val="1034991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-4.78</c:v>
                </c:pt>
                <c:pt idx="1">
                  <c:v>-5.82</c:v>
                </c:pt>
                <c:pt idx="2">
                  <c:v>2.84</c:v>
                </c:pt>
                <c:pt idx="3">
                  <c:v>-8.61</c:v>
                </c:pt>
                <c:pt idx="4">
                  <c:v>-2.71</c:v>
                </c:pt>
              </c:numCache>
            </c:numRef>
          </c:val>
          <c:smooth val="0"/>
          <c:extLst>
            <c:ext xmlns:c16="http://schemas.microsoft.com/office/drawing/2014/chart" uri="{C3380CC4-5D6E-409C-BE32-E72D297353CC}">
              <c16:uniqueId val="{00000002-9079-4F13-BDB7-20BC9A20522F}"/>
            </c:ext>
          </c:extLst>
        </c:ser>
        <c:dLbls>
          <c:showLegendKey val="0"/>
          <c:showVal val="0"/>
          <c:showCatName val="0"/>
          <c:showSerName val="0"/>
          <c:showPercent val="0"/>
          <c:showBubbleSize val="0"/>
        </c:dLbls>
        <c:marker val="1"/>
        <c:smooth val="0"/>
        <c:axId val="1035006592"/>
        <c:axId val="1034991360"/>
      </c:lineChart>
      <c:catAx>
        <c:axId val="103500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4991360"/>
        <c:crosses val="autoZero"/>
        <c:auto val="1"/>
        <c:lblAlgn val="ctr"/>
        <c:lblOffset val="100"/>
        <c:tickLblSkip val="1"/>
        <c:tickMarkSkip val="1"/>
        <c:noMultiLvlLbl val="0"/>
      </c:catAx>
      <c:valAx>
        <c:axId val="1034991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500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42-48B0-89C5-5449C749B3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42-48B0-89C5-5449C749B3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42-48B0-89C5-5449C749B3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c:v>
                </c:pt>
                <c:pt idx="4">
                  <c:v>#N/A</c:v>
                </c:pt>
                <c:pt idx="5">
                  <c:v>0.08</c:v>
                </c:pt>
                <c:pt idx="6">
                  <c:v>#N/A</c:v>
                </c:pt>
                <c:pt idx="7">
                  <c:v>0.1</c:v>
                </c:pt>
                <c:pt idx="8">
                  <c:v>#N/A</c:v>
                </c:pt>
                <c:pt idx="9">
                  <c:v>0.11</c:v>
                </c:pt>
              </c:numCache>
            </c:numRef>
          </c:val>
          <c:extLst>
            <c:ext xmlns:c16="http://schemas.microsoft.com/office/drawing/2014/chart" uri="{C3380CC4-5D6E-409C-BE32-E72D297353CC}">
              <c16:uniqueId val="{00000003-E942-48B0-89C5-5449C749B3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0.95</c:v>
                </c:pt>
                <c:pt idx="2">
                  <c:v>#N/A</c:v>
                </c:pt>
                <c:pt idx="3">
                  <c:v>1.06</c:v>
                </c:pt>
                <c:pt idx="4">
                  <c:v>#N/A</c:v>
                </c:pt>
                <c:pt idx="5">
                  <c:v>0.87</c:v>
                </c:pt>
                <c:pt idx="6">
                  <c:v>#N/A</c:v>
                </c:pt>
                <c:pt idx="7">
                  <c:v>0.33</c:v>
                </c:pt>
                <c:pt idx="8">
                  <c:v>#N/A</c:v>
                </c:pt>
                <c:pt idx="9">
                  <c:v>0.59</c:v>
                </c:pt>
              </c:numCache>
            </c:numRef>
          </c:val>
          <c:extLst>
            <c:ext xmlns:c16="http://schemas.microsoft.com/office/drawing/2014/chart" uri="{C3380CC4-5D6E-409C-BE32-E72D297353CC}">
              <c16:uniqueId val="{00000004-E942-48B0-89C5-5449C749B3C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3.51</c:v>
                </c:pt>
                <c:pt idx="2">
                  <c:v>#N/A</c:v>
                </c:pt>
                <c:pt idx="3">
                  <c:v>2.91</c:v>
                </c:pt>
                <c:pt idx="4">
                  <c:v>#N/A</c:v>
                </c:pt>
                <c:pt idx="5">
                  <c:v>2.2000000000000002</c:v>
                </c:pt>
                <c:pt idx="6">
                  <c:v>#N/A</c:v>
                </c:pt>
                <c:pt idx="7">
                  <c:v>2.2999999999999998</c:v>
                </c:pt>
                <c:pt idx="8">
                  <c:v>#N/A</c:v>
                </c:pt>
                <c:pt idx="9">
                  <c:v>2.11</c:v>
                </c:pt>
              </c:numCache>
            </c:numRef>
          </c:val>
          <c:extLst>
            <c:ext xmlns:c16="http://schemas.microsoft.com/office/drawing/2014/chart" uri="{C3380CC4-5D6E-409C-BE32-E72D297353CC}">
              <c16:uniqueId val="{00000005-E942-48B0-89C5-5449C749B3C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5.51</c:v>
                </c:pt>
                <c:pt idx="2">
                  <c:v>#N/A</c:v>
                </c:pt>
                <c:pt idx="3">
                  <c:v>4.9400000000000004</c:v>
                </c:pt>
                <c:pt idx="4">
                  <c:v>#N/A</c:v>
                </c:pt>
                <c:pt idx="5">
                  <c:v>8.8699999999999992</c:v>
                </c:pt>
                <c:pt idx="6">
                  <c:v>#N/A</c:v>
                </c:pt>
                <c:pt idx="7">
                  <c:v>4.37</c:v>
                </c:pt>
                <c:pt idx="8">
                  <c:v>#N/A</c:v>
                </c:pt>
                <c:pt idx="9">
                  <c:v>5.63</c:v>
                </c:pt>
              </c:numCache>
            </c:numRef>
          </c:val>
          <c:extLst>
            <c:ext xmlns:c16="http://schemas.microsoft.com/office/drawing/2014/chart" uri="{C3380CC4-5D6E-409C-BE32-E72D297353CC}">
              <c16:uniqueId val="{00000006-E942-48B0-89C5-5449C749B3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6.54</c:v>
                </c:pt>
                <c:pt idx="2">
                  <c:v>#N/A</c:v>
                </c:pt>
                <c:pt idx="3">
                  <c:v>6.37</c:v>
                </c:pt>
                <c:pt idx="4">
                  <c:v>#N/A</c:v>
                </c:pt>
                <c:pt idx="5">
                  <c:v>6.93</c:v>
                </c:pt>
                <c:pt idx="6">
                  <c:v>#N/A</c:v>
                </c:pt>
                <c:pt idx="7">
                  <c:v>8.3000000000000007</c:v>
                </c:pt>
                <c:pt idx="8">
                  <c:v>#N/A</c:v>
                </c:pt>
                <c:pt idx="9">
                  <c:v>7.77</c:v>
                </c:pt>
              </c:numCache>
            </c:numRef>
          </c:val>
          <c:extLst>
            <c:ext xmlns:c16="http://schemas.microsoft.com/office/drawing/2014/chart" uri="{C3380CC4-5D6E-409C-BE32-E72D297353CC}">
              <c16:uniqueId val="{00000007-E942-48B0-89C5-5449C749B3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9.14</c:v>
                </c:pt>
                <c:pt idx="2">
                  <c:v>#N/A</c:v>
                </c:pt>
                <c:pt idx="3">
                  <c:v>7.43</c:v>
                </c:pt>
                <c:pt idx="4">
                  <c:v>#N/A</c:v>
                </c:pt>
                <c:pt idx="5">
                  <c:v>7.33</c:v>
                </c:pt>
                <c:pt idx="6">
                  <c:v>#N/A</c:v>
                </c:pt>
                <c:pt idx="7">
                  <c:v>7.51</c:v>
                </c:pt>
                <c:pt idx="8">
                  <c:v>#N/A</c:v>
                </c:pt>
                <c:pt idx="9">
                  <c:v>7.8</c:v>
                </c:pt>
              </c:numCache>
            </c:numRef>
          </c:val>
          <c:extLst>
            <c:ext xmlns:c16="http://schemas.microsoft.com/office/drawing/2014/chart" uri="{C3380CC4-5D6E-409C-BE32-E72D297353CC}">
              <c16:uniqueId val="{00000008-E942-48B0-89C5-5449C749B3C0}"/>
            </c:ext>
          </c:extLst>
        </c:ser>
        <c:ser>
          <c:idx val="9"/>
          <c:order val="9"/>
          <c:tx>
            <c:strRef>
              <c:f>データシート!$A$36</c:f>
              <c:strCache>
                <c:ptCount val="1"/>
                <c:pt idx="0">
                  <c:v>土地取得特別会計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0.05</c:v>
                </c:pt>
                <c:pt idx="9">
                  <c:v>#N/A</c:v>
                </c:pt>
              </c:numCache>
            </c:numRef>
          </c:val>
          <c:extLst>
            <c:ext xmlns:c16="http://schemas.microsoft.com/office/drawing/2014/chart" uri="{C3380CC4-5D6E-409C-BE32-E72D297353CC}">
              <c16:uniqueId val="{00000009-E942-48B0-89C5-5449C749B3C0}"/>
            </c:ext>
          </c:extLst>
        </c:ser>
        <c:dLbls>
          <c:showLegendKey val="0"/>
          <c:showVal val="0"/>
          <c:showCatName val="0"/>
          <c:showSerName val="0"/>
          <c:showPercent val="0"/>
          <c:showBubbleSize val="0"/>
        </c:dLbls>
        <c:gapWidth val="150"/>
        <c:overlap val="100"/>
        <c:axId val="1034992992"/>
        <c:axId val="1034993536"/>
      </c:barChart>
      <c:catAx>
        <c:axId val="103499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4993536"/>
        <c:crosses val="autoZero"/>
        <c:auto val="1"/>
        <c:lblAlgn val="ctr"/>
        <c:lblOffset val="100"/>
        <c:tickLblSkip val="1"/>
        <c:tickMarkSkip val="1"/>
        <c:noMultiLvlLbl val="0"/>
      </c:catAx>
      <c:valAx>
        <c:axId val="103499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992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969</c:v>
                </c:pt>
                <c:pt idx="5">
                  <c:v>1004</c:v>
                </c:pt>
                <c:pt idx="8">
                  <c:v>1035</c:v>
                </c:pt>
                <c:pt idx="11">
                  <c:v>1052</c:v>
                </c:pt>
                <c:pt idx="14">
                  <c:v>1068</c:v>
                </c:pt>
              </c:numCache>
            </c:numRef>
          </c:val>
          <c:extLst>
            <c:ext xmlns:c16="http://schemas.microsoft.com/office/drawing/2014/chart" uri="{C3380CC4-5D6E-409C-BE32-E72D297353CC}">
              <c16:uniqueId val="{00000000-6EC4-44F9-B3F4-7010A327BE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C4-44F9-B3F4-7010A327BE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C4-44F9-B3F4-7010A327BE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6EC4-44F9-B3F4-7010A327BE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486</c:v>
                </c:pt>
                <c:pt idx="3">
                  <c:v>493</c:v>
                </c:pt>
                <c:pt idx="6">
                  <c:v>445</c:v>
                </c:pt>
                <c:pt idx="9">
                  <c:v>458</c:v>
                </c:pt>
                <c:pt idx="12">
                  <c:v>439</c:v>
                </c:pt>
              </c:numCache>
            </c:numRef>
          </c:val>
          <c:extLst>
            <c:ext xmlns:c16="http://schemas.microsoft.com/office/drawing/2014/chart" uri="{C3380CC4-5D6E-409C-BE32-E72D297353CC}">
              <c16:uniqueId val="{00000004-6EC4-44F9-B3F4-7010A327BE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C4-44F9-B3F4-7010A327BE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C4-44F9-B3F4-7010A327BE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650</c:v>
                </c:pt>
                <c:pt idx="3">
                  <c:v>802</c:v>
                </c:pt>
                <c:pt idx="6">
                  <c:v>918</c:v>
                </c:pt>
                <c:pt idx="9">
                  <c:v>974</c:v>
                </c:pt>
                <c:pt idx="12">
                  <c:v>1008</c:v>
                </c:pt>
              </c:numCache>
            </c:numRef>
          </c:val>
          <c:extLst>
            <c:ext xmlns:c16="http://schemas.microsoft.com/office/drawing/2014/chart" uri="{C3380CC4-5D6E-409C-BE32-E72D297353CC}">
              <c16:uniqueId val="{00000007-6EC4-44F9-B3F4-7010A327BE72}"/>
            </c:ext>
          </c:extLst>
        </c:ser>
        <c:dLbls>
          <c:showLegendKey val="0"/>
          <c:showVal val="0"/>
          <c:showCatName val="0"/>
          <c:showSerName val="0"/>
          <c:showPercent val="0"/>
          <c:showBubbleSize val="0"/>
        </c:dLbls>
        <c:gapWidth val="100"/>
        <c:overlap val="100"/>
        <c:axId val="1034992448"/>
        <c:axId val="103499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173</c:v>
                </c:pt>
                <c:pt idx="2">
                  <c:v>#N/A</c:v>
                </c:pt>
                <c:pt idx="3">
                  <c:v>#N/A</c:v>
                </c:pt>
                <c:pt idx="4">
                  <c:v>297</c:v>
                </c:pt>
                <c:pt idx="5">
                  <c:v>#N/A</c:v>
                </c:pt>
                <c:pt idx="6">
                  <c:v>#N/A</c:v>
                </c:pt>
                <c:pt idx="7">
                  <c:v>334</c:v>
                </c:pt>
                <c:pt idx="8">
                  <c:v>#N/A</c:v>
                </c:pt>
                <c:pt idx="9">
                  <c:v>#N/A</c:v>
                </c:pt>
                <c:pt idx="10">
                  <c:v>386</c:v>
                </c:pt>
                <c:pt idx="11">
                  <c:v>#N/A</c:v>
                </c:pt>
                <c:pt idx="12">
                  <c:v>#N/A</c:v>
                </c:pt>
                <c:pt idx="13">
                  <c:v>385</c:v>
                </c:pt>
                <c:pt idx="14">
                  <c:v>#N/A</c:v>
                </c:pt>
              </c:numCache>
            </c:numRef>
          </c:val>
          <c:smooth val="0"/>
          <c:extLst>
            <c:ext xmlns:c16="http://schemas.microsoft.com/office/drawing/2014/chart" uri="{C3380CC4-5D6E-409C-BE32-E72D297353CC}">
              <c16:uniqueId val="{00000008-6EC4-44F9-B3F4-7010A327BE72}"/>
            </c:ext>
          </c:extLst>
        </c:ser>
        <c:dLbls>
          <c:showLegendKey val="0"/>
          <c:showVal val="0"/>
          <c:showCatName val="0"/>
          <c:showSerName val="0"/>
          <c:showPercent val="0"/>
          <c:showBubbleSize val="0"/>
        </c:dLbls>
        <c:marker val="1"/>
        <c:smooth val="0"/>
        <c:axId val="1034992448"/>
        <c:axId val="1034994080"/>
      </c:lineChart>
      <c:catAx>
        <c:axId val="103499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4994080"/>
        <c:crosses val="autoZero"/>
        <c:auto val="1"/>
        <c:lblAlgn val="ctr"/>
        <c:lblOffset val="100"/>
        <c:tickLblSkip val="1"/>
        <c:tickMarkSkip val="1"/>
        <c:noMultiLvlLbl val="0"/>
      </c:catAx>
      <c:valAx>
        <c:axId val="103499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99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15105</c:v>
                </c:pt>
                <c:pt idx="5">
                  <c:v>15275</c:v>
                </c:pt>
                <c:pt idx="8">
                  <c:v>15311</c:v>
                </c:pt>
                <c:pt idx="11">
                  <c:v>14974</c:v>
                </c:pt>
                <c:pt idx="14">
                  <c:v>14536</c:v>
                </c:pt>
              </c:numCache>
            </c:numRef>
          </c:val>
          <c:extLst>
            <c:ext xmlns:c16="http://schemas.microsoft.com/office/drawing/2014/chart" uri="{C3380CC4-5D6E-409C-BE32-E72D297353CC}">
              <c16:uniqueId val="{00000000-2CB0-4CC1-9A7B-3D09419C55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B0-4CC1-9A7B-3D09419C55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5955</c:v>
                </c:pt>
                <c:pt idx="5">
                  <c:v>5649</c:v>
                </c:pt>
                <c:pt idx="8">
                  <c:v>6258</c:v>
                </c:pt>
                <c:pt idx="11">
                  <c:v>6873</c:v>
                </c:pt>
                <c:pt idx="14">
                  <c:v>6985</c:v>
                </c:pt>
              </c:numCache>
            </c:numRef>
          </c:val>
          <c:extLst>
            <c:ext xmlns:c16="http://schemas.microsoft.com/office/drawing/2014/chart" uri="{C3380CC4-5D6E-409C-BE32-E72D297353CC}">
              <c16:uniqueId val="{00000002-2CB0-4CC1-9A7B-3D09419C55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B0-4CC1-9A7B-3D09419C55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B0-4CC1-9A7B-3D09419C55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B0-4CC1-9A7B-3D09419C55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573</c:v>
                </c:pt>
                <c:pt idx="3">
                  <c:v>169</c:v>
                </c:pt>
                <c:pt idx="6">
                  <c:v>0</c:v>
                </c:pt>
                <c:pt idx="9">
                  <c:v>0</c:v>
                </c:pt>
                <c:pt idx="12">
                  <c:v>0</c:v>
                </c:pt>
              </c:numCache>
            </c:numRef>
          </c:val>
          <c:extLst>
            <c:ext xmlns:c16="http://schemas.microsoft.com/office/drawing/2014/chart" uri="{C3380CC4-5D6E-409C-BE32-E72D297353CC}">
              <c16:uniqueId val="{00000006-2CB0-4CC1-9A7B-3D09419C55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c:v>
                </c:pt>
                <c:pt idx="3">
                  <c:v>29</c:v>
                </c:pt>
                <c:pt idx="6">
                  <c:v>20</c:v>
                </c:pt>
                <c:pt idx="9">
                  <c:v>21</c:v>
                </c:pt>
                <c:pt idx="12">
                  <c:v>12</c:v>
                </c:pt>
              </c:numCache>
            </c:numRef>
          </c:val>
          <c:extLst>
            <c:ext xmlns:c16="http://schemas.microsoft.com/office/drawing/2014/chart" uri="{C3380CC4-5D6E-409C-BE32-E72D297353CC}">
              <c16:uniqueId val="{00000007-2CB0-4CC1-9A7B-3D09419C55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8254</c:v>
                </c:pt>
                <c:pt idx="3">
                  <c:v>8353</c:v>
                </c:pt>
                <c:pt idx="6">
                  <c:v>8223</c:v>
                </c:pt>
                <c:pt idx="9">
                  <c:v>8035</c:v>
                </c:pt>
                <c:pt idx="12">
                  <c:v>7629</c:v>
                </c:pt>
              </c:numCache>
            </c:numRef>
          </c:val>
          <c:extLst>
            <c:ext xmlns:c16="http://schemas.microsoft.com/office/drawing/2014/chart" uri="{C3380CC4-5D6E-409C-BE32-E72D297353CC}">
              <c16:uniqueId val="{00000008-2CB0-4CC1-9A7B-3D09419C55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B0-4CC1-9A7B-3D09419C55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10254</c:v>
                </c:pt>
                <c:pt idx="3">
                  <c:v>10534</c:v>
                </c:pt>
                <c:pt idx="6">
                  <c:v>10774</c:v>
                </c:pt>
                <c:pt idx="9">
                  <c:v>10332</c:v>
                </c:pt>
                <c:pt idx="12">
                  <c:v>9703</c:v>
                </c:pt>
              </c:numCache>
            </c:numRef>
          </c:val>
          <c:extLst>
            <c:ext xmlns:c16="http://schemas.microsoft.com/office/drawing/2014/chart" uri="{C3380CC4-5D6E-409C-BE32-E72D297353CC}">
              <c16:uniqueId val="{0000000A-2CB0-4CC1-9A7B-3D09419C55ED}"/>
            </c:ext>
          </c:extLst>
        </c:ser>
        <c:dLbls>
          <c:showLegendKey val="0"/>
          <c:showVal val="0"/>
          <c:showCatName val="0"/>
          <c:showSerName val="0"/>
          <c:showPercent val="0"/>
          <c:showBubbleSize val="0"/>
        </c:dLbls>
        <c:gapWidth val="100"/>
        <c:overlap val="100"/>
        <c:axId val="1034994624"/>
        <c:axId val="1034995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B0-4CC1-9A7B-3D09419C55ED}"/>
            </c:ext>
          </c:extLst>
        </c:ser>
        <c:dLbls>
          <c:showLegendKey val="0"/>
          <c:showVal val="0"/>
          <c:showCatName val="0"/>
          <c:showSerName val="0"/>
          <c:showPercent val="0"/>
          <c:showBubbleSize val="0"/>
        </c:dLbls>
        <c:marker val="1"/>
        <c:smooth val="0"/>
        <c:axId val="1034994624"/>
        <c:axId val="1034995168"/>
      </c:lineChart>
      <c:catAx>
        <c:axId val="103499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4995168"/>
        <c:crosses val="autoZero"/>
        <c:auto val="1"/>
        <c:lblAlgn val="ctr"/>
        <c:lblOffset val="100"/>
        <c:tickLblSkip val="1"/>
        <c:tickMarkSkip val="1"/>
        <c:noMultiLvlLbl val="0"/>
      </c:catAx>
      <c:valAx>
        <c:axId val="103499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99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2718</c:v>
                </c:pt>
                <c:pt idx="1">
                  <c:v>2790</c:v>
                </c:pt>
                <c:pt idx="2">
                  <c:v>2597</c:v>
                </c:pt>
              </c:numCache>
            </c:numRef>
          </c:val>
          <c:extLst>
            <c:ext xmlns:c16="http://schemas.microsoft.com/office/drawing/2014/chart" uri="{C3380CC4-5D6E-409C-BE32-E72D297353CC}">
              <c16:uniqueId val="{00000000-5939-4390-844A-228C9E06B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704</c:v>
                </c:pt>
                <c:pt idx="1">
                  <c:v>704</c:v>
                </c:pt>
                <c:pt idx="2">
                  <c:v>751</c:v>
                </c:pt>
              </c:numCache>
            </c:numRef>
          </c:val>
          <c:extLst>
            <c:ext xmlns:c16="http://schemas.microsoft.com/office/drawing/2014/chart" uri="{C3380CC4-5D6E-409C-BE32-E72D297353CC}">
              <c16:uniqueId val="{00000001-5939-4390-844A-228C9E06B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2033</c:v>
                </c:pt>
                <c:pt idx="1">
                  <c:v>2481</c:v>
                </c:pt>
                <c:pt idx="2">
                  <c:v>2759</c:v>
                </c:pt>
              </c:numCache>
            </c:numRef>
          </c:val>
          <c:extLst>
            <c:ext xmlns:c16="http://schemas.microsoft.com/office/drawing/2014/chart" uri="{C3380CC4-5D6E-409C-BE32-E72D297353CC}">
              <c16:uniqueId val="{00000002-5939-4390-844A-228C9E06B705}"/>
            </c:ext>
          </c:extLst>
        </c:ser>
        <c:dLbls>
          <c:showLegendKey val="0"/>
          <c:showVal val="0"/>
          <c:showCatName val="0"/>
          <c:showSerName val="0"/>
          <c:showPercent val="0"/>
          <c:showBubbleSize val="0"/>
        </c:dLbls>
        <c:gapWidth val="120"/>
        <c:overlap val="100"/>
        <c:axId val="1202088144"/>
        <c:axId val="1202091408"/>
      </c:barChart>
      <c:catAx>
        <c:axId val="120208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02091408"/>
        <c:crosses val="autoZero"/>
        <c:auto val="1"/>
        <c:lblAlgn val="ctr"/>
        <c:lblOffset val="100"/>
        <c:tickLblSkip val="1"/>
        <c:tickMarkSkip val="1"/>
        <c:noMultiLvlLbl val="0"/>
      </c:catAx>
      <c:valAx>
        <c:axId val="1202091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0208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ysClr val="windowText" lastClr="000000"/>
              </a:solidFill>
              <a:latin typeface="ＭＳ ゴシック" pitchFamily="49" charset="-128"/>
              <a:ea typeface="ＭＳ ゴシック" pitchFamily="49" charset="-128"/>
            </a:rPr>
            <a:t>令和５年度単年</a:t>
          </a:r>
          <a:r>
            <a:rPr kumimoji="1" lang="ja-JP" altLang="en-US" sz="1400">
              <a:solidFill>
                <a:sysClr val="windowText" lastClr="000000"/>
              </a:solidFill>
              <a:latin typeface="ＭＳ ゴシック" pitchFamily="49" charset="-128"/>
              <a:ea typeface="ＭＳ ゴシック" pitchFamily="49" charset="-128"/>
            </a:rPr>
            <a:t>での実質公債費比率は前年度比△</a:t>
          </a:r>
          <a:r>
            <a:rPr kumimoji="1" lang="en-US" altLang="ja-JP" sz="1400">
              <a:solidFill>
                <a:sysClr val="windowText" lastClr="000000"/>
              </a:solidFill>
              <a:latin typeface="ＭＳ ゴシック" pitchFamily="49" charset="-128"/>
              <a:ea typeface="ＭＳ ゴシック" pitchFamily="49" charset="-128"/>
            </a:rPr>
            <a:t>0.2</a:t>
          </a:r>
          <a:r>
            <a:rPr kumimoji="1" lang="ja-JP" altLang="en-US" sz="1400">
              <a:solidFill>
                <a:sysClr val="windowText" lastClr="000000"/>
              </a:solidFill>
              <a:latin typeface="ＭＳ ゴシック" pitchFamily="49" charset="-128"/>
              <a:ea typeface="ＭＳ ゴシック" pitchFamily="49" charset="-128"/>
            </a:rPr>
            <a:t>ポイントとなったが、令和元年度以降３カ年平均としては増加しており、その要因として、令和４年度から開始した清掃センター整備事業などの高額な元金償還が主に影響していると捉えている。類似団体内平均比では、低い水準にあるには、従来より起債抑制を行ってきたことや、基準財政需要額に算入される地方債を中心とした借入を行ってきたことにより、実質公債費比率（分子）を抑えていると考えられる。引き続き、将来の公債費の推移に配慮し、最少の経費で最大の効果をあげることができるよう事業を遂行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1" u="none">
              <a:solidFill>
                <a:schemeClr val="dk1"/>
              </a:solidFill>
              <a:effectLst/>
              <a:latin typeface="ＭＳ Ｐゴシック" panose="020B0600070205080204" pitchFamily="50" charset="-128"/>
              <a:ea typeface="ＭＳ Ｐゴシック" panose="020B0600070205080204" pitchFamily="50" charset="-128"/>
              <a:cs typeface="+mn-cs"/>
            </a:rPr>
            <a:t>主な増加基金</a:t>
          </a:r>
          <a:endParaRPr kumimoji="1" lang="en-US" altLang="ja-JP" sz="1300" b="1" u="non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公共施設整備基金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251,045</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減債基金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46,253</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奨学基金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1,135</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ふるさと菰野応援基金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5,981</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600" b="1">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基金</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財政調整基金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192,766</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みえ森と緑の県民税市町交付金基金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5,581</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森林環境譲与税基金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5,790</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近年増加傾向にあるが、今後想定される公共施設の長寿命化改修や大規模な施設整備等に備え、公共施設整備基金など個々の特定目的基金に積み立てていくことと併せて、基金残高に注視しながら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　教育施設の建設等に要する経費の財源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・公共施設整備基金：公共施設における新規整備及び長寿命化事業が今後も継続的に予定されているため、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一般財源の金額に応じて継続的に取崩しを行っていく。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：今後実施される事業に対して必要に応じ、その償還の一部に取り崩すことも検討していく。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千円、及び令和４年度決算剰余金の一部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基金全体が減少傾向にあり、財政調整基金残高においても前年度比マイナスとなっていることも含め、基金の使途の明確化を図り、実施される事業に対して必要に応じた取崩と積立を行っていく。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千円、及び臨時財政対策債償還に充てられる財源として追加交付された普通交付税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近年は類似団体内平均値を上回って推移している。令和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年度と比較すると、基準財政収入額が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が社会福祉費や高齢者保健福祉費等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により、財政力指数は低下し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。今後においても更なる徴収業務の強化に取り組み、財政基盤の強化に努める。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954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108857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9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58057</xdr:rowOff>
    </xdr:from>
    <xdr:to>
      <xdr:col>7</xdr:col>
      <xdr:colOff>31750</xdr:colOff>
      <xdr:row>39</xdr:row>
      <xdr:rowOff>159657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169834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推移している。人件費や社会保障費などの義務的経費の増加により経常収支比率が高く推移しており、今後においても、少子高齢化の進展により財政の硬直化がさらに進むことが見込まれる。税、使用料及び手数料等の財源確保や行政コストの削減を図り、限られた財源の中で、費用対効果に留意しつつ事業や施策を取捨選択し、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32808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3282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32808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3978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3978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16721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5292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比では、令和５年度も引き続き</a:t>
          </a:r>
          <a:r>
            <a:rPr kumimoji="1" lang="ja-JP" altLang="en-US" sz="1300">
              <a:latin typeface="ＭＳ Ｐゴシック" panose="020B0600070205080204" pitchFamily="50" charset="-128"/>
              <a:ea typeface="ＭＳ Ｐゴシック" panose="020B0600070205080204" pitchFamily="50" charset="-128"/>
            </a:rPr>
            <a:t>下回る結果となった。しかしながら、当町単独での消防の運営や保育園、小学校の給食の直営での実施に加えて、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保育園、幼稚園における障がい児加配等にも注力しており、民生費、消防費及び教育費の人件費について特に高い数値で推移している。今後においては、多様化した住民ニーズに的確に対応</a:t>
          </a:r>
          <a:r>
            <a:rPr kumimoji="1" lang="ja-JP" altLang="en-US" sz="1300">
              <a:latin typeface="ＭＳ Ｐゴシック" panose="020B0600070205080204" pitchFamily="50" charset="-128"/>
              <a:ea typeface="ＭＳ Ｐゴシック" panose="020B0600070205080204" pitchFamily="50" charset="-128"/>
            </a:rPr>
            <a:t>しながら行政コストの削減に努める。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71793</xdr:rowOff>
    </xdr:from>
    <xdr:to>
      <xdr:col>23</xdr:col>
      <xdr:colOff>133350</xdr:colOff>
      <xdr:row>82</xdr:row>
      <xdr:rowOff>85506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0693"/>
          <a:ext cx="8382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71793</xdr:rowOff>
    </xdr:from>
    <xdr:to>
      <xdr:col>19</xdr:col>
      <xdr:colOff>133350</xdr:colOff>
      <xdr:row>82</xdr:row>
      <xdr:rowOff>113843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0693"/>
          <a:ext cx="8890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158144</xdr:rowOff>
    </xdr:from>
    <xdr:to>
      <xdr:col>15</xdr:col>
      <xdr:colOff>82550</xdr:colOff>
      <xdr:row>82</xdr:row>
      <xdr:rowOff>113843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5594"/>
          <a:ext cx="889000" cy="1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117477</xdr:rowOff>
    </xdr:from>
    <xdr:to>
      <xdr:col>11</xdr:col>
      <xdr:colOff>31750</xdr:colOff>
      <xdr:row>81</xdr:row>
      <xdr:rowOff>158144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04927"/>
          <a:ext cx="889000" cy="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34706</xdr:rowOff>
    </xdr:from>
    <xdr:to>
      <xdr:col>23</xdr:col>
      <xdr:colOff>184150</xdr:colOff>
      <xdr:row>82</xdr:row>
      <xdr:rowOff>136306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51233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20993</xdr:rowOff>
    </xdr:from>
    <xdr:to>
      <xdr:col>19</xdr:col>
      <xdr:colOff>184150</xdr:colOff>
      <xdr:row>82</xdr:row>
      <xdr:rowOff>122593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132770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63043</xdr:rowOff>
    </xdr:from>
    <xdr:to>
      <xdr:col>15</xdr:col>
      <xdr:colOff>133350</xdr:colOff>
      <xdr:row>82</xdr:row>
      <xdr:rowOff>164643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3370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107344</xdr:rowOff>
    </xdr:from>
    <xdr:to>
      <xdr:col>11</xdr:col>
      <xdr:colOff>82550</xdr:colOff>
      <xdr:row>82</xdr:row>
      <xdr:rowOff>37494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66677</xdr:rowOff>
    </xdr:from>
    <xdr:to>
      <xdr:col>7</xdr:col>
      <xdr:colOff>31750</xdr:colOff>
      <xdr:row>81</xdr:row>
      <xdr:rowOff>168277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ポイント改善しており、類似団体内平均値も上回って推移している。今後も地域の民間企業の平均給与の状況及び町財政の状況等を踏まえ、引き続き給与の適正化に努める。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876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86179</xdr:rowOff>
    </xdr:from>
    <xdr:to>
      <xdr:col>72</xdr:col>
      <xdr:colOff>203200</xdr:colOff>
      <xdr:row>88</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定員数の増加に合わせて人件費も増加傾向にあることから、今後についても引き続き適正な定員管理の実施に努める。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8255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953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61</xdr:row>
      <xdr:rowOff>171087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91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160746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1402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133169</xdr:rowOff>
    </xdr:from>
    <xdr:to>
      <xdr:col>68</xdr:col>
      <xdr:colOff>152400</xdr:colOff>
      <xdr:row>61</xdr:row>
      <xdr:rowOff>155575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168746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a:t>
          </a:r>
          <a:r>
            <a:rPr kumimoji="1" lang="ja-JP" altLang="en-US" sz="1300" u="sng">
              <a:solidFill>
                <a:sysClr val="windowText" lastClr="000000"/>
              </a:solidFill>
              <a:latin typeface="ＭＳ Ｐゴシック" panose="020B0600070205080204" pitchFamily="50" charset="-128"/>
              <a:ea typeface="ＭＳ Ｐゴシック" panose="020B0600070205080204" pitchFamily="50" charset="-128"/>
            </a:rPr>
            <a:t>令和５年度単年</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での実質公債費比率は前年度比△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ったが、近年上昇傾向にあり、３カ年平均での実質公債費比率が増加した要因としては、令和４年度から開始した清掃センター整備事業などの高額な元金償還が主に影響していると捉える。今後も起債抑制をや基準財政需要額に算入される地方債を中心に借入を行うなど、将来の公債費の推移を把握しながら、最少の経費で最大の事業効果をあげることができるよう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151384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471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132080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699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168402</xdr:rowOff>
    </xdr:from>
    <xdr:to>
      <xdr:col>72</xdr:col>
      <xdr:colOff>203200</xdr:colOff>
      <xdr:row>38</xdr:row>
      <xdr:rowOff>54864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120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37</xdr:row>
      <xdr:rowOff>168402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444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100584</xdr:rowOff>
    </xdr:from>
    <xdr:to>
      <xdr:col>81</xdr:col>
      <xdr:colOff>95250</xdr:colOff>
      <xdr:row>39</xdr:row>
      <xdr:rowOff>30734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117111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117602</xdr:rowOff>
    </xdr:from>
    <xdr:to>
      <xdr:col>68</xdr:col>
      <xdr:colOff>203200</xdr:colOff>
      <xdr:row>38</xdr:row>
      <xdr:rowOff>47752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57929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となる地方債現在高が比較的小さく表れているため、将来負担額が基金や基準財政需要額算入見込額などの充当可能財源等を下回ったことがあげられる。今後、公共施設の新規投資や施設の長寿命化更新等により、基金残高の大幅な減少、地方債残高の増加が見込まれることから、将来負担比率に配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しながら健全な財政運営に努め、住民サービスの提供と施設長寿命化を含む社会資本整備等を行う。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当町は単独消防の運営や保育園、小学校の給食を直営で実施していることが、人件費の高い数値を示す要因となっている。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ポイント減少したものの、類似団体内平均値比では依然高い推移となっている。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83566</xdr:rowOff>
    </xdr:from>
    <xdr:to>
      <xdr:col>24</xdr:col>
      <xdr:colOff>25400</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701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79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792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40</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3500"/>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108204</xdr:rowOff>
    </xdr:from>
    <xdr:to>
      <xdr:col>11</xdr:col>
      <xdr:colOff>60325</xdr:colOff>
      <xdr:row>41</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令和４年度比横ばいとなり、類似団体内平均値比よりも高い推移となっている。今後においては、物価上昇局面であるものの、各種事業の見直しを行い、行政コストの削減に努める。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年度にかけては、町単独実施である消防や清掃関係、また保育園や幼稚園における障がい児加配等に係る賃金等を物件費から人件費へ変更になったことで類似団体内平均値に近づいた。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77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83457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8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21</xdr:row>
      <xdr:rowOff>91622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0700"/>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40822</xdr:rowOff>
    </xdr:from>
    <xdr:to>
      <xdr:col>65</xdr:col>
      <xdr:colOff>53975</xdr:colOff>
      <xdr:row>21</xdr:row>
      <xdr:rowOff>142422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127199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比は従来から下回って推移しているが、令和３年度以降数値が増加している。少子高齢化による社会保障費の増大により、数値の上昇が予測される。国・県の動向を見極めながら事業や施策を精査し、住民に必要なサービスを提供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内平均値比では少し上回って推移している。特別会計への繰出金の割合が大きく占めているため、負担区分に基づく適正な繰出金の支出に努めるが、少子高齢社会による後期高齢者医療特別会計や介護保険特別会計への繰出金の増大が懸念される</a:t>
          </a:r>
          <a:r>
            <a:rPr kumimoji="1" lang="ja-JP" altLang="en-US" sz="1300">
              <a:solidFill>
                <a:srgbClr val="0070C0"/>
              </a:solidFill>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09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57</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356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令和４年度比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0.5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ポイント減少し</a:t>
          </a:r>
          <a:r>
            <a:rPr kumimoji="1" lang="ja-JP" altLang="en-US" sz="1300">
              <a:latin typeface="ＭＳ Ｐゴシック" panose="020B0600070205080204" pitchFamily="50" charset="-128"/>
              <a:ea typeface="ＭＳ Ｐゴシック" panose="020B0600070205080204" pitchFamily="50" charset="-128"/>
            </a:rPr>
            <a:t>、類似団体内平均値比でも下回って推移している。下水道事業では未普及区域解消に向けた整備の継続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5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よりも下回って推移しているが、令和元年度以降上昇傾向であり、令和４年度比横ばいとなった。今後予定される公共施設の新規投資や施設の長寿命化更新事業等に係る資金調達を念頭に置きつつ、将来の公債費推移を予測しながら、より有利な借り入れにより、最少の経費で最大の効果をあげることができるよう事業を遂行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117856</xdr:rowOff>
    </xdr:from>
    <xdr:to>
      <xdr:col>11</xdr:col>
      <xdr:colOff>9525</xdr:colOff>
      <xdr:row>75</xdr:row>
      <xdr:rowOff>74422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05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67056</xdr:rowOff>
    </xdr:from>
    <xdr:to>
      <xdr:col>6</xdr:col>
      <xdr:colOff>171450</xdr:colOff>
      <xdr:row>74</xdr:row>
      <xdr:rowOff>168656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7383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も上回って推移している。少子高齢社会による社会保障費の増大から更なる財政の硬直化が今後見込まれるため、財源の確保、行政コストの削減、事業・施策の取捨選択を図り、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69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532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78</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53213"/>
          <a:ext cx="8890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31121</xdr:rowOff>
    </xdr:from>
    <xdr:to>
      <xdr:col>29</xdr:col>
      <xdr:colOff>127000</xdr:colOff>
      <xdr:row>18</xdr:row>
      <xdr:rowOff>37675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64846"/>
          <a:ext cx="647700" cy="6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29959</xdr:rowOff>
    </xdr:from>
    <xdr:to>
      <xdr:col>26</xdr:col>
      <xdr:colOff>50800</xdr:colOff>
      <xdr:row>18</xdr:row>
      <xdr:rowOff>31121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3684"/>
          <a:ext cx="698500" cy="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29959</xdr:rowOff>
    </xdr:from>
    <xdr:to>
      <xdr:col>22</xdr:col>
      <xdr:colOff>114300</xdr:colOff>
      <xdr:row>18</xdr:row>
      <xdr:rowOff>94939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3684"/>
          <a:ext cx="6985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94939</xdr:rowOff>
    </xdr:from>
    <xdr:to>
      <xdr:col>18</xdr:col>
      <xdr:colOff>177800</xdr:colOff>
      <xdr:row>18</xdr:row>
      <xdr:rowOff>114103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866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158325</xdr:rowOff>
    </xdr:from>
    <xdr:to>
      <xdr:col>29</xdr:col>
      <xdr:colOff>177800</xdr:colOff>
      <xdr:row>18</xdr:row>
      <xdr:rowOff>88475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130402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151771</xdr:rowOff>
    </xdr:from>
    <xdr:to>
      <xdr:col>26</xdr:col>
      <xdr:colOff>101600</xdr:colOff>
      <xdr:row>18</xdr:row>
      <xdr:rowOff>81921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4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66698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150609</xdr:rowOff>
    </xdr:from>
    <xdr:to>
      <xdr:col>22</xdr:col>
      <xdr:colOff>165100</xdr:colOff>
      <xdr:row>18</xdr:row>
      <xdr:rowOff>80759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65536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44139</xdr:rowOff>
    </xdr:from>
    <xdr:to>
      <xdr:col>19</xdr:col>
      <xdr:colOff>38100</xdr:colOff>
      <xdr:row>18</xdr:row>
      <xdr:rowOff>145739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130516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63303</xdr:rowOff>
    </xdr:from>
    <xdr:to>
      <xdr:col>15</xdr:col>
      <xdr:colOff>101600</xdr:colOff>
      <xdr:row>18</xdr:row>
      <xdr:rowOff>164903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149680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179676</xdr:rowOff>
    </xdr:from>
    <xdr:to>
      <xdr:col>29</xdr:col>
      <xdr:colOff>127000</xdr:colOff>
      <xdr:row>37</xdr:row>
      <xdr:rowOff>180198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04376"/>
          <a:ext cx="647700" cy="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179676</xdr:rowOff>
    </xdr:from>
    <xdr:to>
      <xdr:col>26</xdr:col>
      <xdr:colOff>50800</xdr:colOff>
      <xdr:row>37</xdr:row>
      <xdr:rowOff>223502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04376"/>
          <a:ext cx="698500" cy="4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223502</xdr:rowOff>
    </xdr:from>
    <xdr:to>
      <xdr:col>22</xdr:col>
      <xdr:colOff>114300</xdr:colOff>
      <xdr:row>37</xdr:row>
      <xdr:rowOff>253416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48202"/>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253416</xdr:rowOff>
    </xdr:from>
    <xdr:to>
      <xdr:col>18</xdr:col>
      <xdr:colOff>177800</xdr:colOff>
      <xdr:row>38</xdr:row>
      <xdr:rowOff>8912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78116"/>
          <a:ext cx="698500" cy="9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129398</xdr:rowOff>
    </xdr:from>
    <xdr:to>
      <xdr:col>29</xdr:col>
      <xdr:colOff>177800</xdr:colOff>
      <xdr:row>37</xdr:row>
      <xdr:rowOff>230998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5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101475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128876</xdr:rowOff>
    </xdr:from>
    <xdr:to>
      <xdr:col>26</xdr:col>
      <xdr:colOff>101600</xdr:colOff>
      <xdr:row>37</xdr:row>
      <xdr:rowOff>230476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5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215253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3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172702</xdr:rowOff>
    </xdr:from>
    <xdr:to>
      <xdr:col>22</xdr:col>
      <xdr:colOff>165100</xdr:colOff>
      <xdr:row>37</xdr:row>
      <xdr:rowOff>274302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9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259079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202616</xdr:rowOff>
    </xdr:from>
    <xdr:to>
      <xdr:col>19</xdr:col>
      <xdr:colOff>38100</xdr:colOff>
      <xdr:row>37</xdr:row>
      <xdr:rowOff>304216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2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288993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1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301012</xdr:rowOff>
    </xdr:from>
    <xdr:to>
      <xdr:col>15</xdr:col>
      <xdr:colOff>101600</xdr:colOff>
      <xdr:row>38</xdr:row>
      <xdr:rowOff>59712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44489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36030</xdr:rowOff>
    </xdr:from>
    <xdr:to>
      <xdr:col>24</xdr:col>
      <xdr:colOff>63500</xdr:colOff>
      <xdr:row>35</xdr:row>
      <xdr:rowOff>57894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6780"/>
          <a:ext cx="8382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57894</xdr:rowOff>
    </xdr:from>
    <xdr:to>
      <xdr:col>19</xdr:col>
      <xdr:colOff>177800</xdr:colOff>
      <xdr:row>35</xdr:row>
      <xdr:rowOff>64931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644"/>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64931</xdr:rowOff>
    </xdr:from>
    <xdr:to>
      <xdr:col>15</xdr:col>
      <xdr:colOff>50800</xdr:colOff>
      <xdr:row>35</xdr:row>
      <xdr:rowOff>122930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5681"/>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122930</xdr:rowOff>
    </xdr:from>
    <xdr:to>
      <xdr:col>10</xdr:col>
      <xdr:colOff>114300</xdr:colOff>
      <xdr:row>37</xdr:row>
      <xdr:rowOff>48456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3680"/>
          <a:ext cx="8890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156680</xdr:rowOff>
    </xdr:from>
    <xdr:to>
      <xdr:col>24</xdr:col>
      <xdr:colOff>114300</xdr:colOff>
      <xdr:row>35</xdr:row>
      <xdr:rowOff>86830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7094</xdr:rowOff>
    </xdr:from>
    <xdr:to>
      <xdr:col>20</xdr:col>
      <xdr:colOff>38100</xdr:colOff>
      <xdr:row>35</xdr:row>
      <xdr:rowOff>108694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14131</xdr:rowOff>
    </xdr:from>
    <xdr:to>
      <xdr:col>15</xdr:col>
      <xdr:colOff>101600</xdr:colOff>
      <xdr:row>35</xdr:row>
      <xdr:rowOff>115731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132258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72130</xdr:rowOff>
    </xdr:from>
    <xdr:to>
      <xdr:col>10</xdr:col>
      <xdr:colOff>165100</xdr:colOff>
      <xdr:row>36</xdr:row>
      <xdr:rowOff>2280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18807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169106</xdr:rowOff>
    </xdr:from>
    <xdr:to>
      <xdr:col>6</xdr:col>
      <xdr:colOff>38100</xdr:colOff>
      <xdr:row>37</xdr:row>
      <xdr:rowOff>99256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115783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67087</xdr:rowOff>
    </xdr:from>
    <xdr:to>
      <xdr:col>24</xdr:col>
      <xdr:colOff>63500</xdr:colOff>
      <xdr:row>58</xdr:row>
      <xdr:rowOff>72464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11187"/>
          <a:ext cx="8382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18094</xdr:rowOff>
    </xdr:from>
    <xdr:to>
      <xdr:col>19</xdr:col>
      <xdr:colOff>177800</xdr:colOff>
      <xdr:row>58</xdr:row>
      <xdr:rowOff>67087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2194"/>
          <a:ext cx="889000" cy="4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18094</xdr:rowOff>
    </xdr:from>
    <xdr:to>
      <xdr:col>15</xdr:col>
      <xdr:colOff>50800</xdr:colOff>
      <xdr:row>58</xdr:row>
      <xdr:rowOff>147710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2194"/>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56572</xdr:rowOff>
    </xdr:from>
    <xdr:to>
      <xdr:col>10</xdr:col>
      <xdr:colOff>114300</xdr:colOff>
      <xdr:row>58</xdr:row>
      <xdr:rowOff>147710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0672"/>
          <a:ext cx="889000" cy="9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21664</xdr:rowOff>
    </xdr:from>
    <xdr:to>
      <xdr:col>24</xdr:col>
      <xdr:colOff>114300</xdr:colOff>
      <xdr:row>58</xdr:row>
      <xdr:rowOff>123264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16287</xdr:rowOff>
    </xdr:from>
    <xdr:to>
      <xdr:col>20</xdr:col>
      <xdr:colOff>38100</xdr:colOff>
      <xdr:row>58</xdr:row>
      <xdr:rowOff>117887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109014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138744</xdr:rowOff>
    </xdr:from>
    <xdr:to>
      <xdr:col>15</xdr:col>
      <xdr:colOff>101600</xdr:colOff>
      <xdr:row>58</xdr:row>
      <xdr:rowOff>68894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96910</xdr:rowOff>
    </xdr:from>
    <xdr:to>
      <xdr:col>10</xdr:col>
      <xdr:colOff>165100</xdr:colOff>
      <xdr:row>59</xdr:row>
      <xdr:rowOff>27060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5772</xdr:rowOff>
    </xdr:from>
    <xdr:to>
      <xdr:col>6</xdr:col>
      <xdr:colOff>38100</xdr:colOff>
      <xdr:row>58</xdr:row>
      <xdr:rowOff>107372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98499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154863</xdr:rowOff>
    </xdr:from>
    <xdr:to>
      <xdr:col>24</xdr:col>
      <xdr:colOff>63500</xdr:colOff>
      <xdr:row>76</xdr:row>
      <xdr:rowOff>158065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85063"/>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154863</xdr:rowOff>
    </xdr:from>
    <xdr:to>
      <xdr:col>19</xdr:col>
      <xdr:colOff>177800</xdr:colOff>
      <xdr:row>76</xdr:row>
      <xdr:rowOff>163322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8506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62585</xdr:rowOff>
    </xdr:from>
    <xdr:to>
      <xdr:col>15</xdr:col>
      <xdr:colOff>50800</xdr:colOff>
      <xdr:row>76</xdr:row>
      <xdr:rowOff>163322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92785"/>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50012</xdr:rowOff>
    </xdr:from>
    <xdr:to>
      <xdr:col>10</xdr:col>
      <xdr:colOff>114300</xdr:colOff>
      <xdr:row>76</xdr:row>
      <xdr:rowOff>62585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02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107265</xdr:rowOff>
    </xdr:from>
    <xdr:to>
      <xdr:col>24</xdr:col>
      <xdr:colOff>114300</xdr:colOff>
      <xdr:row>77</xdr:row>
      <xdr:rowOff>37415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130142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104063</xdr:rowOff>
    </xdr:from>
    <xdr:to>
      <xdr:col>20</xdr:col>
      <xdr:colOff>38100</xdr:colOff>
      <xdr:row>77</xdr:row>
      <xdr:rowOff>34213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50740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112522</xdr:rowOff>
    </xdr:from>
    <xdr:to>
      <xdr:col>15</xdr:col>
      <xdr:colOff>101600</xdr:colOff>
      <xdr:row>77</xdr:row>
      <xdr:rowOff>42672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11785</xdr:rowOff>
    </xdr:from>
    <xdr:to>
      <xdr:col>10</xdr:col>
      <xdr:colOff>165100</xdr:colOff>
      <xdr:row>76</xdr:row>
      <xdr:rowOff>113385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129912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1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170662</xdr:rowOff>
    </xdr:from>
    <xdr:to>
      <xdr:col>6</xdr:col>
      <xdr:colOff>38100</xdr:colOff>
      <xdr:row>76</xdr:row>
      <xdr:rowOff>100812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117339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112801</xdr:rowOff>
    </xdr:from>
    <xdr:to>
      <xdr:col>24</xdr:col>
      <xdr:colOff>63500</xdr:colOff>
      <xdr:row>97</xdr:row>
      <xdr:rowOff>16447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2001"/>
          <a:ext cx="8382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13881</xdr:rowOff>
    </xdr:from>
    <xdr:to>
      <xdr:col>19</xdr:col>
      <xdr:colOff>177800</xdr:colOff>
      <xdr:row>97</xdr:row>
      <xdr:rowOff>16447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73081"/>
          <a:ext cx="889000" cy="1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13881</xdr:rowOff>
    </xdr:from>
    <xdr:to>
      <xdr:col>15</xdr:col>
      <xdr:colOff>50800</xdr:colOff>
      <xdr:row>97</xdr:row>
      <xdr:rowOff>135192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73081"/>
          <a:ext cx="889000" cy="29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135192</xdr:rowOff>
    </xdr:from>
    <xdr:to>
      <xdr:col>10</xdr:col>
      <xdr:colOff>114300</xdr:colOff>
      <xdr:row>98</xdr:row>
      <xdr:rowOff>8801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5842"/>
          <a:ext cx="889000" cy="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62001</xdr:rowOff>
    </xdr:from>
    <xdr:to>
      <xdr:col>24</xdr:col>
      <xdr:colOff>114300</xdr:colOff>
      <xdr:row>96</xdr:row>
      <xdr:rowOff>163601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40428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137097</xdr:rowOff>
    </xdr:from>
    <xdr:to>
      <xdr:col>20</xdr:col>
      <xdr:colOff>38100</xdr:colOff>
      <xdr:row>97</xdr:row>
      <xdr:rowOff>67247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58374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134531</xdr:rowOff>
    </xdr:from>
    <xdr:to>
      <xdr:col>15</xdr:col>
      <xdr:colOff>101600</xdr:colOff>
      <xdr:row>96</xdr:row>
      <xdr:rowOff>64681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55808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84392</xdr:rowOff>
    </xdr:from>
    <xdr:to>
      <xdr:col>10</xdr:col>
      <xdr:colOff>165100</xdr:colOff>
      <xdr:row>98</xdr:row>
      <xdr:rowOff>14542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129451</xdr:rowOff>
    </xdr:from>
    <xdr:to>
      <xdr:col>6</xdr:col>
      <xdr:colOff>38100</xdr:colOff>
      <xdr:row>98</xdr:row>
      <xdr:rowOff>59601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83428</xdr:rowOff>
    </xdr:from>
    <xdr:to>
      <xdr:col>55</xdr:col>
      <xdr:colOff>0</xdr:colOff>
      <xdr:row>37</xdr:row>
      <xdr:rowOff>119277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27078"/>
          <a:ext cx="8382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83428</xdr:rowOff>
    </xdr:from>
    <xdr:to>
      <xdr:col>50</xdr:col>
      <xdr:colOff>114300</xdr:colOff>
      <xdr:row>37</xdr:row>
      <xdr:rowOff>125244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27078"/>
          <a:ext cx="889000" cy="4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166702</xdr:rowOff>
    </xdr:from>
    <xdr:to>
      <xdr:col>45</xdr:col>
      <xdr:colOff>177800</xdr:colOff>
      <xdr:row>37</xdr:row>
      <xdr:rowOff>125244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96002"/>
          <a:ext cx="889000" cy="4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166702</xdr:rowOff>
    </xdr:from>
    <xdr:to>
      <xdr:col>41</xdr:col>
      <xdr:colOff>50800</xdr:colOff>
      <xdr:row>37</xdr:row>
      <xdr:rowOff>155839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96002"/>
          <a:ext cx="889000" cy="5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68477</xdr:rowOff>
    </xdr:from>
    <xdr:to>
      <xdr:col>55</xdr:col>
      <xdr:colOff>50800</xdr:colOff>
      <xdr:row>37</xdr:row>
      <xdr:rowOff>170076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21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154854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32628</xdr:rowOff>
    </xdr:from>
    <xdr:to>
      <xdr:col>50</xdr:col>
      <xdr:colOff>165100</xdr:colOff>
      <xdr:row>37</xdr:row>
      <xdr:rowOff>134228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125354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74444</xdr:rowOff>
    </xdr:from>
    <xdr:to>
      <xdr:col>46</xdr:col>
      <xdr:colOff>38100</xdr:colOff>
      <xdr:row>38</xdr:row>
      <xdr:rowOff>4594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167171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115902</xdr:rowOff>
    </xdr:from>
    <xdr:to>
      <xdr:col>41</xdr:col>
      <xdr:colOff>101600</xdr:colOff>
      <xdr:row>35</xdr:row>
      <xdr:rowOff>46052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37179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105039</xdr:rowOff>
    </xdr:from>
    <xdr:to>
      <xdr:col>36</xdr:col>
      <xdr:colOff>165100</xdr:colOff>
      <xdr:row>38</xdr:row>
      <xdr:rowOff>35189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26316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144150</xdr:rowOff>
    </xdr:from>
    <xdr:to>
      <xdr:col>55</xdr:col>
      <xdr:colOff>0</xdr:colOff>
      <xdr:row>58</xdr:row>
      <xdr:rowOff>80919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16800"/>
          <a:ext cx="838200" cy="1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149080</xdr:rowOff>
    </xdr:from>
    <xdr:to>
      <xdr:col>50</xdr:col>
      <xdr:colOff>114300</xdr:colOff>
      <xdr:row>58</xdr:row>
      <xdr:rowOff>80919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2173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90974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89812</xdr:rowOff>
    </xdr:from>
    <xdr:to>
      <xdr:col>45</xdr:col>
      <xdr:colOff>177800</xdr:colOff>
      <xdr:row>57</xdr:row>
      <xdr:rowOff>149080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62462"/>
          <a:ext cx="8890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89812</xdr:rowOff>
    </xdr:from>
    <xdr:to>
      <xdr:col>41</xdr:col>
      <xdr:colOff>50800</xdr:colOff>
      <xdr:row>57</xdr:row>
      <xdr:rowOff>97234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62462"/>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93350</xdr:rowOff>
    </xdr:from>
    <xdr:to>
      <xdr:col>55</xdr:col>
      <xdr:colOff>50800</xdr:colOff>
      <xdr:row>58</xdr:row>
      <xdr:rowOff>23500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30119</xdr:rowOff>
    </xdr:from>
    <xdr:to>
      <xdr:col>50</xdr:col>
      <xdr:colOff>165100</xdr:colOff>
      <xdr:row>58</xdr:row>
      <xdr:rowOff>131719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122846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98280</xdr:rowOff>
    </xdr:from>
    <xdr:to>
      <xdr:col>46</xdr:col>
      <xdr:colOff>38100</xdr:colOff>
      <xdr:row>58</xdr:row>
      <xdr:rowOff>28430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19557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39012</xdr:rowOff>
    </xdr:from>
    <xdr:to>
      <xdr:col>41</xdr:col>
      <xdr:colOff>101600</xdr:colOff>
      <xdr:row>57</xdr:row>
      <xdr:rowOff>140612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131739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46434</xdr:rowOff>
    </xdr:from>
    <xdr:to>
      <xdr:col>36</xdr:col>
      <xdr:colOff>165100</xdr:colOff>
      <xdr:row>57</xdr:row>
      <xdr:rowOff>148034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139161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81505</xdr:rowOff>
    </xdr:from>
    <xdr:to>
      <xdr:col>55</xdr:col>
      <xdr:colOff>0</xdr:colOff>
      <xdr:row>79</xdr:row>
      <xdr:rowOff>81787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6055"/>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62737</xdr:rowOff>
    </xdr:from>
    <xdr:to>
      <xdr:col>50</xdr:col>
      <xdr:colOff>114300</xdr:colOff>
      <xdr:row>79</xdr:row>
      <xdr:rowOff>81505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07287"/>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44233</xdr:rowOff>
    </xdr:from>
    <xdr:to>
      <xdr:col>45</xdr:col>
      <xdr:colOff>177800</xdr:colOff>
      <xdr:row>79</xdr:row>
      <xdr:rowOff>62737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8783"/>
          <a:ext cx="889000" cy="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44233</xdr:rowOff>
    </xdr:from>
    <xdr:to>
      <xdr:col>41</xdr:col>
      <xdr:colOff>50800</xdr:colOff>
      <xdr:row>79</xdr:row>
      <xdr:rowOff>50786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88783"/>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30987</xdr:rowOff>
    </xdr:from>
    <xdr:to>
      <xdr:col>55</xdr:col>
      <xdr:colOff>50800</xdr:colOff>
      <xdr:row>79</xdr:row>
      <xdr:rowOff>132587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117364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30705</xdr:rowOff>
    </xdr:from>
    <xdr:to>
      <xdr:col>50</xdr:col>
      <xdr:colOff>165100</xdr:colOff>
      <xdr:row>79</xdr:row>
      <xdr:rowOff>132305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123432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11937</xdr:rowOff>
    </xdr:from>
    <xdr:to>
      <xdr:col>46</xdr:col>
      <xdr:colOff>38100</xdr:colOff>
      <xdr:row>79</xdr:row>
      <xdr:rowOff>113537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104664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164883</xdr:rowOff>
    </xdr:from>
    <xdr:to>
      <xdr:col>41</xdr:col>
      <xdr:colOff>101600</xdr:colOff>
      <xdr:row>79</xdr:row>
      <xdr:rowOff>95033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86160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171436</xdr:rowOff>
    </xdr:from>
    <xdr:to>
      <xdr:col>36</xdr:col>
      <xdr:colOff>165100</xdr:colOff>
      <xdr:row>79</xdr:row>
      <xdr:rowOff>101586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92713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3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91966</xdr:rowOff>
    </xdr:from>
    <xdr:to>
      <xdr:col>55</xdr:col>
      <xdr:colOff>0</xdr:colOff>
      <xdr:row>98</xdr:row>
      <xdr:rowOff>112094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94066"/>
          <a:ext cx="8382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30941</xdr:rowOff>
    </xdr:from>
    <xdr:to>
      <xdr:col>50</xdr:col>
      <xdr:colOff>114300</xdr:colOff>
      <xdr:row>98</xdr:row>
      <xdr:rowOff>112094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33041"/>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144838</xdr:rowOff>
    </xdr:from>
    <xdr:to>
      <xdr:col>45</xdr:col>
      <xdr:colOff>177800</xdr:colOff>
      <xdr:row>98</xdr:row>
      <xdr:rowOff>30941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75488"/>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100969</xdr:rowOff>
    </xdr:from>
    <xdr:to>
      <xdr:col>41</xdr:col>
      <xdr:colOff>50800</xdr:colOff>
      <xdr:row>97</xdr:row>
      <xdr:rowOff>144838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161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41166</xdr:rowOff>
    </xdr:from>
    <xdr:to>
      <xdr:col>55</xdr:col>
      <xdr:colOff>50800</xdr:colOff>
      <xdr:row>98</xdr:row>
      <xdr:rowOff>142766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19593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61294</xdr:rowOff>
    </xdr:from>
    <xdr:to>
      <xdr:col>50</xdr:col>
      <xdr:colOff>165100</xdr:colOff>
      <xdr:row>98</xdr:row>
      <xdr:rowOff>162894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151591</xdr:rowOff>
    </xdr:from>
    <xdr:to>
      <xdr:col>46</xdr:col>
      <xdr:colOff>38100</xdr:colOff>
      <xdr:row>98</xdr:row>
      <xdr:rowOff>81741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72868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94038</xdr:rowOff>
    </xdr:from>
    <xdr:to>
      <xdr:col>41</xdr:col>
      <xdr:colOff>101600</xdr:colOff>
      <xdr:row>98</xdr:row>
      <xdr:rowOff>24188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50169</xdr:rowOff>
    </xdr:from>
    <xdr:to>
      <xdr:col>36</xdr:col>
      <xdr:colOff>165100</xdr:colOff>
      <xdr:row>97</xdr:row>
      <xdr:rowOff>151769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142896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7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79480</xdr:rowOff>
    </xdr:from>
    <xdr:to>
      <xdr:col>85</xdr:col>
      <xdr:colOff>127000</xdr:colOff>
      <xdr:row>39</xdr:row>
      <xdr:rowOff>95254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6030"/>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79480</xdr:rowOff>
    </xdr:from>
    <xdr:to>
      <xdr:col>81</xdr:col>
      <xdr:colOff>50800</xdr:colOff>
      <xdr:row>39</xdr:row>
      <xdr:rowOff>97425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66030"/>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52815</xdr:rowOff>
    </xdr:from>
    <xdr:to>
      <xdr:col>76</xdr:col>
      <xdr:colOff>114300</xdr:colOff>
      <xdr:row>39</xdr:row>
      <xdr:rowOff>97425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9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45958</xdr:rowOff>
    </xdr:from>
    <xdr:to>
      <xdr:col>71</xdr:col>
      <xdr:colOff>177800</xdr:colOff>
      <xdr:row>39</xdr:row>
      <xdr:rowOff>52815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2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44454</xdr:rowOff>
    </xdr:from>
    <xdr:to>
      <xdr:col>85</xdr:col>
      <xdr:colOff>177800</xdr:colOff>
      <xdr:row>39</xdr:row>
      <xdr:rowOff>146054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6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28680</xdr:rowOff>
    </xdr:from>
    <xdr:to>
      <xdr:col>81</xdr:col>
      <xdr:colOff>101600</xdr:colOff>
      <xdr:row>39</xdr:row>
      <xdr:rowOff>130280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121407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80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46625</xdr:rowOff>
    </xdr:from>
    <xdr:to>
      <xdr:col>76</xdr:col>
      <xdr:colOff>165100</xdr:colOff>
      <xdr:row>39</xdr:row>
      <xdr:rowOff>148225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139352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5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2015</xdr:rowOff>
    </xdr:from>
    <xdr:to>
      <xdr:col>72</xdr:col>
      <xdr:colOff>38100</xdr:colOff>
      <xdr:row>39</xdr:row>
      <xdr:rowOff>103615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94742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166608</xdr:rowOff>
    </xdr:from>
    <xdr:to>
      <xdr:col>67</xdr:col>
      <xdr:colOff>101600</xdr:colOff>
      <xdr:row>39</xdr:row>
      <xdr:rowOff>96758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87885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91199</xdr:rowOff>
    </xdr:from>
    <xdr:to>
      <xdr:col>85</xdr:col>
      <xdr:colOff>127000</xdr:colOff>
      <xdr:row>76</xdr:row>
      <xdr:rowOff>109201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21399"/>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109201</xdr:rowOff>
    </xdr:from>
    <xdr:to>
      <xdr:col>81</xdr:col>
      <xdr:colOff>50800</xdr:colOff>
      <xdr:row>76</xdr:row>
      <xdr:rowOff>137091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9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137091</xdr:rowOff>
    </xdr:from>
    <xdr:to>
      <xdr:col>76</xdr:col>
      <xdr:colOff>114300</xdr:colOff>
      <xdr:row>77</xdr:row>
      <xdr:rowOff>20276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7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20276</xdr:rowOff>
    </xdr:from>
    <xdr:to>
      <xdr:col>71</xdr:col>
      <xdr:colOff>177800</xdr:colOff>
      <xdr:row>77</xdr:row>
      <xdr:rowOff>90456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21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40399</xdr:rowOff>
    </xdr:from>
    <xdr:to>
      <xdr:col>85</xdr:col>
      <xdr:colOff>177800</xdr:colOff>
      <xdr:row>76</xdr:row>
      <xdr:rowOff>141999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18826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58401</xdr:rowOff>
    </xdr:from>
    <xdr:to>
      <xdr:col>81</xdr:col>
      <xdr:colOff>101600</xdr:colOff>
      <xdr:row>76</xdr:row>
      <xdr:rowOff>160001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86291</xdr:rowOff>
    </xdr:from>
    <xdr:to>
      <xdr:col>76</xdr:col>
      <xdr:colOff>165100</xdr:colOff>
      <xdr:row>77</xdr:row>
      <xdr:rowOff>16441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140926</xdr:rowOff>
    </xdr:from>
    <xdr:to>
      <xdr:col>72</xdr:col>
      <xdr:colOff>38100</xdr:colOff>
      <xdr:row>77</xdr:row>
      <xdr:rowOff>71076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62203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39656</xdr:rowOff>
    </xdr:from>
    <xdr:to>
      <xdr:col>67</xdr:col>
      <xdr:colOff>101600</xdr:colOff>
      <xdr:row>77</xdr:row>
      <xdr:rowOff>141256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132383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1561</xdr:rowOff>
    </xdr:from>
    <xdr:to>
      <xdr:col>85</xdr:col>
      <xdr:colOff>127000</xdr:colOff>
      <xdr:row>99</xdr:row>
      <xdr:rowOff>11021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75111"/>
          <a:ext cx="8382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170698</xdr:rowOff>
    </xdr:from>
    <xdr:to>
      <xdr:col>81</xdr:col>
      <xdr:colOff>50800</xdr:colOff>
      <xdr:row>99</xdr:row>
      <xdr:rowOff>1561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72798"/>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170698</xdr:rowOff>
    </xdr:from>
    <xdr:to>
      <xdr:col>76</xdr:col>
      <xdr:colOff>114300</xdr:colOff>
      <xdr:row>99</xdr:row>
      <xdr:rowOff>38511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72798"/>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38511</xdr:rowOff>
    </xdr:from>
    <xdr:to>
      <xdr:col>71</xdr:col>
      <xdr:colOff>177800</xdr:colOff>
      <xdr:row>99</xdr:row>
      <xdr:rowOff>38777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701206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131671</xdr:rowOff>
    </xdr:from>
    <xdr:to>
      <xdr:col>85</xdr:col>
      <xdr:colOff>177800</xdr:colOff>
      <xdr:row>99</xdr:row>
      <xdr:rowOff>61821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46598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122211</xdr:rowOff>
    </xdr:from>
    <xdr:to>
      <xdr:col>81</xdr:col>
      <xdr:colOff>101600</xdr:colOff>
      <xdr:row>99</xdr:row>
      <xdr:rowOff>52361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43488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70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119898</xdr:rowOff>
    </xdr:from>
    <xdr:to>
      <xdr:col>76</xdr:col>
      <xdr:colOff>165100</xdr:colOff>
      <xdr:row>99</xdr:row>
      <xdr:rowOff>50048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41175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70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159161</xdr:rowOff>
    </xdr:from>
    <xdr:to>
      <xdr:col>72</xdr:col>
      <xdr:colOff>38100</xdr:colOff>
      <xdr:row>99</xdr:row>
      <xdr:rowOff>89311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80438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5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159427</xdr:rowOff>
    </xdr:from>
    <xdr:to>
      <xdr:col>67</xdr:col>
      <xdr:colOff>101600</xdr:colOff>
      <xdr:row>99</xdr:row>
      <xdr:rowOff>89577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80704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5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43879</xdr:rowOff>
    </xdr:from>
    <xdr:to>
      <xdr:col>116</xdr:col>
      <xdr:colOff>63500</xdr:colOff>
      <xdr:row>39</xdr:row>
      <xdr:rowOff>44069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3042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44069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44069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81978</xdr:rowOff>
    </xdr:from>
    <xdr:to>
      <xdr:col>102</xdr:col>
      <xdr:colOff>114300</xdr:colOff>
      <xdr:row>39</xdr:row>
      <xdr:rowOff>44069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425628"/>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164529</xdr:rowOff>
    </xdr:from>
    <xdr:to>
      <xdr:col>116</xdr:col>
      <xdr:colOff>114300</xdr:colOff>
      <xdr:row>39</xdr:row>
      <xdr:rowOff>94679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79456</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4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164719</xdr:rowOff>
    </xdr:from>
    <xdr:to>
      <xdr:col>107</xdr:col>
      <xdr:colOff>101600</xdr:colOff>
      <xdr:row>39</xdr:row>
      <xdr:rowOff>94869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31178</xdr:rowOff>
    </xdr:from>
    <xdr:to>
      <xdr:col>98</xdr:col>
      <xdr:colOff>38100</xdr:colOff>
      <xdr:row>37</xdr:row>
      <xdr:rowOff>132778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149305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92511</xdr:rowOff>
    </xdr:from>
    <xdr:to>
      <xdr:col>116</xdr:col>
      <xdr:colOff>63500</xdr:colOff>
      <xdr:row>59</xdr:row>
      <xdr:rowOff>92772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8061"/>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92511</xdr:rowOff>
    </xdr:from>
    <xdr:to>
      <xdr:col>111</xdr:col>
      <xdr:colOff>177800</xdr:colOff>
      <xdr:row>59</xdr:row>
      <xdr:rowOff>92543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208061"/>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91922</xdr:rowOff>
    </xdr:from>
    <xdr:to>
      <xdr:col>107</xdr:col>
      <xdr:colOff>50800</xdr:colOff>
      <xdr:row>59</xdr:row>
      <xdr:rowOff>92543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7472"/>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91922</xdr:rowOff>
    </xdr:from>
    <xdr:to>
      <xdr:col>102</xdr:col>
      <xdr:colOff>114300</xdr:colOff>
      <xdr:row>59</xdr:row>
      <xdr:rowOff>92315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207472"/>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41972</xdr:rowOff>
    </xdr:from>
    <xdr:to>
      <xdr:col>116</xdr:col>
      <xdr:colOff>114300</xdr:colOff>
      <xdr:row>59</xdr:row>
      <xdr:rowOff>143572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128349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41711</xdr:rowOff>
    </xdr:from>
    <xdr:to>
      <xdr:col>112</xdr:col>
      <xdr:colOff>38100</xdr:colOff>
      <xdr:row>59</xdr:row>
      <xdr:rowOff>143311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134438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9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41743</xdr:rowOff>
    </xdr:from>
    <xdr:to>
      <xdr:col>107</xdr:col>
      <xdr:colOff>101600</xdr:colOff>
      <xdr:row>59</xdr:row>
      <xdr:rowOff>143343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134470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50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41122</xdr:rowOff>
    </xdr:from>
    <xdr:to>
      <xdr:col>102</xdr:col>
      <xdr:colOff>165100</xdr:colOff>
      <xdr:row>59</xdr:row>
      <xdr:rowOff>142722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133849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41515</xdr:rowOff>
    </xdr:from>
    <xdr:to>
      <xdr:col>98</xdr:col>
      <xdr:colOff>38100</xdr:colOff>
      <xdr:row>59</xdr:row>
      <xdr:rowOff>143115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134242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4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3409</xdr:rowOff>
    </xdr:from>
    <xdr:to>
      <xdr:col>116</xdr:col>
      <xdr:colOff>63500</xdr:colOff>
      <xdr:row>77</xdr:row>
      <xdr:rowOff>60696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05059"/>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60696</xdr:rowOff>
    </xdr:from>
    <xdr:to>
      <xdr:col>111</xdr:col>
      <xdr:colOff>177800</xdr:colOff>
      <xdr:row>77</xdr:row>
      <xdr:rowOff>71394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62346"/>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66503</xdr:rowOff>
    </xdr:from>
    <xdr:to>
      <xdr:col>107</xdr:col>
      <xdr:colOff>50800</xdr:colOff>
      <xdr:row>77</xdr:row>
      <xdr:rowOff>71394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68153"/>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66503</xdr:rowOff>
    </xdr:from>
    <xdr:to>
      <xdr:col>102</xdr:col>
      <xdr:colOff>114300</xdr:colOff>
      <xdr:row>77</xdr:row>
      <xdr:rowOff>81978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8153"/>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124059</xdr:rowOff>
    </xdr:from>
    <xdr:to>
      <xdr:col>116</xdr:col>
      <xdr:colOff>114300</xdr:colOff>
      <xdr:row>77</xdr:row>
      <xdr:rowOff>54209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102486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9896</xdr:rowOff>
    </xdr:from>
    <xdr:to>
      <xdr:col>112</xdr:col>
      <xdr:colOff>38100</xdr:colOff>
      <xdr:row>77</xdr:row>
      <xdr:rowOff>111496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102623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20594</xdr:rowOff>
    </xdr:from>
    <xdr:to>
      <xdr:col>107</xdr:col>
      <xdr:colOff>101600</xdr:colOff>
      <xdr:row>77</xdr:row>
      <xdr:rowOff>122194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113321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15703</xdr:rowOff>
    </xdr:from>
    <xdr:to>
      <xdr:col>102</xdr:col>
      <xdr:colOff>165100</xdr:colOff>
      <xdr:row>77</xdr:row>
      <xdr:rowOff>117303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108430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31178</xdr:rowOff>
    </xdr:from>
    <xdr:to>
      <xdr:col>98</xdr:col>
      <xdr:colOff>38100</xdr:colOff>
      <xdr:row>77</xdr:row>
      <xdr:rowOff>132778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123905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住民一人当たりの歳出決算額は、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354,656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円増）となっている。決算額増減の主な要因は以下のとおり。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令和４年度住民一人当たりの歳出決算額：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341,679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1" u="sng">
              <a:solidFill>
                <a:sysClr val="windowText" lastClr="000000"/>
              </a:solidFill>
              <a:latin typeface="ＭＳ Ｐゴシック" panose="020B0600070205080204" pitchFamily="50" charset="-128"/>
              <a:ea typeface="ＭＳ Ｐゴシック" panose="020B0600070205080204" pitchFamily="50" charset="-128"/>
            </a:rPr>
            <a:t>主な増加要因</a:t>
          </a:r>
          <a:endParaRPr kumimoji="1" lang="en-US" altLang="ja-JP" sz="13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円）：人事院勧告及び制度改正による増加、扶助費（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円）：住民税非課税世帯臨時特別給付金による増加、普通建設事業費（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円）：新規整備を除く改良及び更新による増加、増加繰出金（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円）：後期高齢者医療保険事業会計及び介護保険事業会計への繰出金の増加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1" u="sng">
              <a:solidFill>
                <a:sysClr val="windowText" lastClr="000000"/>
              </a:solidFill>
              <a:latin typeface="ＭＳ Ｐゴシック" panose="020B0600070205080204" pitchFamily="50" charset="-128"/>
              <a:ea typeface="ＭＳ Ｐゴシック" panose="020B0600070205080204" pitchFamily="50" charset="-128"/>
            </a:rPr>
            <a:t>主な減少要因</a:t>
          </a:r>
          <a:endParaRPr kumimoji="1" lang="en-US" altLang="ja-JP" sz="13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円）：新型コロナウイルス感染症及び物価高騰対応地方創生臨時交付金を活用した各種対応施策に係る減少、補助災害復旧事業費（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円）：林業施設等工事の皆減</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157988</xdr:rowOff>
    </xdr:from>
    <xdr:to>
      <xdr:col>24</xdr:col>
      <xdr:colOff>63500</xdr:colOff>
      <xdr:row>35</xdr:row>
      <xdr:rowOff>68453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7288"/>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68453</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203"/>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60833</xdr:rowOff>
    </xdr:from>
    <xdr:to>
      <xdr:col>15</xdr:col>
      <xdr:colOff>50800</xdr:colOff>
      <xdr:row>35</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158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107188</xdr:rowOff>
    </xdr:from>
    <xdr:to>
      <xdr:col>24</xdr:col>
      <xdr:colOff>114300</xdr:colOff>
      <xdr:row>35</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85615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17653</xdr:rowOff>
    </xdr:from>
    <xdr:to>
      <xdr:col>20</xdr:col>
      <xdr:colOff>38100</xdr:colOff>
      <xdr:row>35</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72898</xdr:rowOff>
    </xdr:from>
    <xdr:to>
      <xdr:col>15</xdr:col>
      <xdr:colOff>101600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10033</xdr:rowOff>
    </xdr:from>
    <xdr:to>
      <xdr:col>10</xdr:col>
      <xdr:colOff>165100</xdr:colOff>
      <xdr:row>35</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170053</xdr:rowOff>
    </xdr:from>
    <xdr:to>
      <xdr:col>6</xdr:col>
      <xdr:colOff>38100</xdr:colOff>
      <xdr:row>35</xdr:row>
      <xdr:rowOff>100203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91330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17990</xdr:rowOff>
    </xdr:from>
    <xdr:to>
      <xdr:col>24</xdr:col>
      <xdr:colOff>63500</xdr:colOff>
      <xdr:row>59</xdr:row>
      <xdr:rowOff>18420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3540"/>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18420</xdr:rowOff>
    </xdr:from>
    <xdr:to>
      <xdr:col>19</xdr:col>
      <xdr:colOff>177800</xdr:colOff>
      <xdr:row>59</xdr:row>
      <xdr:rowOff>18945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33970"/>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47424</xdr:rowOff>
    </xdr:from>
    <xdr:to>
      <xdr:col>15</xdr:col>
      <xdr:colOff>50800</xdr:colOff>
      <xdr:row>59</xdr:row>
      <xdr:rowOff>18945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1524"/>
          <a:ext cx="889000" cy="14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47424</xdr:rowOff>
    </xdr:from>
    <xdr:to>
      <xdr:col>10</xdr:col>
      <xdr:colOff>114300</xdr:colOff>
      <xdr:row>59</xdr:row>
      <xdr:rowOff>39776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91524"/>
          <a:ext cx="889000" cy="1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138640</xdr:rowOff>
    </xdr:from>
    <xdr:to>
      <xdr:col>24</xdr:col>
      <xdr:colOff>114300</xdr:colOff>
      <xdr:row>59</xdr:row>
      <xdr:rowOff>68790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53567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139070</xdr:rowOff>
    </xdr:from>
    <xdr:to>
      <xdr:col>20</xdr:col>
      <xdr:colOff>38100</xdr:colOff>
      <xdr:row>59</xdr:row>
      <xdr:rowOff>69220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60347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139595</xdr:rowOff>
    </xdr:from>
    <xdr:to>
      <xdr:col>15</xdr:col>
      <xdr:colOff>101600</xdr:colOff>
      <xdr:row>59</xdr:row>
      <xdr:rowOff>69745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60872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168074</xdr:rowOff>
    </xdr:from>
    <xdr:to>
      <xdr:col>10</xdr:col>
      <xdr:colOff>165100</xdr:colOff>
      <xdr:row>58</xdr:row>
      <xdr:rowOff>98224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89351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160426</xdr:rowOff>
    </xdr:from>
    <xdr:to>
      <xdr:col>6</xdr:col>
      <xdr:colOff>38100</xdr:colOff>
      <xdr:row>59</xdr:row>
      <xdr:rowOff>90576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81703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121706</xdr:rowOff>
    </xdr:from>
    <xdr:to>
      <xdr:col>24</xdr:col>
      <xdr:colOff>63500</xdr:colOff>
      <xdr:row>77</xdr:row>
      <xdr:rowOff>29068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51906"/>
          <a:ext cx="83820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170311</xdr:rowOff>
    </xdr:from>
    <xdr:to>
      <xdr:col>19</xdr:col>
      <xdr:colOff>177800</xdr:colOff>
      <xdr:row>77</xdr:row>
      <xdr:rowOff>29068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29061"/>
          <a:ext cx="889000" cy="20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170311</xdr:rowOff>
    </xdr:from>
    <xdr:to>
      <xdr:col>15</xdr:col>
      <xdr:colOff>50800</xdr:colOff>
      <xdr:row>77</xdr:row>
      <xdr:rowOff>53791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29061"/>
          <a:ext cx="8890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53791</xdr:rowOff>
    </xdr:from>
    <xdr:to>
      <xdr:col>10</xdr:col>
      <xdr:colOff>114300</xdr:colOff>
      <xdr:row>78</xdr:row>
      <xdr:rowOff>57894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5441"/>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70906</xdr:rowOff>
    </xdr:from>
    <xdr:to>
      <xdr:col>24</xdr:col>
      <xdr:colOff>114300</xdr:colOff>
      <xdr:row>77</xdr:row>
      <xdr:rowOff>1056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157283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149718</xdr:rowOff>
    </xdr:from>
    <xdr:to>
      <xdr:col>20</xdr:col>
      <xdr:colOff>38100</xdr:colOff>
      <xdr:row>77</xdr:row>
      <xdr:rowOff>79868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70995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119511</xdr:rowOff>
    </xdr:from>
    <xdr:to>
      <xdr:col>15</xdr:col>
      <xdr:colOff>101600</xdr:colOff>
      <xdr:row>76</xdr:row>
      <xdr:rowOff>49661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40788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2991</xdr:rowOff>
    </xdr:from>
    <xdr:to>
      <xdr:col>10</xdr:col>
      <xdr:colOff>165100</xdr:colOff>
      <xdr:row>77</xdr:row>
      <xdr:rowOff>104591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7094</xdr:rowOff>
    </xdr:from>
    <xdr:to>
      <xdr:col>6</xdr:col>
      <xdr:colOff>38100</xdr:colOff>
      <xdr:row>78</xdr:row>
      <xdr:rowOff>108694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99821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37021</xdr:rowOff>
    </xdr:from>
    <xdr:to>
      <xdr:col>24</xdr:col>
      <xdr:colOff>63500</xdr:colOff>
      <xdr:row>95</xdr:row>
      <xdr:rowOff>36373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153321"/>
          <a:ext cx="838200" cy="1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37021</xdr:rowOff>
    </xdr:from>
    <xdr:to>
      <xdr:col>19</xdr:col>
      <xdr:colOff>177800</xdr:colOff>
      <xdr:row>94</xdr:row>
      <xdr:rowOff>170751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153321"/>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170751</xdr:rowOff>
    </xdr:from>
    <xdr:to>
      <xdr:col>15</xdr:col>
      <xdr:colOff>50800</xdr:colOff>
      <xdr:row>96</xdr:row>
      <xdr:rowOff>45326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87051"/>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45326</xdr:rowOff>
    </xdr:from>
    <xdr:to>
      <xdr:col>10</xdr:col>
      <xdr:colOff>114300</xdr:colOff>
      <xdr:row>97</xdr:row>
      <xdr:rowOff>66281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04526"/>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157023</xdr:rowOff>
    </xdr:from>
    <xdr:to>
      <xdr:col>24</xdr:col>
      <xdr:colOff>114300</xdr:colOff>
      <xdr:row>95</xdr:row>
      <xdr:rowOff>87173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135450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157671</xdr:rowOff>
    </xdr:from>
    <xdr:to>
      <xdr:col>20</xdr:col>
      <xdr:colOff>38100</xdr:colOff>
      <xdr:row>94</xdr:row>
      <xdr:rowOff>87821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1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8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119951</xdr:rowOff>
    </xdr:from>
    <xdr:to>
      <xdr:col>15</xdr:col>
      <xdr:colOff>101600</xdr:colOff>
      <xdr:row>95</xdr:row>
      <xdr:rowOff>50101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41228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165976</xdr:rowOff>
    </xdr:from>
    <xdr:to>
      <xdr:col>10</xdr:col>
      <xdr:colOff>165100</xdr:colOff>
      <xdr:row>96</xdr:row>
      <xdr:rowOff>96126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87253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15481</xdr:rowOff>
    </xdr:from>
    <xdr:to>
      <xdr:col>6</xdr:col>
      <xdr:colOff>38100</xdr:colOff>
      <xdr:row>97</xdr:row>
      <xdr:rowOff>117081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108208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57880</xdr:rowOff>
    </xdr:from>
    <xdr:to>
      <xdr:col>55</xdr:col>
      <xdr:colOff>0</xdr:colOff>
      <xdr:row>57</xdr:row>
      <xdr:rowOff>125203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9080"/>
          <a:ext cx="8382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97124</xdr:rowOff>
    </xdr:from>
    <xdr:to>
      <xdr:col>50</xdr:col>
      <xdr:colOff>114300</xdr:colOff>
      <xdr:row>57</xdr:row>
      <xdr:rowOff>125203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69774"/>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85769</xdr:rowOff>
    </xdr:from>
    <xdr:to>
      <xdr:col>45</xdr:col>
      <xdr:colOff>177800</xdr:colOff>
      <xdr:row>57</xdr:row>
      <xdr:rowOff>97124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841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44012</xdr:rowOff>
    </xdr:from>
    <xdr:to>
      <xdr:col>41</xdr:col>
      <xdr:colOff>50800</xdr:colOff>
      <xdr:row>57</xdr:row>
      <xdr:rowOff>85769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16662"/>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7080</xdr:rowOff>
    </xdr:from>
    <xdr:to>
      <xdr:col>55</xdr:col>
      <xdr:colOff>50800</xdr:colOff>
      <xdr:row>56</xdr:row>
      <xdr:rowOff>108680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29957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74403</xdr:rowOff>
    </xdr:from>
    <xdr:to>
      <xdr:col>50</xdr:col>
      <xdr:colOff>165100</xdr:colOff>
      <xdr:row>58</xdr:row>
      <xdr:rowOff>4553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167130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46324</xdr:rowOff>
    </xdr:from>
    <xdr:to>
      <xdr:col>46</xdr:col>
      <xdr:colOff>38100</xdr:colOff>
      <xdr:row>57</xdr:row>
      <xdr:rowOff>147924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139051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34969</xdr:rowOff>
    </xdr:from>
    <xdr:to>
      <xdr:col>41</xdr:col>
      <xdr:colOff>101600</xdr:colOff>
      <xdr:row>57</xdr:row>
      <xdr:rowOff>136569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127696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164662</xdr:rowOff>
    </xdr:from>
    <xdr:to>
      <xdr:col>36</xdr:col>
      <xdr:colOff>165100</xdr:colOff>
      <xdr:row>57</xdr:row>
      <xdr:rowOff>94812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xdr:rowOff>
    </xdr:from>
    <xdr:to>
      <xdr:col>55</xdr:col>
      <xdr:colOff>0</xdr:colOff>
      <xdr:row>78</xdr:row>
      <xdr:rowOff>76606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9173"/>
          <a:ext cx="8382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12119</xdr:rowOff>
    </xdr:from>
    <xdr:to>
      <xdr:col>50</xdr:col>
      <xdr:colOff>114300</xdr:colOff>
      <xdr:row>78</xdr:row>
      <xdr:rowOff>16073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5219"/>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155496</xdr:rowOff>
    </xdr:from>
    <xdr:to>
      <xdr:col>45</xdr:col>
      <xdr:colOff>177800</xdr:colOff>
      <xdr:row>78</xdr:row>
      <xdr:rowOff>12119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57146"/>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155496</xdr:rowOff>
    </xdr:from>
    <xdr:to>
      <xdr:col>41</xdr:col>
      <xdr:colOff>50800</xdr:colOff>
      <xdr:row>78</xdr:row>
      <xdr:rowOff>45380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57146"/>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25806</xdr:rowOff>
    </xdr:from>
    <xdr:to>
      <xdr:col>55</xdr:col>
      <xdr:colOff>50800</xdr:colOff>
      <xdr:row>78</xdr:row>
      <xdr:rowOff>127406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112183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136723</xdr:rowOff>
    </xdr:from>
    <xdr:to>
      <xdr:col>50</xdr:col>
      <xdr:colOff>165100</xdr:colOff>
      <xdr:row>78</xdr:row>
      <xdr:rowOff>66873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58000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132769</xdr:rowOff>
    </xdr:from>
    <xdr:to>
      <xdr:col>46</xdr:col>
      <xdr:colOff>38100</xdr:colOff>
      <xdr:row>78</xdr:row>
      <xdr:rowOff>62919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54046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104696</xdr:rowOff>
    </xdr:from>
    <xdr:to>
      <xdr:col>41</xdr:col>
      <xdr:colOff>101600</xdr:colOff>
      <xdr:row>78</xdr:row>
      <xdr:rowOff>34846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25973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9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166030</xdr:rowOff>
    </xdr:from>
    <xdr:to>
      <xdr:col>36</xdr:col>
      <xdr:colOff>165100</xdr:colOff>
      <xdr:row>78</xdr:row>
      <xdr:rowOff>96180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87307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113906</xdr:rowOff>
    </xdr:from>
    <xdr:to>
      <xdr:col>55</xdr:col>
      <xdr:colOff>0</xdr:colOff>
      <xdr:row>98</xdr:row>
      <xdr:rowOff>132042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16006"/>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67768</xdr:rowOff>
    </xdr:from>
    <xdr:to>
      <xdr:col>50</xdr:col>
      <xdr:colOff>114300</xdr:colOff>
      <xdr:row>98</xdr:row>
      <xdr:rowOff>113906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69868"/>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45726</xdr:rowOff>
    </xdr:from>
    <xdr:to>
      <xdr:col>45</xdr:col>
      <xdr:colOff>177800</xdr:colOff>
      <xdr:row>98</xdr:row>
      <xdr:rowOff>67768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47826"/>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45726</xdr:rowOff>
    </xdr:from>
    <xdr:to>
      <xdr:col>41</xdr:col>
      <xdr:colOff>50800</xdr:colOff>
      <xdr:row>98</xdr:row>
      <xdr:rowOff>141167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47826"/>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81242</xdr:rowOff>
    </xdr:from>
    <xdr:to>
      <xdr:col>55</xdr:col>
      <xdr:colOff>50800</xdr:colOff>
      <xdr:row>99</xdr:row>
      <xdr:rowOff>11392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167619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63106</xdr:rowOff>
    </xdr:from>
    <xdr:to>
      <xdr:col>50</xdr:col>
      <xdr:colOff>165100</xdr:colOff>
      <xdr:row>98</xdr:row>
      <xdr:rowOff>164706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16968</xdr:rowOff>
    </xdr:from>
    <xdr:to>
      <xdr:col>46</xdr:col>
      <xdr:colOff>38100</xdr:colOff>
      <xdr:row>98</xdr:row>
      <xdr:rowOff>118568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109695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166376</xdr:rowOff>
    </xdr:from>
    <xdr:to>
      <xdr:col>41</xdr:col>
      <xdr:colOff>101600</xdr:colOff>
      <xdr:row>98</xdr:row>
      <xdr:rowOff>96526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90367</xdr:rowOff>
    </xdr:from>
    <xdr:to>
      <xdr:col>36</xdr:col>
      <xdr:colOff>165100</xdr:colOff>
      <xdr:row>99</xdr:row>
      <xdr:rowOff>20517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37424</xdr:rowOff>
    </xdr:from>
    <xdr:to>
      <xdr:col>85</xdr:col>
      <xdr:colOff>127000</xdr:colOff>
      <xdr:row>37</xdr:row>
      <xdr:rowOff>65222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81074"/>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146741</xdr:rowOff>
    </xdr:from>
    <xdr:to>
      <xdr:col>81</xdr:col>
      <xdr:colOff>50800</xdr:colOff>
      <xdr:row>37</xdr:row>
      <xdr:rowOff>65222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18941"/>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146741</xdr:rowOff>
    </xdr:from>
    <xdr:to>
      <xdr:col>76</xdr:col>
      <xdr:colOff>114300</xdr:colOff>
      <xdr:row>37</xdr:row>
      <xdr:rowOff>7158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18941"/>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139105</xdr:rowOff>
    </xdr:from>
    <xdr:to>
      <xdr:col>71</xdr:col>
      <xdr:colOff>177800</xdr:colOff>
      <xdr:row>37</xdr:row>
      <xdr:rowOff>7158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1130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158074</xdr:rowOff>
    </xdr:from>
    <xdr:to>
      <xdr:col>85</xdr:col>
      <xdr:colOff>177800</xdr:colOff>
      <xdr:row>37</xdr:row>
      <xdr:rowOff>88224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136501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14422</xdr:rowOff>
    </xdr:from>
    <xdr:to>
      <xdr:col>81</xdr:col>
      <xdr:colOff>101600</xdr:colOff>
      <xdr:row>37</xdr:row>
      <xdr:rowOff>116022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107149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95941</xdr:rowOff>
    </xdr:from>
    <xdr:to>
      <xdr:col>76</xdr:col>
      <xdr:colOff>165100</xdr:colOff>
      <xdr:row>37</xdr:row>
      <xdr:rowOff>26091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17218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127808</xdr:rowOff>
    </xdr:from>
    <xdr:to>
      <xdr:col>72</xdr:col>
      <xdr:colOff>38100</xdr:colOff>
      <xdr:row>37</xdr:row>
      <xdr:rowOff>57958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49085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88305</xdr:rowOff>
    </xdr:from>
    <xdr:to>
      <xdr:col>67</xdr:col>
      <xdr:colOff>101600</xdr:colOff>
      <xdr:row>37</xdr:row>
      <xdr:rowOff>18455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48456</xdr:rowOff>
    </xdr:from>
    <xdr:to>
      <xdr:col>85</xdr:col>
      <xdr:colOff>127000</xdr:colOff>
      <xdr:row>58</xdr:row>
      <xdr:rowOff>52048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255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11505</xdr:rowOff>
    </xdr:from>
    <xdr:to>
      <xdr:col>81</xdr:col>
      <xdr:colOff>50800</xdr:colOff>
      <xdr:row>58</xdr:row>
      <xdr:rowOff>52048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55605"/>
          <a:ext cx="8890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11505</xdr:rowOff>
    </xdr:from>
    <xdr:to>
      <xdr:col>76</xdr:col>
      <xdr:colOff>114300</xdr:colOff>
      <xdr:row>58</xdr:row>
      <xdr:rowOff>41287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5605"/>
          <a:ext cx="889000" cy="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114946</xdr:rowOff>
    </xdr:from>
    <xdr:to>
      <xdr:col>71</xdr:col>
      <xdr:colOff>177800</xdr:colOff>
      <xdr:row>58</xdr:row>
      <xdr:rowOff>41287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87596"/>
          <a:ext cx="889000" cy="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169106</xdr:rowOff>
    </xdr:from>
    <xdr:to>
      <xdr:col>85</xdr:col>
      <xdr:colOff>177800</xdr:colOff>
      <xdr:row>58</xdr:row>
      <xdr:rowOff>99256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84033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1248</xdr:rowOff>
    </xdr:from>
    <xdr:to>
      <xdr:col>81</xdr:col>
      <xdr:colOff>101600</xdr:colOff>
      <xdr:row>58</xdr:row>
      <xdr:rowOff>102848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132155</xdr:rowOff>
    </xdr:from>
    <xdr:to>
      <xdr:col>76</xdr:col>
      <xdr:colOff>165100</xdr:colOff>
      <xdr:row>58</xdr:row>
      <xdr:rowOff>62305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53432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161937</xdr:rowOff>
    </xdr:from>
    <xdr:to>
      <xdr:col>72</xdr:col>
      <xdr:colOff>38100</xdr:colOff>
      <xdr:row>58</xdr:row>
      <xdr:rowOff>92087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83214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64146</xdr:rowOff>
    </xdr:from>
    <xdr:to>
      <xdr:col>67</xdr:col>
      <xdr:colOff>101600</xdr:colOff>
      <xdr:row>57</xdr:row>
      <xdr:rowOff>165746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79480</xdr:rowOff>
    </xdr:from>
    <xdr:to>
      <xdr:col>85</xdr:col>
      <xdr:colOff>127000</xdr:colOff>
      <xdr:row>79</xdr:row>
      <xdr:rowOff>95253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24030"/>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79480</xdr:rowOff>
    </xdr:from>
    <xdr:to>
      <xdr:col>81</xdr:col>
      <xdr:colOff>50800</xdr:colOff>
      <xdr:row>79</xdr:row>
      <xdr:rowOff>97425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4030"/>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52815</xdr:rowOff>
    </xdr:from>
    <xdr:to>
      <xdr:col>76</xdr:col>
      <xdr:colOff>114300</xdr:colOff>
      <xdr:row>79</xdr:row>
      <xdr:rowOff>97425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97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45958</xdr:rowOff>
    </xdr:from>
    <xdr:to>
      <xdr:col>71</xdr:col>
      <xdr:colOff>177800</xdr:colOff>
      <xdr:row>79</xdr:row>
      <xdr:rowOff>52815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90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44453</xdr:rowOff>
    </xdr:from>
    <xdr:to>
      <xdr:col>85</xdr:col>
      <xdr:colOff>177800</xdr:colOff>
      <xdr:row>79</xdr:row>
      <xdr:rowOff>146053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148806</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28680</xdr:rowOff>
    </xdr:from>
    <xdr:to>
      <xdr:col>81</xdr:col>
      <xdr:colOff>101600</xdr:colOff>
      <xdr:row>79</xdr:row>
      <xdr:rowOff>130280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121407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46625</xdr:rowOff>
    </xdr:from>
    <xdr:to>
      <xdr:col>76</xdr:col>
      <xdr:colOff>165100</xdr:colOff>
      <xdr:row>79</xdr:row>
      <xdr:rowOff>148225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139352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3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2015</xdr:rowOff>
    </xdr:from>
    <xdr:to>
      <xdr:col>72</xdr:col>
      <xdr:colOff>38100</xdr:colOff>
      <xdr:row>79</xdr:row>
      <xdr:rowOff>103615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94742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166608</xdr:rowOff>
    </xdr:from>
    <xdr:to>
      <xdr:col>67</xdr:col>
      <xdr:colOff>101600</xdr:colOff>
      <xdr:row>79</xdr:row>
      <xdr:rowOff>96758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87885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91199</xdr:rowOff>
    </xdr:from>
    <xdr:to>
      <xdr:col>85</xdr:col>
      <xdr:colOff>127000</xdr:colOff>
      <xdr:row>96</xdr:row>
      <xdr:rowOff>109201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50399"/>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109201</xdr:rowOff>
    </xdr:from>
    <xdr:to>
      <xdr:col>81</xdr:col>
      <xdr:colOff>50800</xdr:colOff>
      <xdr:row>96</xdr:row>
      <xdr:rowOff>137091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8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137091</xdr:rowOff>
    </xdr:from>
    <xdr:to>
      <xdr:col>76</xdr:col>
      <xdr:colOff>114300</xdr:colOff>
      <xdr:row>97</xdr:row>
      <xdr:rowOff>20276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96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20276</xdr:rowOff>
    </xdr:from>
    <xdr:to>
      <xdr:col>71</xdr:col>
      <xdr:colOff>177800</xdr:colOff>
      <xdr:row>97</xdr:row>
      <xdr:rowOff>90456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50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40399</xdr:rowOff>
    </xdr:from>
    <xdr:to>
      <xdr:col>85</xdr:col>
      <xdr:colOff>177800</xdr:colOff>
      <xdr:row>96</xdr:row>
      <xdr:rowOff>141999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58401</xdr:rowOff>
    </xdr:from>
    <xdr:to>
      <xdr:col>81</xdr:col>
      <xdr:colOff>101600</xdr:colOff>
      <xdr:row>96</xdr:row>
      <xdr:rowOff>160001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86291</xdr:rowOff>
    </xdr:from>
    <xdr:to>
      <xdr:col>76</xdr:col>
      <xdr:colOff>165100</xdr:colOff>
      <xdr:row>97</xdr:row>
      <xdr:rowOff>16441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140926</xdr:rowOff>
    </xdr:from>
    <xdr:to>
      <xdr:col>72</xdr:col>
      <xdr:colOff>38100</xdr:colOff>
      <xdr:row>97</xdr:row>
      <xdr:rowOff>71076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62203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39656</xdr:rowOff>
    </xdr:from>
    <xdr:to>
      <xdr:col>67</xdr:col>
      <xdr:colOff>101600</xdr:colOff>
      <xdr:row>97</xdr:row>
      <xdr:rowOff>141256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132383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目的別における住民一人当たりの決算額の主な増減要因は以下のとおりです。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主な増加要因</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円）：住民税非課税世帯への特別給付金の皆増や児童福祉関連事業費等の増加、農林水産業費（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円）：農業振興対策事業及び林業推進事業に係る事業費の増加</a:t>
          </a:r>
        </a:p>
        <a:p>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主な減少要因</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円）及び商工費（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円）：新型コロナウイルス感染症に係る事業費の減少、土木費（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円）：道路整備及び橋梁事業費の減少並びに下水道事業補助金の減少、災害復旧費（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円）：林業施設等町単災害復旧事業の減少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新型コロナウイルス感染症対策に影響を受けた令和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年度を除き、実質収支額は</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億から</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億円で推移している。実質単年度収支については、財政調整基金を取り崩したことにより、マイナスではあるものの、実質収支額が前年度比</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億円改善したことにより、マイナス幅は縮小した。今後は少子高齢化による社会保障費や、地方債償還の増加が見込まれるため、計画性を持った財政運営を行い、財政の健全化を図る。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土地取得会計は公有財産購入費の繰越により赤字となっているが、その他の会計において黒字となっている。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15169657</v>
      </c>
      <c r="BO4" s="371"/>
      <c r="BP4" s="371"/>
      <c r="BQ4" s="371"/>
      <c r="BR4" s="371"/>
      <c r="BS4" s="371"/>
      <c r="BT4" s="371"/>
      <c r="BU4" s="372"/>
      <c r="BV4" s="370">
        <v>14560796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4.4000000000000004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14560757</v>
      </c>
      <c r="BO5" s="408"/>
      <c r="BP5" s="408"/>
      <c r="BQ5" s="408"/>
      <c r="BR5" s="408"/>
      <c r="BS5" s="408"/>
      <c r="BT5" s="408"/>
      <c r="BU5" s="409"/>
      <c r="BV5" s="407">
        <v>14105516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88.4</v>
      </c>
      <c r="CU5" s="405"/>
      <c r="CV5" s="405"/>
      <c r="CW5" s="405"/>
      <c r="CX5" s="405"/>
      <c r="CY5" s="405"/>
      <c r="CZ5" s="405"/>
      <c r="DA5" s="406"/>
      <c r="DB5" s="404">
        <v>89.5</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608900</v>
      </c>
      <c r="BO6" s="408"/>
      <c r="BP6" s="408"/>
      <c r="BQ6" s="408"/>
      <c r="BR6" s="408"/>
      <c r="BS6" s="408"/>
      <c r="BT6" s="408"/>
      <c r="BU6" s="409"/>
      <c r="BV6" s="407">
        <v>455280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91.8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57731</v>
      </c>
      <c r="BO7" s="408"/>
      <c r="BP7" s="408"/>
      <c r="BQ7" s="408"/>
      <c r="BR7" s="408"/>
      <c r="BS7" s="408"/>
      <c r="BT7" s="408"/>
      <c r="BU7" s="409"/>
      <c r="BV7" s="407">
        <v>38497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9887873</v>
      </c>
      <c r="CU7" s="408"/>
      <c r="CV7" s="408"/>
      <c r="CW7" s="408"/>
      <c r="CX7" s="408"/>
      <c r="CY7" s="408"/>
      <c r="CZ7" s="408"/>
      <c r="DA7" s="409"/>
      <c r="DB7" s="407">
        <v>9529389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551169</v>
      </c>
      <c r="BO8" s="408"/>
      <c r="BP8" s="408"/>
      <c r="BQ8" s="408"/>
      <c r="BR8" s="408"/>
      <c r="BS8" s="408"/>
      <c r="BT8" s="408"/>
      <c r="BU8" s="409"/>
      <c r="BV8" s="407">
        <v>416783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0.74</v>
      </c>
      <c r="CU8" s="448"/>
      <c r="CV8" s="448"/>
      <c r="CW8" s="448"/>
      <c r="CX8" s="448"/>
      <c r="CY8" s="448"/>
      <c r="CZ8" s="448"/>
      <c r="DA8" s="449"/>
      <c r="DB8" s="447">
        <v>0.76</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40559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134386</v>
      </c>
      <c r="BO9" s="408"/>
      <c r="BP9" s="408"/>
      <c r="BQ9" s="408"/>
      <c r="BR9" s="408"/>
      <c r="BS9" s="408"/>
      <c r="BT9" s="408"/>
      <c r="BU9" s="409"/>
      <c r="BV9" s="407">
        <v>-452737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8.8000000000000007</v>
      </c>
      <c r="CU9" s="405"/>
      <c r="CV9" s="405"/>
      <c r="CW9" s="405"/>
      <c r="CX9" s="405"/>
      <c r="CY9" s="405"/>
      <c r="CZ9" s="405"/>
      <c r="DA9" s="406"/>
      <c r="DB9" s="404">
        <v>8.6999999999999993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40210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2234</v>
      </c>
      <c r="BO10" s="408"/>
      <c r="BP10" s="408"/>
      <c r="BQ10" s="408"/>
      <c r="BR10" s="408"/>
      <c r="BS10" s="408"/>
      <c r="BT10" s="408"/>
      <c r="BU10" s="409"/>
      <c r="BV10" s="407">
        <v>2317</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41056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405000</v>
      </c>
      <c r="BO12" s="408"/>
      <c r="BP12" s="408"/>
      <c r="BQ12" s="408"/>
      <c r="BR12" s="408"/>
      <c r="BS12" s="408"/>
      <c r="BT12" s="408"/>
      <c r="BU12" s="409"/>
      <c r="BV12" s="407">
        <v>370000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39876</v>
      </c>
      <c r="S13" s="492"/>
      <c r="T13" s="492"/>
      <c r="U13" s="492"/>
      <c r="V13" s="493"/>
      <c r="W13" s="423" t="s">
        <v>131</v>
      </c>
      <c r="X13" s="424"/>
      <c r="Y13" s="424"/>
      <c r="Z13" s="424"/>
      <c r="AA13" s="424"/>
      <c r="AB13" s="414"/>
      <c r="AC13" s="458">
        <v>459</v>
      </c>
      <c r="AD13" s="459"/>
      <c r="AE13" s="459"/>
      <c r="AF13" s="459"/>
      <c r="AG13" s="501"/>
      <c r="AH13" s="458">
        <v>469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-268380</v>
      </c>
      <c r="BO13" s="408"/>
      <c r="BP13" s="408"/>
      <c r="BQ13" s="408"/>
      <c r="BR13" s="408"/>
      <c r="BS13" s="408"/>
      <c r="BT13" s="408"/>
      <c r="BU13" s="409"/>
      <c r="BV13" s="407">
        <v>-820420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4.2</v>
      </c>
      <c r="CU13" s="405"/>
      <c r="CV13" s="405"/>
      <c r="CW13" s="405"/>
      <c r="CX13" s="405"/>
      <c r="CY13" s="405"/>
      <c r="CZ13" s="405"/>
      <c r="DA13" s="406"/>
      <c r="DB13" s="404">
        <v>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41283</v>
      </c>
      <c r="S14" s="492"/>
      <c r="T14" s="492"/>
      <c r="U14" s="492"/>
      <c r="V14" s="493"/>
      <c r="W14" s="397"/>
      <c r="X14" s="398"/>
      <c r="Y14" s="398"/>
      <c r="Z14" s="398"/>
      <c r="AA14" s="398"/>
      <c r="AB14" s="387"/>
      <c r="AC14" s="494">
        <v>2.4</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40182</v>
      </c>
      <c r="S15" s="492"/>
      <c r="T15" s="492"/>
      <c r="U15" s="492"/>
      <c r="V15" s="493"/>
      <c r="W15" s="423" t="s">
        <v>137</v>
      </c>
      <c r="X15" s="424"/>
      <c r="Y15" s="424"/>
      <c r="Z15" s="424"/>
      <c r="AA15" s="424"/>
      <c r="AB15" s="414"/>
      <c r="AC15" s="458">
        <v>7381</v>
      </c>
      <c r="AD15" s="459"/>
      <c r="AE15" s="459"/>
      <c r="AF15" s="459"/>
      <c r="AG15" s="501"/>
      <c r="AH15" s="458">
        <v>7291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6160043</v>
      </c>
      <c r="BO15" s="371"/>
      <c r="BP15" s="371"/>
      <c r="BQ15" s="371"/>
      <c r="BR15" s="371"/>
      <c r="BS15" s="371"/>
      <c r="BT15" s="371"/>
      <c r="BU15" s="372"/>
      <c r="BV15" s="370">
        <v>5725820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v>
      </c>
      <c r="AD16" s="495"/>
      <c r="AE16" s="495"/>
      <c r="AF16" s="495"/>
      <c r="AG16" s="496"/>
      <c r="AH16" s="494">
        <v>38.4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8145619</v>
      </c>
      <c r="BO16" s="408"/>
      <c r="BP16" s="408"/>
      <c r="BQ16" s="408"/>
      <c r="BR16" s="408"/>
      <c r="BS16" s="408"/>
      <c r="BT16" s="408"/>
      <c r="BU16" s="409"/>
      <c r="BV16" s="407">
        <v>7765499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11571</v>
      </c>
      <c r="AD17" s="459"/>
      <c r="AE17" s="459"/>
      <c r="AF17" s="459"/>
      <c r="AG17" s="501"/>
      <c r="AH17" s="458">
        <v>11222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7818031</v>
      </c>
      <c r="BO17" s="408"/>
      <c r="BP17" s="408"/>
      <c r="BQ17" s="408"/>
      <c r="BR17" s="408"/>
      <c r="BS17" s="408"/>
      <c r="BT17" s="408"/>
      <c r="BU17" s="409"/>
      <c r="BV17" s="407">
        <v>7252728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107.01</v>
      </c>
      <c r="M18" s="531"/>
      <c r="N18" s="531"/>
      <c r="O18" s="531"/>
      <c r="P18" s="531"/>
      <c r="Q18" s="531"/>
      <c r="R18" s="532"/>
      <c r="S18" s="532"/>
      <c r="T18" s="532"/>
      <c r="U18" s="532"/>
      <c r="V18" s="533"/>
      <c r="W18" s="425"/>
      <c r="X18" s="426"/>
      <c r="Y18" s="426"/>
      <c r="Z18" s="426"/>
      <c r="AA18" s="426"/>
      <c r="AB18" s="417"/>
      <c r="AC18" s="534">
        <v>59.6</v>
      </c>
      <c r="AD18" s="535"/>
      <c r="AE18" s="535"/>
      <c r="AF18" s="535"/>
      <c r="AG18" s="536"/>
      <c r="AH18" s="534">
        <v>59.1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8861849</v>
      </c>
      <c r="BO18" s="408"/>
      <c r="BP18" s="408"/>
      <c r="BQ18" s="408"/>
      <c r="BR18" s="408"/>
      <c r="BS18" s="408"/>
      <c r="BT18" s="408"/>
      <c r="BU18" s="409"/>
      <c r="BV18" s="407">
        <v>8705399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11481986</v>
      </c>
      <c r="BO19" s="408"/>
      <c r="BP19" s="408"/>
      <c r="BQ19" s="408"/>
      <c r="BR19" s="408"/>
      <c r="BS19" s="408"/>
      <c r="BT19" s="408"/>
      <c r="BU19" s="409"/>
      <c r="BV19" s="407">
        <v>11220654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15382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9702550</v>
      </c>
      <c r="BO22" s="371"/>
      <c r="BP22" s="371"/>
      <c r="BQ22" s="371"/>
      <c r="BR22" s="371"/>
      <c r="BS22" s="371"/>
      <c r="BT22" s="371"/>
      <c r="BU22" s="372"/>
      <c r="BV22" s="370">
        <v>10332270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8261550</v>
      </c>
      <c r="BO23" s="408"/>
      <c r="BP23" s="408"/>
      <c r="BQ23" s="408"/>
      <c r="BR23" s="408"/>
      <c r="BS23" s="408"/>
      <c r="BT23" s="408"/>
      <c r="BU23" s="409"/>
      <c r="BV23" s="407">
        <v>8706347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332</v>
      </c>
      <c r="AI24" s="459"/>
      <c r="AJ24" s="459"/>
      <c r="AK24" s="459"/>
      <c r="AL24" s="501"/>
      <c r="AM24" s="458">
        <v>1012600</v>
      </c>
      <c r="AN24" s="459"/>
      <c r="AO24" s="459"/>
      <c r="AP24" s="459"/>
      <c r="AQ24" s="459"/>
      <c r="AR24" s="501"/>
      <c r="AS24" s="458">
        <v>3050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4106103</v>
      </c>
      <c r="BO24" s="408"/>
      <c r="BP24" s="408"/>
      <c r="BQ24" s="408"/>
      <c r="BR24" s="408"/>
      <c r="BS24" s="408"/>
      <c r="BT24" s="408"/>
      <c r="BU24" s="409"/>
      <c r="BV24" s="407">
        <v>4368447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v>55</v>
      </c>
      <c r="AI25" s="459"/>
      <c r="AJ25" s="459"/>
      <c r="AK25" s="459"/>
      <c r="AL25" s="501"/>
      <c r="AM25" s="458">
        <v>172590</v>
      </c>
      <c r="AN25" s="459"/>
      <c r="AO25" s="459"/>
      <c r="AP25" s="459"/>
      <c r="AQ25" s="459"/>
      <c r="AR25" s="501"/>
      <c r="AS25" s="458">
        <v>3138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337977</v>
      </c>
      <c r="BO25" s="371"/>
      <c r="BP25" s="371"/>
      <c r="BQ25" s="371"/>
      <c r="BR25" s="371"/>
      <c r="BS25" s="371"/>
      <c r="BT25" s="371"/>
      <c r="BU25" s="372"/>
      <c r="BV25" s="370">
        <v>367268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v>16</v>
      </c>
      <c r="AI26" s="459"/>
      <c r="AJ26" s="459"/>
      <c r="AK26" s="459"/>
      <c r="AL26" s="501"/>
      <c r="AM26" s="458">
        <v>49040</v>
      </c>
      <c r="AN26" s="459"/>
      <c r="AO26" s="459"/>
      <c r="AP26" s="459"/>
      <c r="AQ26" s="459"/>
      <c r="AR26" s="501"/>
      <c r="AS26" s="458">
        <v>3065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2597098</v>
      </c>
      <c r="BO28" s="371"/>
      <c r="BP28" s="371"/>
      <c r="BQ28" s="371"/>
      <c r="BR28" s="371"/>
      <c r="BS28" s="371"/>
      <c r="BT28" s="371"/>
      <c r="BU28" s="372"/>
      <c r="BV28" s="370">
        <v>2789864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332</v>
      </c>
      <c r="AI29" s="459"/>
      <c r="AJ29" s="459"/>
      <c r="AK29" s="459"/>
      <c r="AL29" s="501"/>
      <c r="AM29" s="458">
        <v>1012600</v>
      </c>
      <c r="AN29" s="459"/>
      <c r="AO29" s="459"/>
      <c r="AP29" s="459"/>
      <c r="AQ29" s="459"/>
      <c r="AR29" s="501"/>
      <c r="AS29" s="458">
        <v>3050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750506</v>
      </c>
      <c r="BO29" s="408"/>
      <c r="BP29" s="408"/>
      <c r="BQ29" s="408"/>
      <c r="BR29" s="408"/>
      <c r="BS29" s="408"/>
      <c r="BT29" s="408"/>
      <c r="BU29" s="409"/>
      <c r="BV29" s="407">
        <v>704252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2759291</v>
      </c>
      <c r="BO30" s="527"/>
      <c r="BP30" s="527"/>
      <c r="BQ30" s="527"/>
      <c r="BR30" s="527"/>
      <c r="BS30" s="527"/>
      <c r="BT30" s="527"/>
      <c r="BU30" s="528"/>
      <c r="BV30" s="526">
        <v>2481086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三重県三重郡老人福祉施設組合（一般会計）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（介護サービス事業特別会計）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e">
        <f t="shared" si="2"/>
        <v>#VALUE!</v>
      </c>
      <c r="BX37" s="597"/>
      <c r="BY37" s="598" t="str">
        <f>IF('各会計、関係団体の財政状況及び健全化判断比率'!B71="","",'各会計、関係団体の財政状況及び健全化判断比率'!B71)</f>
        <v>朝明広域衛生組合（一般会計）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e">
        <f t="shared" si="2"/>
        <v>#VALUE!</v>
      </c>
      <c r="BX39" s="597"/>
      <c r="BY39" s="598" t="str">
        <f>IF('各会計、関係団体の財政状況及び健全化判断比率'!B73="","",'各会計、関係団体の財政状況及び健全化判断比率'!B73)</f>
        <v>三重県市町総合事務組合（一般会計）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e">
        <f t="shared" si="2"/>
        <v>#VALUE!</v>
      </c>
      <c r="BX40" s="597"/>
      <c r="BY40" s="598" t="str">
        <f>IF('各会計、関係団体の財政状況及び健全化判断比率'!B74="","",'各会計、関係団体の財政状況及び健全化判断比率'!B74)</f>
        <v>（共同研修特別会計）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e">
        <f t="shared" si="2"/>
        <v>#VALUE!</v>
      </c>
      <c r="BX41" s="597"/>
      <c r="BY41" s="598" t="str">
        <f>IF('各会計、関係団体の財政状況及び健全化判断比率'!B75="","",'各会計、関係団体の財政状況及び健全化判断比率'!B75)</f>
        <v>（デジタル地図特別会計）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e">
        <f t="shared" si="2"/>
        <v>#VALUE!</v>
      </c>
      <c r="BX42" s="597"/>
      <c r="BY42" s="598" t="str">
        <f>IF('各会計、関係団体の財政状況及び健全化判断比率'!B76="","",'各会計、関係団体の財政状況及び健全化判断比率'!B76)</f>
        <v>（物品特別会計）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e">
        <f t="shared" si="2"/>
        <v>#VALUE!</v>
      </c>
      <c r="BX43" s="597"/>
      <c r="BY43" s="598" t="str">
        <f>IF('各会計、関係団体の財政状況及び健全化判断比率'!B77="","",'各会計、関係団体の財政状況及び健全化判断比率'!B77)</f>
        <v>（退職手当特別会計）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RXQTMazafebf8U1kaM27R4vGbwFNZZpoUtnGXkxxB8WASeuecMptWq6ruQTnfEwliR7MEIi7SCn2UDT7uWNkA==" saltValue="sMuYryyGW1syQXOfLWWg8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0</v>
      </c>
      <c r="G34" s="33">
        <v>0</v>
      </c>
      <c r="H34" s="33">
        <v>0</v>
      </c>
      <c r="I34" s="33">
        <v>0</v>
      </c>
      <c r="J34" s="34" t="s">
        <v>535</v>
      </c>
      <c r="K34" s="22"/>
      <c r="L34" s="22"/>
      <c r="M34" s="22"/>
      <c r="N34" s="22"/>
      <c r="O34" s="22"/>
      <c r="P34" s="22"/>
    </row>
    <row r="35" spans="1:16" ht="39" customHeight="1" x14ac:dyDescent="0.2">
      <c r="A35" s="22"/>
      <c r="B35" s="35"/>
      <c r="C35" s="1145" t="s">
        <v>536</v>
      </c>
      <c r="D35" s="1146"/>
      <c r="E35" s="1147"/>
      <c r="F35" s="36">
        <v>9.14</v>
      </c>
      <c r="G35" s="37">
        <v>7.43</v>
      </c>
      <c r="H35" s="37">
        <v>7.33</v>
      </c>
      <c r="I35" s="37">
        <v>7.51</v>
      </c>
      <c r="J35" s="38">
        <v>7.8</v>
      </c>
      <c r="K35" s="22"/>
      <c r="L35" s="22"/>
      <c r="M35" s="22"/>
      <c r="N35" s="22"/>
      <c r="O35" s="22"/>
      <c r="P35" s="22"/>
    </row>
    <row r="36" spans="1:16" ht="39" customHeight="1" x14ac:dyDescent="0.2">
      <c r="A36" s="22"/>
      <c r="B36" s="35"/>
      <c r="C36" s="1145" t="s">
        <v>537</v>
      </c>
      <c r="D36" s="1146"/>
      <c r="E36" s="1147"/>
      <c r="F36" s="36">
        <v>6.54</v>
      </c>
      <c r="G36" s="37">
        <v>6.37</v>
      </c>
      <c r="H36" s="37">
        <v>6.93</v>
      </c>
      <c r="I36" s="37">
        <v>8.3000000000000007</v>
      </c>
      <c r="J36" s="38">
        <v>7.77</v>
      </c>
      <c r="K36" s="22"/>
      <c r="L36" s="22"/>
      <c r="M36" s="22"/>
      <c r="N36" s="22"/>
      <c r="O36" s="22"/>
      <c r="P36" s="22"/>
    </row>
    <row r="37" spans="1:16" ht="39" customHeight="1" x14ac:dyDescent="0.2">
      <c r="A37" s="22"/>
      <c r="B37" s="35"/>
      <c r="C37" s="1145" t="s">
        <v>538</v>
      </c>
      <c r="D37" s="1146"/>
      <c r="E37" s="1147"/>
      <c r="F37" s="36">
        <v>5.51</v>
      </c>
      <c r="G37" s="37">
        <v>4.9400000000000004</v>
      </c>
      <c r="H37" s="37">
        <v>8.8699999999999992</v>
      </c>
      <c r="I37" s="37">
        <v>4.37</v>
      </c>
      <c r="J37" s="38">
        <v>5.63</v>
      </c>
      <c r="K37" s="22"/>
      <c r="L37" s="22"/>
      <c r="M37" s="22"/>
      <c r="N37" s="22"/>
      <c r="O37" s="22"/>
      <c r="P37" s="22"/>
    </row>
    <row r="38" spans="1:16" ht="39" customHeight="1" x14ac:dyDescent="0.2">
      <c r="A38" s="22"/>
      <c r="B38" s="35"/>
      <c r="C38" s="1145" t="s">
        <v>539</v>
      </c>
      <c r="D38" s="1146"/>
      <c r="E38" s="1147"/>
      <c r="F38" s="36">
        <v>3.51</v>
      </c>
      <c r="G38" s="37">
        <v>2.91</v>
      </c>
      <c r="H38" s="37">
        <v>2.2000000000000002</v>
      </c>
      <c r="I38" s="37">
        <v>2.2999999999999998</v>
      </c>
      <c r="J38" s="38">
        <v>2.11</v>
      </c>
      <c r="K38" s="22"/>
      <c r="L38" s="22"/>
      <c r="M38" s="22"/>
      <c r="N38" s="22"/>
      <c r="O38" s="22"/>
      <c r="P38" s="22"/>
    </row>
    <row r="39" spans="1:16" ht="39" customHeight="1" x14ac:dyDescent="0.2">
      <c r="A39" s="22"/>
      <c r="B39" s="35"/>
      <c r="C39" s="1145" t="s">
        <v>540</v>
      </c>
      <c r="D39" s="1146"/>
      <c r="E39" s="1147"/>
      <c r="F39" s="36">
        <v>0.95</v>
      </c>
      <c r="G39" s="37">
        <v>1.06</v>
      </c>
      <c r="H39" s="37">
        <v>0.87</v>
      </c>
      <c r="I39" s="37">
        <v>0.33</v>
      </c>
      <c r="J39" s="38">
        <v>0.59</v>
      </c>
      <c r="K39" s="22"/>
      <c r="L39" s="22"/>
      <c r="M39" s="22"/>
      <c r="N39" s="22"/>
      <c r="O39" s="22"/>
      <c r="P39" s="22"/>
    </row>
    <row r="40" spans="1:16" ht="39" customHeight="1" x14ac:dyDescent="0.2">
      <c r="A40" s="22"/>
      <c r="B40" s="35"/>
      <c r="C40" s="1145" t="s">
        <v>541</v>
      </c>
      <c r="D40" s="1146"/>
      <c r="E40" s="1147"/>
      <c r="F40" s="36">
        <v>0.08</v>
      </c>
      <c r="G40" s="37">
        <v>0.1</v>
      </c>
      <c r="H40" s="37">
        <v>0.08</v>
      </c>
      <c r="I40" s="37">
        <v>0.1</v>
      </c>
      <c r="J40" s="38">
        <v>0.11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543</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OPaLSdaA1N5hP8VjXJwwuxkPP/8oFlSYKrKZG/W37tYG4orbNJaPvKHXOBNTQVlSM7pJE4day8PnyRsruCyzA==" saltValue="Pir5sWoXrMe1pRRX3nRP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650</v>
      </c>
      <c r="L45" s="60">
        <v>802</v>
      </c>
      <c r="M45" s="60">
        <v>918</v>
      </c>
      <c r="N45" s="60">
        <v>974</v>
      </c>
      <c r="O45" s="61">
        <v>1008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486</v>
      </c>
      <c r="L48" s="64">
        <v>493</v>
      </c>
      <c r="M48" s="64">
        <v>445</v>
      </c>
      <c r="N48" s="64">
        <v>458</v>
      </c>
      <c r="O48" s="65">
        <v>439</v>
      </c>
      <c r="P48" s="48"/>
      <c r="Q48" s="48"/>
      <c r="R48" s="48"/>
      <c r="S48" s="48"/>
      <c r="T48" s="48"/>
      <c r="U48" s="48"/>
    </row>
    <row r="49" spans="1:21" ht="30.75" customHeight="1" x14ac:dyDescent="0.2">
      <c r="A49" s="48"/>
      <c r="B49" s="1155"/>
      <c r="C49" s="1156"/>
      <c r="D49" s="62"/>
      <c r="E49" s="1161" t="s">
        <v>14</v>
      </c>
      <c r="F49" s="1161"/>
      <c r="G49" s="1161"/>
      <c r="H49" s="1161"/>
      <c r="I49" s="1161"/>
      <c r="J49" s="1162"/>
      <c r="K49" s="63">
        <v>6</v>
      </c>
      <c r="L49" s="64">
        <v>6</v>
      </c>
      <c r="M49" s="64">
        <v>6</v>
      </c>
      <c r="N49" s="64">
        <v>6</v>
      </c>
      <c r="O49" s="65">
        <v>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969</v>
      </c>
      <c r="L52" s="64">
        <v>1004</v>
      </c>
      <c r="M52" s="64">
        <v>1035</v>
      </c>
      <c r="N52" s="64">
        <v>1052</v>
      </c>
      <c r="O52" s="65">
        <v>1068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173</v>
      </c>
      <c r="L53" s="69">
        <v>297</v>
      </c>
      <c r="M53" s="69">
        <v>334</v>
      </c>
      <c r="N53" s="69">
        <v>386</v>
      </c>
      <c r="O53" s="70">
        <v>385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PxTB8+eEcHtHeTG5UnyiFQoDO1nc3DCf0eo9fGFp8dG1w5gENISh/sZixFuXuey7H/oQkIaGdca11HFqB/3NQ==" saltValue="KAk3BCLaRjQkWTvuAYkO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10254</v>
      </c>
      <c r="J41" s="356">
        <v>10534</v>
      </c>
      <c r="K41" s="356">
        <v>10774</v>
      </c>
      <c r="L41" s="356">
        <v>10332</v>
      </c>
      <c r="M41" s="357">
        <v>9703</v>
      </c>
    </row>
    <row r="42" spans="2:13" ht="27.75" customHeight="1" x14ac:dyDescent="0.2">
      <c r="B42" s="1186"/>
      <c r="C42" s="1187"/>
      <c r="D42" s="106"/>
      <c r="E42" s="1192" t="s">
        <v>32</v>
      </c>
      <c r="F42" s="1192"/>
      <c r="G42" s="1192"/>
      <c r="H42" s="1193"/>
      <c r="I42" s="358" t="s">
        <v>486</v>
      </c>
      <c r="J42" s="359" t="s">
        <v>486</v>
      </c>
      <c r="K42" s="359" t="s">
        <v>486</v>
      </c>
      <c r="L42" s="359" t="s">
        <v>486</v>
      </c>
      <c r="M42" s="360" t="s">
        <v>486</v>
      </c>
    </row>
    <row r="43" spans="2:13" ht="27.75" customHeight="1" x14ac:dyDescent="0.2">
      <c r="B43" s="1186"/>
      <c r="C43" s="1187"/>
      <c r="D43" s="106"/>
      <c r="E43" s="1192" t="s">
        <v>33</v>
      </c>
      <c r="F43" s="1192"/>
      <c r="G43" s="1192"/>
      <c r="H43" s="1193"/>
      <c r="I43" s="358">
        <v>8254</v>
      </c>
      <c r="J43" s="359">
        <v>8353</v>
      </c>
      <c r="K43" s="359">
        <v>8223</v>
      </c>
      <c r="L43" s="359">
        <v>8035</v>
      </c>
      <c r="M43" s="360">
        <v>7629</v>
      </c>
    </row>
    <row r="44" spans="2:13" ht="27.75" customHeight="1" x14ac:dyDescent="0.2">
      <c r="B44" s="1186"/>
      <c r="C44" s="1187"/>
      <c r="D44" s="106"/>
      <c r="E44" s="1192" t="s">
        <v>34</v>
      </c>
      <c r="F44" s="1192"/>
      <c r="G44" s="1192"/>
      <c r="H44" s="1193"/>
      <c r="I44" s="358">
        <v>37</v>
      </c>
      <c r="J44" s="359">
        <v>29</v>
      </c>
      <c r="K44" s="359">
        <v>20</v>
      </c>
      <c r="L44" s="359">
        <v>21</v>
      </c>
      <c r="M44" s="360">
        <v>12</v>
      </c>
    </row>
    <row r="45" spans="2:13" ht="27.75" customHeight="1" x14ac:dyDescent="0.2">
      <c r="B45" s="1186"/>
      <c r="C45" s="1187"/>
      <c r="D45" s="106"/>
      <c r="E45" s="1192" t="s">
        <v>35</v>
      </c>
      <c r="F45" s="1192"/>
      <c r="G45" s="1192"/>
      <c r="H45" s="1193"/>
      <c r="I45" s="358">
        <v>573</v>
      </c>
      <c r="J45" s="359">
        <v>169</v>
      </c>
      <c r="K45" s="359" t="s">
        <v>486</v>
      </c>
      <c r="L45" s="359" t="s">
        <v>486</v>
      </c>
      <c r="M45" s="360" t="s">
        <v>486</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5955</v>
      </c>
      <c r="J50" s="359">
        <v>5649</v>
      </c>
      <c r="K50" s="359">
        <v>6258</v>
      </c>
      <c r="L50" s="359">
        <v>6873</v>
      </c>
      <c r="M50" s="360">
        <v>6985</v>
      </c>
    </row>
    <row r="51" spans="2:13" ht="27.75" customHeight="1" x14ac:dyDescent="0.2">
      <c r="B51" s="1186"/>
      <c r="C51" s="1187"/>
      <c r="D51" s="106"/>
      <c r="E51" s="1192" t="s">
        <v>42</v>
      </c>
      <c r="F51" s="1192"/>
      <c r="G51" s="1192"/>
      <c r="H51" s="1193"/>
      <c r="I51" s="358" t="s">
        <v>486</v>
      </c>
      <c r="J51" s="359" t="s">
        <v>486</v>
      </c>
      <c r="K51" s="359" t="s">
        <v>486</v>
      </c>
      <c r="L51" s="359" t="s">
        <v>486</v>
      </c>
      <c r="M51" s="360" t="s">
        <v>486</v>
      </c>
    </row>
    <row r="52" spans="2:13" ht="27.75" customHeight="1" x14ac:dyDescent="0.2">
      <c r="B52" s="1188"/>
      <c r="C52" s="1189"/>
      <c r="D52" s="106"/>
      <c r="E52" s="1192" t="s">
        <v>43</v>
      </c>
      <c r="F52" s="1192"/>
      <c r="G52" s="1192"/>
      <c r="H52" s="1193"/>
      <c r="I52" s="358">
        <v>15105</v>
      </c>
      <c r="J52" s="359">
        <v>15275</v>
      </c>
      <c r="K52" s="359">
        <v>15311</v>
      </c>
      <c r="L52" s="359">
        <v>14974</v>
      </c>
      <c r="M52" s="360">
        <v>14536</v>
      </c>
    </row>
    <row r="53" spans="2:13" ht="27.75" customHeight="1" thickBot="1" x14ac:dyDescent="0.25">
      <c r="B53" s="1199" t="s">
        <v>19</v>
      </c>
      <c r="C53" s="1200"/>
      <c r="D53" s="110"/>
      <c r="E53" s="1201" t="s">
        <v>44</v>
      </c>
      <c r="F53" s="1201"/>
      <c r="G53" s="1201"/>
      <c r="H53" s="1202"/>
      <c r="I53" s="361">
        <v>-1942</v>
      </c>
      <c r="J53" s="362">
        <v>-1840</v>
      </c>
      <c r="K53" s="362">
        <v>-2552</v>
      </c>
      <c r="L53" s="362">
        <v>-3459</v>
      </c>
      <c r="M53" s="363">
        <v>-4177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Od+1TVtvFNV70PoC8hrO6qYUzTfvWUxcGmBTxgS9RWKuYFlOuAko2kf5zg8/0J/xAPyjQiMswQsmV+s42JDRQ==" saltValue="n7OmjfvTK1CNTgJg39F3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2718</v>
      </c>
      <c r="G55" s="122">
        <v>2790</v>
      </c>
      <c r="H55" s="123">
        <v>2597</v>
      </c>
    </row>
    <row r="56" spans="2:8" ht="52.5" customHeight="1" x14ac:dyDescent="0.2">
      <c r="B56" s="124"/>
      <c r="C56" s="1213" t="s">
        <v>47</v>
      </c>
      <c r="D56" s="1213"/>
      <c r="E56" s="1214"/>
      <c r="F56" s="125">
        <v>704</v>
      </c>
      <c r="G56" s="125">
        <v>704</v>
      </c>
      <c r="H56" s="126">
        <v>751</v>
      </c>
    </row>
    <row r="57" spans="2:8" ht="53.25" customHeight="1" x14ac:dyDescent="0.2">
      <c r="B57" s="124"/>
      <c r="C57" s="1215" t="s">
        <v>48</v>
      </c>
      <c r="D57" s="1215"/>
      <c r="E57" s="1216"/>
      <c r="F57" s="127">
        <v>2033</v>
      </c>
      <c r="G57" s="127">
        <v>2481</v>
      </c>
      <c r="H57" s="128">
        <v>2759</v>
      </c>
    </row>
    <row r="58" spans="2:8" ht="45.75" customHeight="1" x14ac:dyDescent="0.2">
      <c r="B58" s="129"/>
      <c r="C58" s="1203" t="s">
        <v>549</v>
      </c>
      <c r="D58" s="1204"/>
      <c r="E58" s="1205"/>
      <c r="F58" s="130">
        <v>905</v>
      </c>
      <c r="G58" s="130">
        <v>1306</v>
      </c>
      <c r="H58" s="131">
        <v>1557</v>
      </c>
    </row>
    <row r="59" spans="2:8" ht="45.75" customHeight="1" x14ac:dyDescent="0.2">
      <c r="B59" s="129"/>
      <c r="C59" s="1203" t="s">
        <v>550</v>
      </c>
      <c r="D59" s="1204"/>
      <c r="E59" s="1205"/>
      <c r="F59" s="130">
        <v>355</v>
      </c>
      <c r="G59" s="130">
        <v>364</v>
      </c>
      <c r="H59" s="131">
        <v>399</v>
      </c>
    </row>
    <row r="60" spans="2:8" ht="45.75" customHeight="1" x14ac:dyDescent="0.2">
      <c r="B60" s="129"/>
      <c r="C60" s="1203" t="s">
        <v>551</v>
      </c>
      <c r="D60" s="1204"/>
      <c r="E60" s="1205"/>
      <c r="F60" s="130">
        <v>373</v>
      </c>
      <c r="G60" s="130">
        <v>373</v>
      </c>
      <c r="H60" s="131">
        <v>374</v>
      </c>
    </row>
    <row r="61" spans="2:8" ht="45.75" customHeight="1" x14ac:dyDescent="0.2">
      <c r="B61" s="129"/>
      <c r="C61" s="1203" t="s">
        <v>552</v>
      </c>
      <c r="D61" s="1204"/>
      <c r="E61" s="1205"/>
      <c r="F61" s="130">
        <v>355</v>
      </c>
      <c r="G61" s="130">
        <v>356</v>
      </c>
      <c r="H61" s="131">
        <v>354</v>
      </c>
    </row>
    <row r="62" spans="2:8" ht="45.75" customHeight="1" thickBot="1" x14ac:dyDescent="0.25">
      <c r="B62" s="132"/>
      <c r="C62" s="1206" t="s">
        <v>553</v>
      </c>
      <c r="D62" s="1207"/>
      <c r="E62" s="1208"/>
      <c r="F62" s="133">
        <v>21</v>
      </c>
      <c r="G62" s="133">
        <v>25</v>
      </c>
      <c r="H62" s="134">
        <v>19</v>
      </c>
    </row>
    <row r="63" spans="2:8" ht="52.5" customHeight="1" thickBot="1" x14ac:dyDescent="0.25">
      <c r="B63" s="135"/>
      <c r="C63" s="1209" t="s">
        <v>49</v>
      </c>
      <c r="D63" s="1209"/>
      <c r="E63" s="1210"/>
      <c r="F63" s="136">
        <v>5454</v>
      </c>
      <c r="G63" s="136">
        <v>5975</v>
      </c>
      <c r="H63" s="137">
        <v>6107</v>
      </c>
    </row>
    <row r="64" spans="2:8" ht="13" x14ac:dyDescent="0.2"/>
  </sheetData>
  <sheetProtection algorithmName="SHA-512" hashValue="1zx+gBEuv92JzfNxown6NUxsGuJLgUbhuTAWFLleKiVpAPFZWK1xQ7KkE4X/KNq4IhZjEI20oovIZNlISZ6Tug==" saltValue="+QnbmnYTPacrggxS27F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38073</v>
      </c>
      <c r="E3" s="156"/>
      <c r="F3" s="157">
        <v>59119</v>
      </c>
      <c r="G3" s="158"/>
      <c r="H3" s="159"/>
    </row>
    <row r="4" spans="1:8" x14ac:dyDescent="0.2">
      <c r="A4" s="160"/>
      <c r="B4" s="161"/>
      <c r="C4" s="162"/>
      <c r="D4" s="163">
        <v>14998</v>
      </c>
      <c r="E4" s="164"/>
      <c r="F4" s="165">
        <v>29900</v>
      </c>
      <c r="G4" s="166"/>
      <c r="H4" s="167"/>
    </row>
    <row r="5" spans="1:8" x14ac:dyDescent="0.2">
      <c r="A5" s="148" t="s">
        <v>519</v>
      </c>
      <c r="B5" s="153"/>
      <c r="C5" s="154"/>
      <c r="D5" s="155">
        <v>39047</v>
      </c>
      <c r="E5" s="156"/>
      <c r="F5" s="157">
        <v>53895</v>
      </c>
      <c r="G5" s="158"/>
      <c r="H5" s="159"/>
    </row>
    <row r="6" spans="1:8" x14ac:dyDescent="0.2">
      <c r="A6" s="160"/>
      <c r="B6" s="161"/>
      <c r="C6" s="162"/>
      <c r="D6" s="163">
        <v>27381</v>
      </c>
      <c r="E6" s="164"/>
      <c r="F6" s="165">
        <v>31224</v>
      </c>
      <c r="G6" s="166"/>
      <c r="H6" s="167"/>
    </row>
    <row r="7" spans="1:8" x14ac:dyDescent="0.2">
      <c r="A7" s="148" t="s">
        <v>520</v>
      </c>
      <c r="B7" s="153"/>
      <c r="C7" s="154"/>
      <c r="D7" s="155">
        <v>31269</v>
      </c>
      <c r="E7" s="156"/>
      <c r="F7" s="157">
        <v>56181</v>
      </c>
      <c r="G7" s="158"/>
      <c r="H7" s="159"/>
    </row>
    <row r="8" spans="1:8" x14ac:dyDescent="0.2">
      <c r="A8" s="160"/>
      <c r="B8" s="161"/>
      <c r="C8" s="162"/>
      <c r="D8" s="163">
        <v>19517</v>
      </c>
      <c r="E8" s="164"/>
      <c r="F8" s="165">
        <v>32039</v>
      </c>
      <c r="G8" s="166"/>
      <c r="H8" s="167"/>
    </row>
    <row r="9" spans="1:8" x14ac:dyDescent="0.2">
      <c r="A9" s="148" t="s">
        <v>521</v>
      </c>
      <c r="B9" s="153"/>
      <c r="C9" s="154"/>
      <c r="D9" s="155">
        <v>17714</v>
      </c>
      <c r="E9" s="156"/>
      <c r="F9" s="157">
        <v>47730</v>
      </c>
      <c r="G9" s="158"/>
      <c r="H9" s="159"/>
    </row>
    <row r="10" spans="1:8" x14ac:dyDescent="0.2">
      <c r="A10" s="160"/>
      <c r="B10" s="161"/>
      <c r="C10" s="162"/>
      <c r="D10" s="163">
        <v>11725</v>
      </c>
      <c r="E10" s="164"/>
      <c r="F10" s="165">
        <v>26378</v>
      </c>
      <c r="G10" s="166"/>
      <c r="H10" s="167"/>
    </row>
    <row r="11" spans="1:8" x14ac:dyDescent="0.2">
      <c r="A11" s="148" t="s">
        <v>522</v>
      </c>
      <c r="B11" s="153"/>
      <c r="C11" s="154"/>
      <c r="D11" s="155">
        <v>31916</v>
      </c>
      <c r="E11" s="156"/>
      <c r="F11" s="157">
        <v>61921</v>
      </c>
      <c r="G11" s="158"/>
      <c r="H11" s="159"/>
    </row>
    <row r="12" spans="1:8" x14ac:dyDescent="0.2">
      <c r="A12" s="160"/>
      <c r="B12" s="161"/>
      <c r="C12" s="168"/>
      <c r="D12" s="163">
        <v>14034</v>
      </c>
      <c r="E12" s="164"/>
      <c r="F12" s="165">
        <v>34719</v>
      </c>
      <c r="G12" s="166"/>
      <c r="H12" s="167"/>
    </row>
    <row r="13" spans="1:8" x14ac:dyDescent="0.2">
      <c r="A13" s="148"/>
      <c r="B13" s="153"/>
      <c r="C13" s="169"/>
      <c r="D13" s="170">
        <v>31604</v>
      </c>
      <c r="E13" s="171"/>
      <c r="F13" s="172">
        <v>55769</v>
      </c>
      <c r="G13" s="173"/>
      <c r="H13" s="159"/>
    </row>
    <row r="14" spans="1:8" x14ac:dyDescent="0.2">
      <c r="A14" s="160"/>
      <c r="B14" s="161"/>
      <c r="C14" s="162"/>
      <c r="D14" s="163">
        <v>17531</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5.5</v>
      </c>
      <c r="C19" s="174">
        <f>ROUND(VALUE(SUBSTITUTE(実質収支比率等に係る経年分析!G$48,"▲","-")),2)</f>
        <v>4.95</v>
      </c>
      <c r="D19" s="174">
        <f>ROUND(VALUE(SUBSTITUTE(実質収支比率等に係る経年分析!H$48,"▲","-")),2)</f>
        <v>8.8800000000000008</v>
      </c>
      <c r="E19" s="174">
        <f>ROUND(VALUE(SUBSTITUTE(実質収支比率等に係る経年分析!I$48,"▲","-")),2)</f>
        <v>4.37</v>
      </c>
      <c r="F19" s="174">
        <f>ROUND(VALUE(SUBSTITUTE(実質収支比率等に係る経年分析!J$48,"▲","-")),2)</f>
        <v>5.57</v>
      </c>
    </row>
    <row r="20" spans="1:11" x14ac:dyDescent="0.2">
      <c r="A20" s="174" t="s">
        <v>53</v>
      </c>
      <c r="B20" s="174">
        <f>ROUND(VALUE(SUBSTITUTE(実質収支比率等に係る経年分析!F$47,"▲","-")),2)</f>
        <v>33.659999999999997</v>
      </c>
      <c r="C20" s="174">
        <f>ROUND(VALUE(SUBSTITUTE(実質収支比率等に係る経年分析!G$47,"▲","-")),2)</f>
        <v>28.31</v>
      </c>
      <c r="D20" s="174">
        <f>ROUND(VALUE(SUBSTITUTE(実質収支比率等に係る経年分析!H$47,"▲","-")),2)</f>
        <v>27.76</v>
      </c>
      <c r="E20" s="174">
        <f>ROUND(VALUE(SUBSTITUTE(実質収支比率等に係る経年分析!I$47,"▲","-")),2)</f>
        <v>29.28</v>
      </c>
      <c r="F20" s="174">
        <f>ROUND(VALUE(SUBSTITUTE(実質収支比率等に係る経年分析!J$47,"▲","-")),2)</f>
        <v>26.27</v>
      </c>
    </row>
    <row r="21" spans="1:11" x14ac:dyDescent="0.2">
      <c r="A21" s="174" t="s">
        <v>54</v>
      </c>
      <c r="B21" s="174">
        <f>IF(ISNUMBER(VALUE(SUBSTITUTE(実質収支比率等に係る経年分析!F$49,"▲","-"))),ROUND(VALUE(SUBSTITUTE(実質収支比率等に係る経年分析!F$49,"▲","-")),2),NA())</f>
        <v>-4.78</v>
      </c>
      <c r="C21" s="174">
        <f>IF(ISNUMBER(VALUE(SUBSTITUTE(実質収支比率等に係る経年分析!G$49,"▲","-"))),ROUND(VALUE(SUBSTITUTE(実質収支比率等に係る経年分析!G$49,"▲","-")),2),NA())</f>
        <v>-5.82</v>
      </c>
      <c r="D21" s="174">
        <f>IF(ISNUMBER(VALUE(SUBSTITUTE(実質収支比率等に係る経年分析!H$49,"▲","-"))),ROUND(VALUE(SUBSTITUTE(実質収支比率等に係る経年分析!H$49,"▲","-")),2),NA())</f>
        <v>2.84</v>
      </c>
      <c r="E21" s="174">
        <f>IF(ISNUMBER(VALUE(SUBSTITUTE(実質収支比率等に係る経年分析!I$49,"▲","-"))),ROUND(VALUE(SUBSTITUTE(実質収支比率等に係る経年分析!I$49,"▲","-")),2),NA())</f>
        <v>-8.61</v>
      </c>
      <c r="F21" s="174">
        <f>IF(ISNUMBER(VALUE(SUBSTITUTE(実質収支比率等に係る経年分析!J$49,"▲","-"))),ROUND(VALUE(SUBSTITUTE(実質収支比率等に係る経年分析!J$49,"▲","-")),2),NA())</f>
        <v>-2.71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2.2000000000000002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2.11</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5.51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4.9400000000000004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8.8699999999999992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v>
      </c>
    </row>
    <row r="36" spans="1:16" x14ac:dyDescent="0.2">
      <c r="A36" s="175" t="str">
        <f>IF(連結実質赤字比率に係る赤字・黒字の構成分析!C$34="",NA(),連結実質赤字比率に係る赤字・黒字の構成分析!C$34)</f>
        <v>土地取得特別会計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0.05</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969</v>
      </c>
      <c r="E42" s="176"/>
      <c r="F42" s="176"/>
      <c r="G42" s="176">
        <f>'実質公債費比率（分子）の構造'!L$52</f>
        <v>1004</v>
      </c>
      <c r="H42" s="176"/>
      <c r="I42" s="176"/>
      <c r="J42" s="176">
        <f>'実質公債費比率（分子）の構造'!M$52</f>
        <v>1035</v>
      </c>
      <c r="K42" s="176"/>
      <c r="L42" s="176"/>
      <c r="M42" s="176">
        <f>'実質公債費比率（分子）の構造'!N$52</f>
        <v>1052</v>
      </c>
      <c r="N42" s="176"/>
      <c r="O42" s="176"/>
      <c r="P42" s="176">
        <f>'実質公債費比率（分子）の構造'!O$52</f>
        <v>1068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2">
      <c r="A46" s="176" t="s">
        <v>64</v>
      </c>
      <c r="B46" s="176">
        <f>'実質公債費比率（分子）の構造'!K$48</f>
        <v>486</v>
      </c>
      <c r="C46" s="176"/>
      <c r="D46" s="176"/>
      <c r="E46" s="176">
        <f>'実質公債費比率（分子）の構造'!L$48</f>
        <v>493</v>
      </c>
      <c r="F46" s="176"/>
      <c r="G46" s="176"/>
      <c r="H46" s="176">
        <f>'実質公債費比率（分子）の構造'!M$48</f>
        <v>445</v>
      </c>
      <c r="I46" s="176"/>
      <c r="J46" s="176"/>
      <c r="K46" s="176">
        <f>'実質公債費比率（分子）の構造'!N$48</f>
        <v>458</v>
      </c>
      <c r="L46" s="176"/>
      <c r="M46" s="176"/>
      <c r="N46" s="176">
        <f>'実質公債費比率（分子）の構造'!O$48</f>
        <v>439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650</v>
      </c>
      <c r="C49" s="176"/>
      <c r="D49" s="176"/>
      <c r="E49" s="176">
        <f>'実質公債費比率（分子）の構造'!L$45</f>
        <v>802</v>
      </c>
      <c r="F49" s="176"/>
      <c r="G49" s="176"/>
      <c r="H49" s="176">
        <f>'実質公債費比率（分子）の構造'!M$45</f>
        <v>918</v>
      </c>
      <c r="I49" s="176"/>
      <c r="J49" s="176"/>
      <c r="K49" s="176">
        <f>'実質公債費比率（分子）の構造'!N$45</f>
        <v>974</v>
      </c>
      <c r="L49" s="176"/>
      <c r="M49" s="176"/>
      <c r="N49" s="176">
        <f>'実質公債費比率（分子）の構造'!O$45</f>
        <v>1008</v>
      </c>
      <c r="O49" s="176"/>
      <c r="P49" s="176"/>
    </row>
    <row r="50" spans="1:16" x14ac:dyDescent="0.2">
      <c r="A50" s="176" t="s">
        <v>67</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297</v>
      </c>
      <c r="G50" s="176" t="e">
        <f>NA()</f>
        <v>#N/A</v>
      </c>
      <c r="H50" s="176" t="e">
        <f>NA()</f>
        <v>#N/A</v>
      </c>
      <c r="I50" s="176">
        <f>IF(ISNUMBER('実質公債費比率（分子）の構造'!M$53),'実質公債費比率（分子）の構造'!M$53,NA())</f>
        <v>334</v>
      </c>
      <c r="J50" s="176" t="e">
        <f>NA()</f>
        <v>#N/A</v>
      </c>
      <c r="K50" s="176" t="e">
        <f>NA()</f>
        <v>#N/A</v>
      </c>
      <c r="L50" s="176">
        <f>IF(ISNUMBER('実質公債費比率（分子）の構造'!N$53),'実質公債費比率（分子）の構造'!N$53,NA())</f>
        <v>386</v>
      </c>
      <c r="M50" s="176" t="e">
        <f>NA()</f>
        <v>#N/A</v>
      </c>
      <c r="N50" s="176" t="e">
        <f>NA()</f>
        <v>#N/A</v>
      </c>
      <c r="O50" s="176">
        <f>IF(ISNUMBER('実質公債費比率（分子）の構造'!O$53),'実質公債費比率（分子）の構造'!O$53,NA())</f>
        <v>385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15105</v>
      </c>
      <c r="E56" s="175"/>
      <c r="F56" s="175"/>
      <c r="G56" s="175">
        <f>'将来負担比率（分子）の構造'!J$52</f>
        <v>15275</v>
      </c>
      <c r="H56" s="175"/>
      <c r="I56" s="175"/>
      <c r="J56" s="175">
        <f>'将来負担比率（分子）の構造'!K$52</f>
        <v>15311</v>
      </c>
      <c r="K56" s="175"/>
      <c r="L56" s="175"/>
      <c r="M56" s="175">
        <f>'将来負担比率（分子）の構造'!L$52</f>
        <v>14974</v>
      </c>
      <c r="N56" s="175"/>
      <c r="O56" s="175"/>
      <c r="P56" s="175">
        <f>'将来負担比率（分子）の構造'!M$52</f>
        <v>14536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5955</v>
      </c>
      <c r="E58" s="175"/>
      <c r="F58" s="175"/>
      <c r="G58" s="175">
        <f>'将来負担比率（分子）の構造'!J$50</f>
        <v>5649</v>
      </c>
      <c r="H58" s="175"/>
      <c r="I58" s="175"/>
      <c r="J58" s="175">
        <f>'将来負担比率（分子）の構造'!K$50</f>
        <v>6258</v>
      </c>
      <c r="K58" s="175"/>
      <c r="L58" s="175"/>
      <c r="M58" s="175">
        <f>'将来負担比率（分子）の構造'!L$50</f>
        <v>6873</v>
      </c>
      <c r="N58" s="175"/>
      <c r="O58" s="175"/>
      <c r="P58" s="175">
        <f>'将来負担比率（分子）の構造'!M$50</f>
        <v>6985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573</v>
      </c>
      <c r="C62" s="175"/>
      <c r="D62" s="175"/>
      <c r="E62" s="175">
        <f>'将来負担比率（分子）の構造'!J$45</f>
        <v>169</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37</v>
      </c>
      <c r="C63" s="175"/>
      <c r="D63" s="175"/>
      <c r="E63" s="175">
        <f>'将来負担比率（分子）の構造'!J$44</f>
        <v>29</v>
      </c>
      <c r="F63" s="175"/>
      <c r="G63" s="175"/>
      <c r="H63" s="175">
        <f>'将来負担比率（分子）の構造'!K$44</f>
        <v>20</v>
      </c>
      <c r="I63" s="175"/>
      <c r="J63" s="175"/>
      <c r="K63" s="175">
        <f>'将来負担比率（分子）の構造'!L$44</f>
        <v>21</v>
      </c>
      <c r="L63" s="175"/>
      <c r="M63" s="175"/>
      <c r="N63" s="175">
        <f>'将来負担比率（分子）の構造'!M$44</f>
        <v>12</v>
      </c>
      <c r="O63" s="175"/>
      <c r="P63" s="175"/>
    </row>
    <row r="64" spans="1:16" x14ac:dyDescent="0.2">
      <c r="A64" s="175" t="s">
        <v>33</v>
      </c>
      <c r="B64" s="175">
        <f>'将来負担比率（分子）の構造'!I$43</f>
        <v>8254</v>
      </c>
      <c r="C64" s="175"/>
      <c r="D64" s="175"/>
      <c r="E64" s="175">
        <f>'将来負担比率（分子）の構造'!J$43</f>
        <v>8353</v>
      </c>
      <c r="F64" s="175"/>
      <c r="G64" s="175"/>
      <c r="H64" s="175">
        <f>'将来負担比率（分子）の構造'!K$43</f>
        <v>8223</v>
      </c>
      <c r="I64" s="175"/>
      <c r="J64" s="175"/>
      <c r="K64" s="175">
        <f>'将来負担比率（分子）の構造'!L$43</f>
        <v>8035</v>
      </c>
      <c r="L64" s="175"/>
      <c r="M64" s="175"/>
      <c r="N64" s="175">
        <f>'将来負担比率（分子）の構造'!M$43</f>
        <v>7629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10254</v>
      </c>
      <c r="C66" s="175"/>
      <c r="D66" s="175"/>
      <c r="E66" s="175">
        <f>'将来負担比率（分子）の構造'!J$41</f>
        <v>10534</v>
      </c>
      <c r="F66" s="175"/>
      <c r="G66" s="175"/>
      <c r="H66" s="175">
        <f>'将来負担比率（分子）の構造'!K$41</f>
        <v>10774</v>
      </c>
      <c r="I66" s="175"/>
      <c r="J66" s="175"/>
      <c r="K66" s="175">
        <f>'将来負担比率（分子）の構造'!L$41</f>
        <v>10332</v>
      </c>
      <c r="L66" s="175"/>
      <c r="M66" s="175"/>
      <c r="N66" s="175">
        <f>'将来負担比率（分子）の構造'!M$41</f>
        <v>9703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2718</v>
      </c>
      <c r="C72" s="179">
        <f>基金残高に係る経年分析!G55</f>
        <v>2790</v>
      </c>
      <c r="D72" s="179">
        <f>基金残高に係る経年分析!H55</f>
        <v>2597</v>
      </c>
    </row>
    <row r="73" spans="1:16" x14ac:dyDescent="0.2">
      <c r="A73" s="178" t="s">
        <v>74</v>
      </c>
      <c r="B73" s="179">
        <f>基金残高に係る経年分析!F56</f>
        <v>704</v>
      </c>
      <c r="C73" s="179">
        <f>基金残高に係る経年分析!G56</f>
        <v>704</v>
      </c>
      <c r="D73" s="179">
        <f>基金残高に係る経年分析!H56</f>
        <v>751</v>
      </c>
    </row>
    <row r="74" spans="1:16" x14ac:dyDescent="0.2">
      <c r="A74" s="178" t="s">
        <v>75</v>
      </c>
      <c r="B74" s="179">
        <f>基金残高に係る経年分析!F57</f>
        <v>2033</v>
      </c>
      <c r="C74" s="179">
        <f>基金残高に係る経年分析!G57</f>
        <v>2481</v>
      </c>
      <c r="D74" s="179">
        <f>基金残高に係る経年分析!H57</f>
        <v>2759</v>
      </c>
    </row>
  </sheetData>
  <sheetProtection algorithmName="SHA-512" hashValue="D/C6c2OBvKtzBlRc1eAJIMJd9gWdJXfJ7LPw5XWmKKQUAmsIFFOk2ObTkLTjSMeRS3B6Fd5q3i6WYKYVe2D/NQ==" saltValue="VqKXbn9WAq98XazZ89wr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6391076</v>
      </c>
      <c r="S5" s="613"/>
      <c r="T5" s="613"/>
      <c r="U5" s="613"/>
      <c r="V5" s="613"/>
      <c r="W5" s="613"/>
      <c r="X5" s="613"/>
      <c r="Y5" s="614"/>
      <c r="Z5" s="615">
        <v>42.1</v>
      </c>
      <c r="AA5" s="615"/>
      <c r="AB5" s="615"/>
      <c r="AC5" s="615"/>
      <c r="AD5" s="616">
        <v>6391076</v>
      </c>
      <c r="AE5" s="616"/>
      <c r="AF5" s="616"/>
      <c r="AG5" s="616"/>
      <c r="AH5" s="616"/>
      <c r="AI5" s="616"/>
      <c r="AJ5" s="616"/>
      <c r="AK5" s="616"/>
      <c r="AL5" s="617">
        <v>64.3</v>
      </c>
      <c r="AM5" s="618"/>
      <c r="AN5" s="618"/>
      <c r="AO5" s="619"/>
      <c r="AP5" s="609" t="s">
        <v>216</v>
      </c>
      <c r="AQ5" s="610"/>
      <c r="AR5" s="610"/>
      <c r="AS5" s="610"/>
      <c r="AT5" s="610"/>
      <c r="AU5" s="610"/>
      <c r="AV5" s="610"/>
      <c r="AW5" s="610"/>
      <c r="AX5" s="610"/>
      <c r="AY5" s="610"/>
      <c r="AZ5" s="610"/>
      <c r="BA5" s="610"/>
      <c r="BB5" s="610"/>
      <c r="BC5" s="610"/>
      <c r="BD5" s="610"/>
      <c r="BE5" s="610"/>
      <c r="BF5" s="611"/>
      <c r="BG5" s="623">
        <v>6361184</v>
      </c>
      <c r="BH5" s="624"/>
      <c r="BI5" s="624"/>
      <c r="BJ5" s="624"/>
      <c r="BK5" s="624"/>
      <c r="BL5" s="624"/>
      <c r="BM5" s="624"/>
      <c r="BN5" s="625"/>
      <c r="BO5" s="626">
        <v>99.5</v>
      </c>
      <c r="BP5" s="626"/>
      <c r="BQ5" s="626"/>
      <c r="BR5" s="626"/>
      <c r="BS5" s="627">
        <v>32791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189037</v>
      </c>
      <c r="S6" s="624"/>
      <c r="T6" s="624"/>
      <c r="U6" s="624"/>
      <c r="V6" s="624"/>
      <c r="W6" s="624"/>
      <c r="X6" s="624"/>
      <c r="Y6" s="625"/>
      <c r="Z6" s="626">
        <v>1.2</v>
      </c>
      <c r="AA6" s="626"/>
      <c r="AB6" s="626"/>
      <c r="AC6" s="626"/>
      <c r="AD6" s="627">
        <v>189037</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6361184</v>
      </c>
      <c r="BH6" s="624"/>
      <c r="BI6" s="624"/>
      <c r="BJ6" s="624"/>
      <c r="BK6" s="624"/>
      <c r="BL6" s="624"/>
      <c r="BM6" s="624"/>
      <c r="BN6" s="625"/>
      <c r="BO6" s="626">
        <v>99.5</v>
      </c>
      <c r="BP6" s="626"/>
      <c r="BQ6" s="626"/>
      <c r="BR6" s="626"/>
      <c r="BS6" s="627">
        <v>32791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162241</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162241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2416</v>
      </c>
      <c r="S7" s="624"/>
      <c r="T7" s="624"/>
      <c r="U7" s="624"/>
      <c r="V7" s="624"/>
      <c r="W7" s="624"/>
      <c r="X7" s="624"/>
      <c r="Y7" s="625"/>
      <c r="Z7" s="626">
        <v>0</v>
      </c>
      <c r="AA7" s="626"/>
      <c r="AB7" s="626"/>
      <c r="AC7" s="626"/>
      <c r="AD7" s="627">
        <v>2416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3151337</v>
      </c>
      <c r="BH7" s="624"/>
      <c r="BI7" s="624"/>
      <c r="BJ7" s="624"/>
      <c r="BK7" s="624"/>
      <c r="BL7" s="624"/>
      <c r="BM7" s="624"/>
      <c r="BN7" s="625"/>
      <c r="BO7" s="626">
        <v>49.3</v>
      </c>
      <c r="BP7" s="626"/>
      <c r="BQ7" s="626"/>
      <c r="BR7" s="626"/>
      <c r="BS7" s="627">
        <v>32791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2033840</v>
      </c>
      <c r="CS7" s="624"/>
      <c r="CT7" s="624"/>
      <c r="CU7" s="624"/>
      <c r="CV7" s="624"/>
      <c r="CW7" s="624"/>
      <c r="CX7" s="624"/>
      <c r="CY7" s="625"/>
      <c r="CZ7" s="626">
        <v>14</v>
      </c>
      <c r="DA7" s="626"/>
      <c r="DB7" s="626"/>
      <c r="DC7" s="626"/>
      <c r="DD7" s="632">
        <v>60601</v>
      </c>
      <c r="DE7" s="624"/>
      <c r="DF7" s="624"/>
      <c r="DG7" s="624"/>
      <c r="DH7" s="624"/>
      <c r="DI7" s="624"/>
      <c r="DJ7" s="624"/>
      <c r="DK7" s="624"/>
      <c r="DL7" s="624"/>
      <c r="DM7" s="624"/>
      <c r="DN7" s="624"/>
      <c r="DO7" s="624"/>
      <c r="DP7" s="625"/>
      <c r="DQ7" s="632">
        <v>1826273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48499</v>
      </c>
      <c r="S8" s="624"/>
      <c r="T8" s="624"/>
      <c r="U8" s="624"/>
      <c r="V8" s="624"/>
      <c r="W8" s="624"/>
      <c r="X8" s="624"/>
      <c r="Y8" s="625"/>
      <c r="Z8" s="626">
        <v>0.3</v>
      </c>
      <c r="AA8" s="626"/>
      <c r="AB8" s="626"/>
      <c r="AC8" s="626"/>
      <c r="AD8" s="627">
        <v>48499</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77989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5548857</v>
      </c>
      <c r="CS8" s="624"/>
      <c r="CT8" s="624"/>
      <c r="CU8" s="624"/>
      <c r="CV8" s="624"/>
      <c r="CW8" s="624"/>
      <c r="CX8" s="624"/>
      <c r="CY8" s="625"/>
      <c r="CZ8" s="626">
        <v>38.1</v>
      </c>
      <c r="DA8" s="626"/>
      <c r="DB8" s="626"/>
      <c r="DC8" s="626"/>
      <c r="DD8" s="632">
        <v>1557</v>
      </c>
      <c r="DE8" s="624"/>
      <c r="DF8" s="624"/>
      <c r="DG8" s="624"/>
      <c r="DH8" s="624"/>
      <c r="DI8" s="624"/>
      <c r="DJ8" s="624"/>
      <c r="DK8" s="624"/>
      <c r="DL8" s="624"/>
      <c r="DM8" s="624"/>
      <c r="DN8" s="624"/>
      <c r="DO8" s="624"/>
      <c r="DP8" s="625"/>
      <c r="DQ8" s="632">
        <v>3516753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53200</v>
      </c>
      <c r="S9" s="624"/>
      <c r="T9" s="624"/>
      <c r="U9" s="624"/>
      <c r="V9" s="624"/>
      <c r="W9" s="624"/>
      <c r="X9" s="624"/>
      <c r="Y9" s="625"/>
      <c r="Z9" s="626">
        <v>0.4</v>
      </c>
      <c r="AA9" s="626"/>
      <c r="AB9" s="626"/>
      <c r="AC9" s="626"/>
      <c r="AD9" s="627">
        <v>53200</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2730079</v>
      </c>
      <c r="BH9" s="624"/>
      <c r="BI9" s="624"/>
      <c r="BJ9" s="624"/>
      <c r="BK9" s="624"/>
      <c r="BL9" s="624"/>
      <c r="BM9" s="624"/>
      <c r="BN9" s="625"/>
      <c r="BO9" s="626">
        <v>42.7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1568818</v>
      </c>
      <c r="CS9" s="624"/>
      <c r="CT9" s="624"/>
      <c r="CU9" s="624"/>
      <c r="CV9" s="624"/>
      <c r="CW9" s="624"/>
      <c r="CX9" s="624"/>
      <c r="CY9" s="625"/>
      <c r="CZ9" s="626">
        <v>10.8</v>
      </c>
      <c r="DA9" s="626"/>
      <c r="DB9" s="626"/>
      <c r="DC9" s="626"/>
      <c r="DD9" s="632">
        <v>121026</v>
      </c>
      <c r="DE9" s="624"/>
      <c r="DF9" s="624"/>
      <c r="DG9" s="624"/>
      <c r="DH9" s="624"/>
      <c r="DI9" s="624"/>
      <c r="DJ9" s="624"/>
      <c r="DK9" s="624"/>
      <c r="DL9" s="624"/>
      <c r="DM9" s="624"/>
      <c r="DN9" s="624"/>
      <c r="DO9" s="624"/>
      <c r="DP9" s="625"/>
      <c r="DQ9" s="632">
        <v>1284564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109917</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992015</v>
      </c>
      <c r="S11" s="624"/>
      <c r="T11" s="624"/>
      <c r="U11" s="624"/>
      <c r="V11" s="624"/>
      <c r="W11" s="624"/>
      <c r="X11" s="624"/>
      <c r="Y11" s="625"/>
      <c r="Z11" s="628">
        <v>6.5</v>
      </c>
      <c r="AA11" s="629"/>
      <c r="AB11" s="629"/>
      <c r="AC11" s="635"/>
      <c r="AD11" s="632">
        <v>992015</v>
      </c>
      <c r="AE11" s="624"/>
      <c r="AF11" s="624"/>
      <c r="AG11" s="624"/>
      <c r="AH11" s="624"/>
      <c r="AI11" s="624"/>
      <c r="AJ11" s="624"/>
      <c r="AK11" s="625"/>
      <c r="AL11" s="628">
        <v>10</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233352</v>
      </c>
      <c r="BH11" s="624"/>
      <c r="BI11" s="624"/>
      <c r="BJ11" s="624"/>
      <c r="BK11" s="624"/>
      <c r="BL11" s="624"/>
      <c r="BM11" s="624"/>
      <c r="BN11" s="625"/>
      <c r="BO11" s="626">
        <v>3.7</v>
      </c>
      <c r="BP11" s="626"/>
      <c r="BQ11" s="626"/>
      <c r="BR11" s="626"/>
      <c r="BS11" s="627">
        <v>32791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1079576</v>
      </c>
      <c r="CS11" s="624"/>
      <c r="CT11" s="624"/>
      <c r="CU11" s="624"/>
      <c r="CV11" s="624"/>
      <c r="CW11" s="624"/>
      <c r="CX11" s="624"/>
      <c r="CY11" s="625"/>
      <c r="CZ11" s="626">
        <v>7.4</v>
      </c>
      <c r="DA11" s="626"/>
      <c r="DB11" s="626"/>
      <c r="DC11" s="626"/>
      <c r="DD11" s="632">
        <v>593167</v>
      </c>
      <c r="DE11" s="624"/>
      <c r="DF11" s="624"/>
      <c r="DG11" s="624"/>
      <c r="DH11" s="624"/>
      <c r="DI11" s="624"/>
      <c r="DJ11" s="624"/>
      <c r="DK11" s="624"/>
      <c r="DL11" s="624"/>
      <c r="DM11" s="624"/>
      <c r="DN11" s="624"/>
      <c r="DO11" s="624"/>
      <c r="DP11" s="625"/>
      <c r="DQ11" s="632">
        <v>361002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48702</v>
      </c>
      <c r="S12" s="624"/>
      <c r="T12" s="624"/>
      <c r="U12" s="624"/>
      <c r="V12" s="624"/>
      <c r="W12" s="624"/>
      <c r="X12" s="624"/>
      <c r="Y12" s="625"/>
      <c r="Z12" s="626">
        <v>0.3</v>
      </c>
      <c r="AA12" s="626"/>
      <c r="AB12" s="626"/>
      <c r="AC12" s="626"/>
      <c r="AD12" s="627">
        <v>48702</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2748804</v>
      </c>
      <c r="BH12" s="624"/>
      <c r="BI12" s="624"/>
      <c r="BJ12" s="624"/>
      <c r="BK12" s="624"/>
      <c r="BL12" s="624"/>
      <c r="BM12" s="624"/>
      <c r="BN12" s="625"/>
      <c r="BO12" s="626">
        <v>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113334</v>
      </c>
      <c r="CS12" s="624"/>
      <c r="CT12" s="624"/>
      <c r="CU12" s="624"/>
      <c r="CV12" s="624"/>
      <c r="CW12" s="624"/>
      <c r="CX12" s="624"/>
      <c r="CY12" s="625"/>
      <c r="CZ12" s="626">
        <v>0.8</v>
      </c>
      <c r="DA12" s="626"/>
      <c r="DB12" s="626"/>
      <c r="DC12" s="626"/>
      <c r="DD12" s="632">
        <v>10508</v>
      </c>
      <c r="DE12" s="624"/>
      <c r="DF12" s="624"/>
      <c r="DG12" s="624"/>
      <c r="DH12" s="624"/>
      <c r="DI12" s="624"/>
      <c r="DJ12" s="624"/>
      <c r="DK12" s="624"/>
      <c r="DL12" s="624"/>
      <c r="DM12" s="624"/>
      <c r="DN12" s="624"/>
      <c r="DO12" s="624"/>
      <c r="DP12" s="625"/>
      <c r="DQ12" s="632">
        <v>104365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2748053</v>
      </c>
      <c r="BH13" s="624"/>
      <c r="BI13" s="624"/>
      <c r="BJ13" s="624"/>
      <c r="BK13" s="624"/>
      <c r="BL13" s="624"/>
      <c r="BM13" s="624"/>
      <c r="BN13" s="625"/>
      <c r="BO13" s="626">
        <v>43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1001859</v>
      </c>
      <c r="CS13" s="624"/>
      <c r="CT13" s="624"/>
      <c r="CU13" s="624"/>
      <c r="CV13" s="624"/>
      <c r="CW13" s="624"/>
      <c r="CX13" s="624"/>
      <c r="CY13" s="625"/>
      <c r="CZ13" s="626">
        <v>6.9</v>
      </c>
      <c r="DA13" s="626"/>
      <c r="DB13" s="626"/>
      <c r="DC13" s="626"/>
      <c r="DD13" s="632">
        <v>375973</v>
      </c>
      <c r="DE13" s="624"/>
      <c r="DF13" s="624"/>
      <c r="DG13" s="624"/>
      <c r="DH13" s="624"/>
      <c r="DI13" s="624"/>
      <c r="DJ13" s="624"/>
      <c r="DK13" s="624"/>
      <c r="DL13" s="624"/>
      <c r="DM13" s="624"/>
      <c r="DN13" s="624"/>
      <c r="DO13" s="624"/>
      <c r="DP13" s="625"/>
      <c r="DQ13" s="632">
        <v>756078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1740</v>
      </c>
      <c r="S14" s="624"/>
      <c r="T14" s="624"/>
      <c r="U14" s="624"/>
      <c r="V14" s="624"/>
      <c r="W14" s="624"/>
      <c r="X14" s="624"/>
      <c r="Y14" s="625"/>
      <c r="Z14" s="626">
        <v>0</v>
      </c>
      <c r="AA14" s="626"/>
      <c r="AB14" s="626"/>
      <c r="AC14" s="626"/>
      <c r="AD14" s="627">
        <v>1740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159825</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656352</v>
      </c>
      <c r="CS14" s="624"/>
      <c r="CT14" s="624"/>
      <c r="CU14" s="624"/>
      <c r="CV14" s="624"/>
      <c r="CW14" s="624"/>
      <c r="CX14" s="624"/>
      <c r="CY14" s="625"/>
      <c r="CZ14" s="626">
        <v>4.5</v>
      </c>
      <c r="DA14" s="626"/>
      <c r="DB14" s="626"/>
      <c r="DC14" s="626"/>
      <c r="DD14" s="632">
        <v>73257</v>
      </c>
      <c r="DE14" s="624"/>
      <c r="DF14" s="624"/>
      <c r="DG14" s="624"/>
      <c r="DH14" s="624"/>
      <c r="DI14" s="624"/>
      <c r="DJ14" s="624"/>
      <c r="DK14" s="624"/>
      <c r="DL14" s="624"/>
      <c r="DM14" s="624"/>
      <c r="DN14" s="624"/>
      <c r="DO14" s="624"/>
      <c r="DP14" s="625"/>
      <c r="DQ14" s="632">
        <v>565197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301218</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1378999</v>
      </c>
      <c r="CS15" s="624"/>
      <c r="CT15" s="624"/>
      <c r="CU15" s="624"/>
      <c r="CV15" s="624"/>
      <c r="CW15" s="624"/>
      <c r="CX15" s="624"/>
      <c r="CY15" s="625"/>
      <c r="CZ15" s="626">
        <v>9.5</v>
      </c>
      <c r="DA15" s="626"/>
      <c r="DB15" s="626"/>
      <c r="DC15" s="626"/>
      <c r="DD15" s="632">
        <v>74239</v>
      </c>
      <c r="DE15" s="624"/>
      <c r="DF15" s="624"/>
      <c r="DG15" s="624"/>
      <c r="DH15" s="624"/>
      <c r="DI15" s="624"/>
      <c r="DJ15" s="624"/>
      <c r="DK15" s="624"/>
      <c r="DL15" s="624"/>
      <c r="DM15" s="624"/>
      <c r="DN15" s="624"/>
      <c r="DO15" s="624"/>
      <c r="DP15" s="625"/>
      <c r="DQ15" s="632">
        <v>1280547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28369</v>
      </c>
      <c r="S16" s="624"/>
      <c r="T16" s="624"/>
      <c r="U16" s="624"/>
      <c r="V16" s="624"/>
      <c r="W16" s="624"/>
      <c r="X16" s="624"/>
      <c r="Y16" s="625"/>
      <c r="Z16" s="626">
        <v>0.2</v>
      </c>
      <c r="AA16" s="626"/>
      <c r="AB16" s="626"/>
      <c r="AC16" s="626"/>
      <c r="AD16" s="627">
        <v>28369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9128</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8313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99063</v>
      </c>
      <c r="S17" s="624"/>
      <c r="T17" s="624"/>
      <c r="U17" s="624"/>
      <c r="V17" s="624"/>
      <c r="W17" s="624"/>
      <c r="X17" s="624"/>
      <c r="Y17" s="625"/>
      <c r="Z17" s="626">
        <v>0.7</v>
      </c>
      <c r="AA17" s="626"/>
      <c r="AB17" s="626"/>
      <c r="AC17" s="626"/>
      <c r="AD17" s="627">
        <v>99063</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1007753</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1007753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71452</v>
      </c>
      <c r="S18" s="624"/>
      <c r="T18" s="624"/>
      <c r="U18" s="624"/>
      <c r="V18" s="624"/>
      <c r="W18" s="624"/>
      <c r="X18" s="624"/>
      <c r="Y18" s="625"/>
      <c r="Z18" s="626">
        <v>0.5</v>
      </c>
      <c r="AA18" s="626"/>
      <c r="AB18" s="626"/>
      <c r="AC18" s="626"/>
      <c r="AD18" s="627">
        <v>71452</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55658</v>
      </c>
      <c r="S19" s="624"/>
      <c r="T19" s="624"/>
      <c r="U19" s="624"/>
      <c r="V19" s="624"/>
      <c r="W19" s="624"/>
      <c r="X19" s="624"/>
      <c r="Y19" s="625"/>
      <c r="Z19" s="626">
        <v>0.4</v>
      </c>
      <c r="AA19" s="626"/>
      <c r="AB19" s="626"/>
      <c r="AC19" s="626"/>
      <c r="AD19" s="627">
        <v>55658</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29892</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15794</v>
      </c>
      <c r="S20" s="624"/>
      <c r="T20" s="624"/>
      <c r="U20" s="624"/>
      <c r="V20" s="624"/>
      <c r="W20" s="624"/>
      <c r="X20" s="624"/>
      <c r="Y20" s="625"/>
      <c r="Z20" s="626">
        <v>0.1</v>
      </c>
      <c r="AA20" s="626"/>
      <c r="AB20" s="626"/>
      <c r="AC20" s="626"/>
      <c r="AD20" s="627">
        <v>15794</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29892</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14560757</v>
      </c>
      <c r="CS20" s="624"/>
      <c r="CT20" s="624"/>
      <c r="CU20" s="624"/>
      <c r="CV20" s="624"/>
      <c r="CW20" s="624"/>
      <c r="CX20" s="624"/>
      <c r="CY20" s="625"/>
      <c r="CZ20" s="626">
        <v>100</v>
      </c>
      <c r="DA20" s="626"/>
      <c r="DB20" s="626"/>
      <c r="DC20" s="626"/>
      <c r="DD20" s="632">
        <v>1310328</v>
      </c>
      <c r="DE20" s="624"/>
      <c r="DF20" s="624"/>
      <c r="DG20" s="624"/>
      <c r="DH20" s="624"/>
      <c r="DI20" s="624"/>
      <c r="DJ20" s="624"/>
      <c r="DK20" s="624"/>
      <c r="DL20" s="624"/>
      <c r="DM20" s="624"/>
      <c r="DN20" s="624"/>
      <c r="DO20" s="624"/>
      <c r="DP20" s="625"/>
      <c r="DQ20" s="632">
        <v>10873086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2126400</v>
      </c>
      <c r="S21" s="624"/>
      <c r="T21" s="624"/>
      <c r="U21" s="624"/>
      <c r="V21" s="624"/>
      <c r="W21" s="624"/>
      <c r="X21" s="624"/>
      <c r="Y21" s="625"/>
      <c r="Z21" s="626">
        <v>14</v>
      </c>
      <c r="AA21" s="626"/>
      <c r="AB21" s="626"/>
      <c r="AC21" s="626"/>
      <c r="AD21" s="627">
        <v>1972974</v>
      </c>
      <c r="AE21" s="627"/>
      <c r="AF21" s="627"/>
      <c r="AG21" s="627"/>
      <c r="AH21" s="627"/>
      <c r="AI21" s="627"/>
      <c r="AJ21" s="627"/>
      <c r="AK21" s="627"/>
      <c r="AL21" s="628">
        <v>19.899999999999999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29892</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1972974</v>
      </c>
      <c r="S22" s="624"/>
      <c r="T22" s="624"/>
      <c r="U22" s="624"/>
      <c r="V22" s="624"/>
      <c r="W22" s="624"/>
      <c r="X22" s="624"/>
      <c r="Y22" s="625"/>
      <c r="Z22" s="626">
        <v>13</v>
      </c>
      <c r="AA22" s="626"/>
      <c r="AB22" s="626"/>
      <c r="AC22" s="626"/>
      <c r="AD22" s="627">
        <v>1972974</v>
      </c>
      <c r="AE22" s="627"/>
      <c r="AF22" s="627"/>
      <c r="AG22" s="627"/>
      <c r="AH22" s="627"/>
      <c r="AI22" s="627"/>
      <c r="AJ22" s="627"/>
      <c r="AK22" s="627"/>
      <c r="AL22" s="628">
        <v>19.899999999999999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153426</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7205875</v>
      </c>
      <c r="CS24" s="613"/>
      <c r="CT24" s="613"/>
      <c r="CU24" s="613"/>
      <c r="CV24" s="613"/>
      <c r="CW24" s="613"/>
      <c r="CX24" s="613"/>
      <c r="CY24" s="614"/>
      <c r="CZ24" s="617">
        <v>49.5</v>
      </c>
      <c r="DA24" s="618"/>
      <c r="DB24" s="618"/>
      <c r="DC24" s="634"/>
      <c r="DD24" s="658">
        <v>5408116</v>
      </c>
      <c r="DE24" s="613"/>
      <c r="DF24" s="613"/>
      <c r="DG24" s="613"/>
      <c r="DH24" s="613"/>
      <c r="DI24" s="613"/>
      <c r="DJ24" s="613"/>
      <c r="DK24" s="614"/>
      <c r="DL24" s="658">
        <v>4866181</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10051969</v>
      </c>
      <c r="S25" s="624"/>
      <c r="T25" s="624"/>
      <c r="U25" s="624"/>
      <c r="V25" s="624"/>
      <c r="W25" s="624"/>
      <c r="X25" s="624"/>
      <c r="Y25" s="625"/>
      <c r="Z25" s="626">
        <v>66.3</v>
      </c>
      <c r="AA25" s="626"/>
      <c r="AB25" s="626"/>
      <c r="AC25" s="626"/>
      <c r="AD25" s="627">
        <v>9898543</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3524625</v>
      </c>
      <c r="CS25" s="655"/>
      <c r="CT25" s="655"/>
      <c r="CU25" s="655"/>
      <c r="CV25" s="655"/>
      <c r="CW25" s="655"/>
      <c r="CX25" s="655"/>
      <c r="CY25" s="656"/>
      <c r="CZ25" s="628">
        <v>24.2</v>
      </c>
      <c r="DA25" s="653"/>
      <c r="DB25" s="653"/>
      <c r="DC25" s="657"/>
      <c r="DD25" s="632">
        <v>3358359</v>
      </c>
      <c r="DE25" s="655"/>
      <c r="DF25" s="655"/>
      <c r="DG25" s="655"/>
      <c r="DH25" s="655"/>
      <c r="DI25" s="655"/>
      <c r="DJ25" s="655"/>
      <c r="DK25" s="656"/>
      <c r="DL25" s="632">
        <v>3152123</v>
      </c>
      <c r="DM25" s="655"/>
      <c r="DN25" s="655"/>
      <c r="DO25" s="655"/>
      <c r="DP25" s="655"/>
      <c r="DQ25" s="655"/>
      <c r="DR25" s="655"/>
      <c r="DS25" s="655"/>
      <c r="DT25" s="655"/>
      <c r="DU25" s="655"/>
      <c r="DV25" s="656"/>
      <c r="DW25" s="628">
        <v>31.4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3561</v>
      </c>
      <c r="S26" s="624"/>
      <c r="T26" s="624"/>
      <c r="U26" s="624"/>
      <c r="V26" s="624"/>
      <c r="W26" s="624"/>
      <c r="X26" s="624"/>
      <c r="Y26" s="625"/>
      <c r="Z26" s="626">
        <v>0</v>
      </c>
      <c r="AA26" s="626"/>
      <c r="AB26" s="626"/>
      <c r="AC26" s="626"/>
      <c r="AD26" s="627">
        <v>3561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2272110</v>
      </c>
      <c r="CS26" s="624"/>
      <c r="CT26" s="624"/>
      <c r="CU26" s="624"/>
      <c r="CV26" s="624"/>
      <c r="CW26" s="624"/>
      <c r="CX26" s="624"/>
      <c r="CY26" s="625"/>
      <c r="CZ26" s="628">
        <v>15.6</v>
      </c>
      <c r="DA26" s="653"/>
      <c r="DB26" s="653"/>
      <c r="DC26" s="657"/>
      <c r="DD26" s="632">
        <v>2105844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48857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6391076</v>
      </c>
      <c r="BH27" s="624"/>
      <c r="BI27" s="624"/>
      <c r="BJ27" s="624"/>
      <c r="BK27" s="624"/>
      <c r="BL27" s="624"/>
      <c r="BM27" s="624"/>
      <c r="BN27" s="625"/>
      <c r="BO27" s="626">
        <v>100</v>
      </c>
      <c r="BP27" s="626"/>
      <c r="BQ27" s="626"/>
      <c r="BR27" s="626"/>
      <c r="BS27" s="627">
        <v>32791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2673497</v>
      </c>
      <c r="CS27" s="655"/>
      <c r="CT27" s="655"/>
      <c r="CU27" s="655"/>
      <c r="CV27" s="655"/>
      <c r="CW27" s="655"/>
      <c r="CX27" s="655"/>
      <c r="CY27" s="656"/>
      <c r="CZ27" s="628">
        <v>18.399999999999999</v>
      </c>
      <c r="DA27" s="653"/>
      <c r="DB27" s="653"/>
      <c r="DC27" s="657"/>
      <c r="DD27" s="632">
        <v>1042004</v>
      </c>
      <c r="DE27" s="655"/>
      <c r="DF27" s="655"/>
      <c r="DG27" s="655"/>
      <c r="DH27" s="655"/>
      <c r="DI27" s="655"/>
      <c r="DJ27" s="655"/>
      <c r="DK27" s="656"/>
      <c r="DL27" s="632">
        <v>706305</v>
      </c>
      <c r="DM27" s="655"/>
      <c r="DN27" s="655"/>
      <c r="DO27" s="655"/>
      <c r="DP27" s="655"/>
      <c r="DQ27" s="655"/>
      <c r="DR27" s="655"/>
      <c r="DS27" s="655"/>
      <c r="DT27" s="655"/>
      <c r="DU27" s="655"/>
      <c r="DV27" s="656"/>
      <c r="DW27" s="628">
        <v>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131068</v>
      </c>
      <c r="S28" s="624"/>
      <c r="T28" s="624"/>
      <c r="U28" s="624"/>
      <c r="V28" s="624"/>
      <c r="W28" s="624"/>
      <c r="X28" s="624"/>
      <c r="Y28" s="625"/>
      <c r="Z28" s="626">
        <v>0.9</v>
      </c>
      <c r="AA28" s="626"/>
      <c r="AB28" s="626"/>
      <c r="AC28" s="626"/>
      <c r="AD28" s="627">
        <v>25583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1007753</v>
      </c>
      <c r="CS28" s="624"/>
      <c r="CT28" s="624"/>
      <c r="CU28" s="624"/>
      <c r="CV28" s="624"/>
      <c r="CW28" s="624"/>
      <c r="CX28" s="624"/>
      <c r="CY28" s="625"/>
      <c r="CZ28" s="628">
        <v>6.9</v>
      </c>
      <c r="DA28" s="653"/>
      <c r="DB28" s="653"/>
      <c r="DC28" s="657"/>
      <c r="DD28" s="632">
        <v>1007753</v>
      </c>
      <c r="DE28" s="624"/>
      <c r="DF28" s="624"/>
      <c r="DG28" s="624"/>
      <c r="DH28" s="624"/>
      <c r="DI28" s="624"/>
      <c r="DJ28" s="624"/>
      <c r="DK28" s="625"/>
      <c r="DL28" s="632">
        <v>1007753</v>
      </c>
      <c r="DM28" s="624"/>
      <c r="DN28" s="624"/>
      <c r="DO28" s="624"/>
      <c r="DP28" s="624"/>
      <c r="DQ28" s="624"/>
      <c r="DR28" s="624"/>
      <c r="DS28" s="624"/>
      <c r="DT28" s="624"/>
      <c r="DU28" s="624"/>
      <c r="DV28" s="625"/>
      <c r="DW28" s="628">
        <v>10</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70712</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1007753</v>
      </c>
      <c r="CS29" s="655"/>
      <c r="CT29" s="655"/>
      <c r="CU29" s="655"/>
      <c r="CV29" s="655"/>
      <c r="CW29" s="655"/>
      <c r="CX29" s="655"/>
      <c r="CY29" s="656"/>
      <c r="CZ29" s="628">
        <v>6.9</v>
      </c>
      <c r="DA29" s="653"/>
      <c r="DB29" s="653"/>
      <c r="DC29" s="657"/>
      <c r="DD29" s="632">
        <v>1007753</v>
      </c>
      <c r="DE29" s="655"/>
      <c r="DF29" s="655"/>
      <c r="DG29" s="655"/>
      <c r="DH29" s="655"/>
      <c r="DI29" s="655"/>
      <c r="DJ29" s="655"/>
      <c r="DK29" s="656"/>
      <c r="DL29" s="632">
        <v>1007753</v>
      </c>
      <c r="DM29" s="655"/>
      <c r="DN29" s="655"/>
      <c r="DO29" s="655"/>
      <c r="DP29" s="655"/>
      <c r="DQ29" s="655"/>
      <c r="DR29" s="655"/>
      <c r="DS29" s="655"/>
      <c r="DT29" s="655"/>
      <c r="DU29" s="655"/>
      <c r="DV29" s="656"/>
      <c r="DW29" s="628">
        <v>10</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1992061</v>
      </c>
      <c r="S30" s="624"/>
      <c r="T30" s="624"/>
      <c r="U30" s="624"/>
      <c r="V30" s="624"/>
      <c r="W30" s="624"/>
      <c r="X30" s="624"/>
      <c r="Y30" s="625"/>
      <c r="Z30" s="626">
        <v>13.1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975988</v>
      </c>
      <c r="CS30" s="624"/>
      <c r="CT30" s="624"/>
      <c r="CU30" s="624"/>
      <c r="CV30" s="624"/>
      <c r="CW30" s="624"/>
      <c r="CX30" s="624"/>
      <c r="CY30" s="625"/>
      <c r="CZ30" s="628">
        <v>6.7</v>
      </c>
      <c r="DA30" s="653"/>
      <c r="DB30" s="653"/>
      <c r="DC30" s="657"/>
      <c r="DD30" s="632">
        <v>975988</v>
      </c>
      <c r="DE30" s="624"/>
      <c r="DF30" s="624"/>
      <c r="DG30" s="624"/>
      <c r="DH30" s="624"/>
      <c r="DI30" s="624"/>
      <c r="DJ30" s="624"/>
      <c r="DK30" s="625"/>
      <c r="DL30" s="632">
        <v>975988</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97.7</v>
      </c>
      <c r="BN31" s="667"/>
      <c r="BO31" s="667"/>
      <c r="BP31" s="667"/>
      <c r="BQ31" s="668"/>
      <c r="BR31" s="679">
        <v>99.1</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31765</v>
      </c>
      <c r="CS31" s="655"/>
      <c r="CT31" s="655"/>
      <c r="CU31" s="655"/>
      <c r="CV31" s="655"/>
      <c r="CW31" s="655"/>
      <c r="CX31" s="655"/>
      <c r="CY31" s="656"/>
      <c r="CZ31" s="628">
        <v>0.2</v>
      </c>
      <c r="DA31" s="653"/>
      <c r="DB31" s="653"/>
      <c r="DC31" s="657"/>
      <c r="DD31" s="632">
        <v>31765</v>
      </c>
      <c r="DE31" s="655"/>
      <c r="DF31" s="655"/>
      <c r="DG31" s="655"/>
      <c r="DH31" s="655"/>
      <c r="DI31" s="655"/>
      <c r="DJ31" s="655"/>
      <c r="DK31" s="656"/>
      <c r="DL31" s="632">
        <v>31765</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1522587</v>
      </c>
      <c r="S32" s="624"/>
      <c r="T32" s="624"/>
      <c r="U32" s="624"/>
      <c r="V32" s="624"/>
      <c r="W32" s="624"/>
      <c r="X32" s="624"/>
      <c r="Y32" s="625"/>
      <c r="Z32" s="626">
        <v>10</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5"/>
      <c r="BI32" s="655"/>
      <c r="BJ32" s="655"/>
      <c r="BK32" s="655"/>
      <c r="BL32" s="655"/>
      <c r="BM32" s="629">
        <v>97.5</v>
      </c>
      <c r="BN32" s="655"/>
      <c r="BO32" s="655"/>
      <c r="BP32" s="655"/>
      <c r="BQ32" s="678"/>
      <c r="BR32" s="680">
        <v>99</v>
      </c>
      <c r="BS32" s="655"/>
      <c r="BT32" s="655"/>
      <c r="BU32" s="655"/>
      <c r="BV32" s="655"/>
      <c r="BW32" s="655"/>
      <c r="BX32" s="629">
        <v>97.3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13974</v>
      </c>
      <c r="S33" s="624"/>
      <c r="T33" s="624"/>
      <c r="U33" s="624"/>
      <c r="V33" s="624"/>
      <c r="W33" s="624"/>
      <c r="X33" s="624"/>
      <c r="Y33" s="625"/>
      <c r="Z33" s="626">
        <v>0.1</v>
      </c>
      <c r="AA33" s="626"/>
      <c r="AB33" s="626"/>
      <c r="AC33" s="626"/>
      <c r="AD33" s="627">
        <v>3622</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99.2</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6035426</v>
      </c>
      <c r="CS33" s="655"/>
      <c r="CT33" s="655"/>
      <c r="CU33" s="655"/>
      <c r="CV33" s="655"/>
      <c r="CW33" s="655"/>
      <c r="CX33" s="655"/>
      <c r="CY33" s="656"/>
      <c r="CZ33" s="628">
        <v>41.4</v>
      </c>
      <c r="DA33" s="653"/>
      <c r="DB33" s="653"/>
      <c r="DC33" s="657"/>
      <c r="DD33" s="632">
        <v>5071582</v>
      </c>
      <c r="DE33" s="655"/>
      <c r="DF33" s="655"/>
      <c r="DG33" s="655"/>
      <c r="DH33" s="655"/>
      <c r="DI33" s="655"/>
      <c r="DJ33" s="655"/>
      <c r="DK33" s="656"/>
      <c r="DL33" s="632">
        <v>3995668</v>
      </c>
      <c r="DM33" s="655"/>
      <c r="DN33" s="655"/>
      <c r="DO33" s="655"/>
      <c r="DP33" s="655"/>
      <c r="DQ33" s="655"/>
      <c r="DR33" s="655"/>
      <c r="DS33" s="655"/>
      <c r="DT33" s="655"/>
      <c r="DU33" s="655"/>
      <c r="DV33" s="656"/>
      <c r="DW33" s="628">
        <v>39.799999999999997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19412</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2354665</v>
      </c>
      <c r="CS34" s="624"/>
      <c r="CT34" s="624"/>
      <c r="CU34" s="624"/>
      <c r="CV34" s="624"/>
      <c r="CW34" s="624"/>
      <c r="CX34" s="624"/>
      <c r="CY34" s="625"/>
      <c r="CZ34" s="628">
        <v>16.2</v>
      </c>
      <c r="DA34" s="653"/>
      <c r="DB34" s="653"/>
      <c r="DC34" s="657"/>
      <c r="DD34" s="632">
        <v>1937570</v>
      </c>
      <c r="DE34" s="624"/>
      <c r="DF34" s="624"/>
      <c r="DG34" s="624"/>
      <c r="DH34" s="624"/>
      <c r="DI34" s="624"/>
      <c r="DJ34" s="624"/>
      <c r="DK34" s="625"/>
      <c r="DL34" s="632">
        <v>1804434</v>
      </c>
      <c r="DM34" s="624"/>
      <c r="DN34" s="624"/>
      <c r="DO34" s="624"/>
      <c r="DP34" s="624"/>
      <c r="DQ34" s="624"/>
      <c r="DR34" s="624"/>
      <c r="DS34" s="624"/>
      <c r="DT34" s="624"/>
      <c r="DU34" s="624"/>
      <c r="DV34" s="625"/>
      <c r="DW34" s="628">
        <v>18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521065</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215917</v>
      </c>
      <c r="CS35" s="655"/>
      <c r="CT35" s="655"/>
      <c r="CU35" s="655"/>
      <c r="CV35" s="655"/>
      <c r="CW35" s="655"/>
      <c r="CX35" s="655"/>
      <c r="CY35" s="656"/>
      <c r="CZ35" s="628">
        <v>1.5</v>
      </c>
      <c r="DA35" s="653"/>
      <c r="DB35" s="653"/>
      <c r="DC35" s="657"/>
      <c r="DD35" s="632">
        <v>212351</v>
      </c>
      <c r="DE35" s="655"/>
      <c r="DF35" s="655"/>
      <c r="DG35" s="655"/>
      <c r="DH35" s="655"/>
      <c r="DI35" s="655"/>
      <c r="DJ35" s="655"/>
      <c r="DK35" s="656"/>
      <c r="DL35" s="632">
        <v>208865</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245280</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2017563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59007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1723007</v>
      </c>
      <c r="CS36" s="624"/>
      <c r="CT36" s="624"/>
      <c r="CU36" s="624"/>
      <c r="CV36" s="624"/>
      <c r="CW36" s="624"/>
      <c r="CX36" s="624"/>
      <c r="CY36" s="625"/>
      <c r="CZ36" s="628">
        <v>11.8</v>
      </c>
      <c r="DA36" s="653"/>
      <c r="DB36" s="653"/>
      <c r="DC36" s="657"/>
      <c r="DD36" s="632">
        <v>1413933</v>
      </c>
      <c r="DE36" s="624"/>
      <c r="DF36" s="624"/>
      <c r="DG36" s="624"/>
      <c r="DH36" s="624"/>
      <c r="DI36" s="624"/>
      <c r="DJ36" s="624"/>
      <c r="DK36" s="625"/>
      <c r="DL36" s="632">
        <v>868886</v>
      </c>
      <c r="DM36" s="624"/>
      <c r="DN36" s="624"/>
      <c r="DO36" s="624"/>
      <c r="DP36" s="624"/>
      <c r="DQ36" s="624"/>
      <c r="DR36" s="624"/>
      <c r="DS36" s="624"/>
      <c r="DT36" s="624"/>
      <c r="DU36" s="624"/>
      <c r="DV36" s="625"/>
      <c r="DW36" s="628">
        <v>8.6999999999999993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202843</v>
      </c>
      <c r="S37" s="624"/>
      <c r="T37" s="624"/>
      <c r="U37" s="624"/>
      <c r="V37" s="624"/>
      <c r="W37" s="624"/>
      <c r="X37" s="624"/>
      <c r="Y37" s="625"/>
      <c r="Z37" s="626">
        <v>1.3</v>
      </c>
      <c r="AA37" s="626"/>
      <c r="AB37" s="626"/>
      <c r="AC37" s="626"/>
      <c r="AD37" s="627">
        <v>1714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520000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47459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97607</v>
      </c>
      <c r="CS37" s="655"/>
      <c r="CT37" s="655"/>
      <c r="CU37" s="655"/>
      <c r="CV37" s="655"/>
      <c r="CW37" s="655"/>
      <c r="CX37" s="655"/>
      <c r="CY37" s="656"/>
      <c r="CZ37" s="628">
        <v>0.7</v>
      </c>
      <c r="DA37" s="653"/>
      <c r="DB37" s="653"/>
      <c r="DC37" s="657"/>
      <c r="DD37" s="632">
        <v>97607</v>
      </c>
      <c r="DE37" s="655"/>
      <c r="DF37" s="655"/>
      <c r="DG37" s="655"/>
      <c r="DH37" s="655"/>
      <c r="DI37" s="655"/>
      <c r="DJ37" s="655"/>
      <c r="DK37" s="656"/>
      <c r="DL37" s="632">
        <v>91614</v>
      </c>
      <c r="DM37" s="655"/>
      <c r="DN37" s="655"/>
      <c r="DO37" s="655"/>
      <c r="DP37" s="655"/>
      <c r="DQ37" s="655"/>
      <c r="DR37" s="655"/>
      <c r="DS37" s="655"/>
      <c r="DT37" s="655"/>
      <c r="DU37" s="655"/>
      <c r="DV37" s="656"/>
      <c r="DW37" s="628">
        <v>0.9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346268</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123735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4231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1373828</v>
      </c>
      <c r="CS38" s="624"/>
      <c r="CT38" s="624"/>
      <c r="CU38" s="624"/>
      <c r="CV38" s="624"/>
      <c r="CW38" s="624"/>
      <c r="CX38" s="624"/>
      <c r="CY38" s="625"/>
      <c r="CZ38" s="628">
        <v>9.4</v>
      </c>
      <c r="DA38" s="653"/>
      <c r="DB38" s="653"/>
      <c r="DC38" s="657"/>
      <c r="DD38" s="632">
        <v>1166285</v>
      </c>
      <c r="DE38" s="624"/>
      <c r="DF38" s="624"/>
      <c r="DG38" s="624"/>
      <c r="DH38" s="624"/>
      <c r="DI38" s="624"/>
      <c r="DJ38" s="624"/>
      <c r="DK38" s="625"/>
      <c r="DL38" s="632">
        <v>1113378</v>
      </c>
      <c r="DM38" s="624"/>
      <c r="DN38" s="624"/>
      <c r="DO38" s="624"/>
      <c r="DP38" s="624"/>
      <c r="DQ38" s="624"/>
      <c r="DR38" s="624"/>
      <c r="DS38" s="624"/>
      <c r="DT38" s="624"/>
      <c r="DU38" s="624"/>
      <c r="DV38" s="625"/>
      <c r="DW38" s="628">
        <v>11.1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6500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360214</v>
      </c>
      <c r="CS39" s="655"/>
      <c r="CT39" s="655"/>
      <c r="CU39" s="655"/>
      <c r="CV39" s="655"/>
      <c r="CW39" s="655"/>
      <c r="CX39" s="655"/>
      <c r="CY39" s="656"/>
      <c r="CZ39" s="628">
        <v>2.5</v>
      </c>
      <c r="DA39" s="653"/>
      <c r="DB39" s="653"/>
      <c r="DC39" s="657"/>
      <c r="DD39" s="632">
        <v>341338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96868</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7795</v>
      </c>
      <c r="CS40" s="624"/>
      <c r="CT40" s="624"/>
      <c r="CU40" s="624"/>
      <c r="CV40" s="624"/>
      <c r="CW40" s="624"/>
      <c r="CX40" s="624"/>
      <c r="CY40" s="625"/>
      <c r="CZ40" s="628">
        <v>0.1</v>
      </c>
      <c r="DA40" s="653"/>
      <c r="DB40" s="653"/>
      <c r="DC40" s="657"/>
      <c r="DD40" s="632">
        <v>105</v>
      </c>
      <c r="DE40" s="624"/>
      <c r="DF40" s="624"/>
      <c r="DG40" s="624"/>
      <c r="DH40" s="624"/>
      <c r="DI40" s="624"/>
      <c r="DJ40" s="624"/>
      <c r="DK40" s="625"/>
      <c r="DL40" s="632">
        <v>105</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15169657</v>
      </c>
      <c r="S41" s="696"/>
      <c r="T41" s="696"/>
      <c r="U41" s="696"/>
      <c r="V41" s="696"/>
      <c r="W41" s="696"/>
      <c r="X41" s="696"/>
      <c r="Y41" s="700"/>
      <c r="Z41" s="701">
        <v>100</v>
      </c>
      <c r="AA41" s="701"/>
      <c r="AB41" s="701"/>
      <c r="AC41" s="701"/>
      <c r="AD41" s="702">
        <v>9933023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240987</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1132841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355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1319456</v>
      </c>
      <c r="CS42" s="655"/>
      <c r="CT42" s="655"/>
      <c r="CU42" s="655"/>
      <c r="CV42" s="655"/>
      <c r="CW42" s="655"/>
      <c r="CX42" s="655"/>
      <c r="CY42" s="656"/>
      <c r="CZ42" s="628">
        <v>9.1</v>
      </c>
      <c r="DA42" s="653"/>
      <c r="DB42" s="653"/>
      <c r="DC42" s="657"/>
      <c r="DD42" s="632">
        <v>393388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25066</v>
      </c>
      <c r="CS43" s="655"/>
      <c r="CT43" s="655"/>
      <c r="CU43" s="655"/>
      <c r="CV43" s="655"/>
      <c r="CW43" s="655"/>
      <c r="CX43" s="655"/>
      <c r="CY43" s="656"/>
      <c r="CZ43" s="628">
        <v>0.2</v>
      </c>
      <c r="DA43" s="653"/>
      <c r="DB43" s="653"/>
      <c r="DC43" s="657"/>
      <c r="DD43" s="632">
        <v>25066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1310328</v>
      </c>
      <c r="CS44" s="624"/>
      <c r="CT44" s="624"/>
      <c r="CU44" s="624"/>
      <c r="CV44" s="624"/>
      <c r="CW44" s="624"/>
      <c r="CX44" s="624"/>
      <c r="CY44" s="625"/>
      <c r="CZ44" s="628">
        <v>9</v>
      </c>
      <c r="DA44" s="629"/>
      <c r="DB44" s="629"/>
      <c r="DC44" s="635"/>
      <c r="DD44" s="632">
        <v>385075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723312</v>
      </c>
      <c r="CS45" s="655"/>
      <c r="CT45" s="655"/>
      <c r="CU45" s="655"/>
      <c r="CV45" s="655"/>
      <c r="CW45" s="655"/>
      <c r="CX45" s="655"/>
      <c r="CY45" s="656"/>
      <c r="CZ45" s="628">
        <v>5</v>
      </c>
      <c r="DA45" s="653"/>
      <c r="DB45" s="653"/>
      <c r="DC45" s="657"/>
      <c r="DD45" s="632">
        <v>26398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576176</v>
      </c>
      <c r="CS46" s="624"/>
      <c r="CT46" s="624"/>
      <c r="CU46" s="624"/>
      <c r="CV46" s="624"/>
      <c r="CW46" s="624"/>
      <c r="CX46" s="624"/>
      <c r="CY46" s="625"/>
      <c r="CZ46" s="628">
        <v>4</v>
      </c>
      <c r="DA46" s="629"/>
      <c r="DB46" s="629"/>
      <c r="DC46" s="635"/>
      <c r="DD46" s="632">
        <v>357917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9128</v>
      </c>
      <c r="CS47" s="655"/>
      <c r="CT47" s="655"/>
      <c r="CU47" s="655"/>
      <c r="CV47" s="655"/>
      <c r="CW47" s="655"/>
      <c r="CX47" s="655"/>
      <c r="CY47" s="656"/>
      <c r="CZ47" s="628">
        <v>0.1</v>
      </c>
      <c r="DA47" s="653"/>
      <c r="DB47" s="653"/>
      <c r="DC47" s="657"/>
      <c r="DD47" s="632">
        <v>8313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14560757</v>
      </c>
      <c r="CS49" s="682"/>
      <c r="CT49" s="682"/>
      <c r="CU49" s="682"/>
      <c r="CV49" s="682"/>
      <c r="CW49" s="682"/>
      <c r="CX49" s="682"/>
      <c r="CY49" s="711"/>
      <c r="CZ49" s="703">
        <v>100</v>
      </c>
      <c r="DA49" s="712"/>
      <c r="DB49" s="712"/>
      <c r="DC49" s="713"/>
      <c r="DD49" s="714">
        <v>10873086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0wbzVBoGSgEKmDWj4rTZPQO1t8h3MbFzu3i4TxTZvdk76ZjySsRkwGbJ5RHvpD3lyYa4gsE1xd3nC0wXW9YQg==" saltValue="Ra21uk1/n2sTiAUH1os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15168</v>
      </c>
      <c r="R7" s="753"/>
      <c r="S7" s="753"/>
      <c r="T7" s="753"/>
      <c r="U7" s="753"/>
      <c r="V7" s="753">
        <v>14559</v>
      </c>
      <c r="W7" s="753"/>
      <c r="X7" s="753"/>
      <c r="Y7" s="753"/>
      <c r="Z7" s="753"/>
      <c r="AA7" s="753">
        <v>609</v>
      </c>
      <c r="AB7" s="753"/>
      <c r="AC7" s="753"/>
      <c r="AD7" s="753"/>
      <c r="AE7" s="754"/>
      <c r="AF7" s="755">
        <v>557</v>
      </c>
      <c r="AG7" s="756"/>
      <c r="AH7" s="756"/>
      <c r="AI7" s="756"/>
      <c r="AJ7" s="757"/>
      <c r="AK7" s="758" t="s">
        <v>554</v>
      </c>
      <c r="AL7" s="759"/>
      <c r="AM7" s="759"/>
      <c r="AN7" s="759"/>
      <c r="AO7" s="759"/>
      <c r="AP7" s="759">
        <v>9703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2</v>
      </c>
      <c r="R8" s="784"/>
      <c r="S8" s="784"/>
      <c r="T8" s="784"/>
      <c r="U8" s="784"/>
      <c r="V8" s="784">
        <v>2</v>
      </c>
      <c r="W8" s="784"/>
      <c r="X8" s="784"/>
      <c r="Y8" s="784"/>
      <c r="Z8" s="784"/>
      <c r="AA8" s="784">
        <v>0</v>
      </c>
      <c r="AB8" s="784"/>
      <c r="AC8" s="784"/>
      <c r="AD8" s="784"/>
      <c r="AE8" s="785"/>
      <c r="AF8" s="786">
        <v>-6</v>
      </c>
      <c r="AG8" s="787"/>
      <c r="AH8" s="787"/>
      <c r="AI8" s="787"/>
      <c r="AJ8" s="788"/>
      <c r="AK8" s="769" t="s">
        <v>554</v>
      </c>
      <c r="AL8" s="770"/>
      <c r="AM8" s="770"/>
      <c r="AN8" s="770"/>
      <c r="AO8" s="770"/>
      <c r="AP8" s="770" t="s">
        <v>554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hidden="1"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hidden="1"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hidden="1"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hidden="1"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hidden="1"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hidden="1"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hidden="1"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hidden="1"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hidden="1"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hidden="1"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hidden="1"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hidden="1"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f>Q7+Q8</f>
        <v>15170</v>
      </c>
      <c r="R23" s="793"/>
      <c r="S23" s="793"/>
      <c r="T23" s="793"/>
      <c r="U23" s="793"/>
      <c r="V23" s="793">
        <f t="shared" ref="V23" si="0">V7+V8</f>
        <v>14561</v>
      </c>
      <c r="W23" s="793"/>
      <c r="X23" s="793"/>
      <c r="Y23" s="793"/>
      <c r="Z23" s="793"/>
      <c r="AA23" s="793">
        <f t="shared" ref="AA23" si="1">AA7+AA8</f>
        <v>609</v>
      </c>
      <c r="AB23" s="793"/>
      <c r="AC23" s="793"/>
      <c r="AD23" s="793"/>
      <c r="AE23" s="794"/>
      <c r="AF23" s="795">
        <v>551</v>
      </c>
      <c r="AG23" s="793"/>
      <c r="AH23" s="793"/>
      <c r="AI23" s="793"/>
      <c r="AJ23" s="796"/>
      <c r="AK23" s="797"/>
      <c r="AL23" s="798"/>
      <c r="AM23" s="798"/>
      <c r="AN23" s="798"/>
      <c r="AO23" s="798"/>
      <c r="AP23" s="793">
        <f>AP7</f>
        <v>9703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3438</v>
      </c>
      <c r="R28" s="823"/>
      <c r="S28" s="823"/>
      <c r="T28" s="823"/>
      <c r="U28" s="823"/>
      <c r="V28" s="823">
        <v>3379</v>
      </c>
      <c r="W28" s="823"/>
      <c r="X28" s="823"/>
      <c r="Y28" s="823"/>
      <c r="Z28" s="823"/>
      <c r="AA28" s="823">
        <v>59</v>
      </c>
      <c r="AB28" s="823"/>
      <c r="AC28" s="823"/>
      <c r="AD28" s="823"/>
      <c r="AE28" s="824"/>
      <c r="AF28" s="825">
        <v>59</v>
      </c>
      <c r="AG28" s="823"/>
      <c r="AH28" s="823"/>
      <c r="AI28" s="823"/>
      <c r="AJ28" s="826"/>
      <c r="AK28" s="827"/>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3481</v>
      </c>
      <c r="R29" s="784"/>
      <c r="S29" s="784"/>
      <c r="T29" s="784"/>
      <c r="U29" s="784"/>
      <c r="V29" s="784">
        <v>3272</v>
      </c>
      <c r="W29" s="784"/>
      <c r="X29" s="784"/>
      <c r="Y29" s="784"/>
      <c r="Z29" s="784"/>
      <c r="AA29" s="784">
        <v>209</v>
      </c>
      <c r="AB29" s="784"/>
      <c r="AC29" s="784"/>
      <c r="AD29" s="784"/>
      <c r="AE29" s="785"/>
      <c r="AF29" s="786">
        <v>209</v>
      </c>
      <c r="AG29" s="787"/>
      <c r="AH29" s="787"/>
      <c r="AI29" s="787"/>
      <c r="AJ29" s="788"/>
      <c r="AK29" s="834"/>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1057</v>
      </c>
      <c r="R30" s="784"/>
      <c r="S30" s="784"/>
      <c r="T30" s="784"/>
      <c r="U30" s="784"/>
      <c r="V30" s="784">
        <v>1045</v>
      </c>
      <c r="W30" s="784"/>
      <c r="X30" s="784"/>
      <c r="Y30" s="784"/>
      <c r="Z30" s="784"/>
      <c r="AA30" s="784">
        <v>11</v>
      </c>
      <c r="AB30" s="784"/>
      <c r="AC30" s="784"/>
      <c r="AD30" s="784"/>
      <c r="AE30" s="785"/>
      <c r="AF30" s="786">
        <v>11</v>
      </c>
      <c r="AG30" s="787"/>
      <c r="AH30" s="787"/>
      <c r="AI30" s="787"/>
      <c r="AJ30" s="788"/>
      <c r="AK30" s="834"/>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830</v>
      </c>
      <c r="R31" s="784"/>
      <c r="S31" s="784"/>
      <c r="T31" s="784"/>
      <c r="U31" s="784"/>
      <c r="V31" s="784">
        <v>764</v>
      </c>
      <c r="W31" s="784"/>
      <c r="X31" s="784"/>
      <c r="Y31" s="784"/>
      <c r="Z31" s="784"/>
      <c r="AA31" s="784">
        <v>66</v>
      </c>
      <c r="AB31" s="784"/>
      <c r="AC31" s="784"/>
      <c r="AD31" s="784"/>
      <c r="AE31" s="785"/>
      <c r="AF31" s="786">
        <v>772</v>
      </c>
      <c r="AG31" s="787"/>
      <c r="AH31" s="787"/>
      <c r="AI31" s="787"/>
      <c r="AJ31" s="788"/>
      <c r="AK31" s="834">
        <v>124</v>
      </c>
      <c r="AL31" s="830"/>
      <c r="AM31" s="830"/>
      <c r="AN31" s="830"/>
      <c r="AO31" s="830"/>
      <c r="AP31" s="830">
        <v>597</v>
      </c>
      <c r="AQ31" s="830"/>
      <c r="AR31" s="830"/>
      <c r="AS31" s="830"/>
      <c r="AT31" s="830"/>
      <c r="AU31" s="830">
        <v>7</v>
      </c>
      <c r="AV31" s="830"/>
      <c r="AW31" s="830"/>
      <c r="AX31" s="830"/>
      <c r="AY31" s="830"/>
      <c r="AZ31" s="831" t="s">
        <v>554</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1261</v>
      </c>
      <c r="R32" s="784"/>
      <c r="S32" s="784"/>
      <c r="T32" s="784"/>
      <c r="U32" s="784"/>
      <c r="V32" s="784">
        <v>1219</v>
      </c>
      <c r="W32" s="784"/>
      <c r="X32" s="784"/>
      <c r="Y32" s="784"/>
      <c r="Z32" s="784"/>
      <c r="AA32" s="784">
        <v>42</v>
      </c>
      <c r="AB32" s="784"/>
      <c r="AC32" s="784"/>
      <c r="AD32" s="784"/>
      <c r="AE32" s="785"/>
      <c r="AF32" s="786">
        <v>769</v>
      </c>
      <c r="AG32" s="787"/>
      <c r="AH32" s="787"/>
      <c r="AI32" s="787"/>
      <c r="AJ32" s="788"/>
      <c r="AK32" s="834">
        <v>520</v>
      </c>
      <c r="AL32" s="830"/>
      <c r="AM32" s="830"/>
      <c r="AN32" s="830"/>
      <c r="AO32" s="830"/>
      <c r="AP32" s="830">
        <v>11160</v>
      </c>
      <c r="AQ32" s="830"/>
      <c r="AR32" s="830"/>
      <c r="AS32" s="830"/>
      <c r="AT32" s="830"/>
      <c r="AU32" s="830">
        <v>7622</v>
      </c>
      <c r="AV32" s="830"/>
      <c r="AW32" s="830"/>
      <c r="AX32" s="830"/>
      <c r="AY32" s="830"/>
      <c r="AZ32" s="831" t="s">
        <v>554</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hidden="1"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hidden="1"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hidden="1"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hidden="1"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hidden="1"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hidden="1"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hidden="1"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hidden="1"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hidden="1"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hidden="1"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hidden="1"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hidden="1"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hidden="1"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hidden="1"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hidden="1"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hidden="1"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hidden="1"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hidden="1"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hidden="1"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hidden="1"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hidden="1"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hidden="1"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hidden="1"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hidden="1"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hidden="1"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hidden="1"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1820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555</v>
      </c>
      <c r="C68" s="870"/>
      <c r="D68" s="870"/>
      <c r="E68" s="870"/>
      <c r="F68" s="870"/>
      <c r="G68" s="870"/>
      <c r="H68" s="870"/>
      <c r="I68" s="870"/>
      <c r="J68" s="870"/>
      <c r="K68" s="870"/>
      <c r="L68" s="870"/>
      <c r="M68" s="870"/>
      <c r="N68" s="870"/>
      <c r="O68" s="870"/>
      <c r="P68" s="871"/>
      <c r="Q68" s="872">
        <v>207</v>
      </c>
      <c r="R68" s="866"/>
      <c r="S68" s="866"/>
      <c r="T68" s="866"/>
      <c r="U68" s="866"/>
      <c r="V68" s="866">
        <v>150</v>
      </c>
      <c r="W68" s="866"/>
      <c r="X68" s="866"/>
      <c r="Y68" s="866"/>
      <c r="Z68" s="866"/>
      <c r="AA68" s="866">
        <v>57</v>
      </c>
      <c r="AB68" s="866"/>
      <c r="AC68" s="866"/>
      <c r="AD68" s="866"/>
      <c r="AE68" s="866"/>
      <c r="AF68" s="866">
        <v>23</v>
      </c>
      <c r="AG68" s="866"/>
      <c r="AH68" s="866"/>
      <c r="AI68" s="866"/>
      <c r="AJ68" s="866"/>
      <c r="AK68" s="866">
        <v>5</v>
      </c>
      <c r="AL68" s="866"/>
      <c r="AM68" s="866"/>
      <c r="AN68" s="866"/>
      <c r="AO68" s="866"/>
      <c r="AP68" s="866">
        <v>17</v>
      </c>
      <c r="AQ68" s="866"/>
      <c r="AR68" s="866"/>
      <c r="AS68" s="866"/>
      <c r="AT68" s="866"/>
      <c r="AU68" s="866">
        <v>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556</v>
      </c>
      <c r="C69" s="874"/>
      <c r="D69" s="874"/>
      <c r="E69" s="874"/>
      <c r="F69" s="874"/>
      <c r="G69" s="874"/>
      <c r="H69" s="874"/>
      <c r="I69" s="874"/>
      <c r="J69" s="874"/>
      <c r="K69" s="874"/>
      <c r="L69" s="874"/>
      <c r="M69" s="874"/>
      <c r="N69" s="874"/>
      <c r="O69" s="874"/>
      <c r="P69" s="875"/>
      <c r="Q69" s="876">
        <v>248</v>
      </c>
      <c r="R69" s="830"/>
      <c r="S69" s="830"/>
      <c r="T69" s="830"/>
      <c r="U69" s="830"/>
      <c r="V69" s="830">
        <v>205</v>
      </c>
      <c r="W69" s="830"/>
      <c r="X69" s="830"/>
      <c r="Y69" s="830"/>
      <c r="Z69" s="830"/>
      <c r="AA69" s="830">
        <v>43</v>
      </c>
      <c r="AB69" s="830"/>
      <c r="AC69" s="830"/>
      <c r="AD69" s="830"/>
      <c r="AE69" s="830"/>
      <c r="AF69" s="830">
        <v>43</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557</v>
      </c>
      <c r="C71" s="874"/>
      <c r="D71" s="874"/>
      <c r="E71" s="874"/>
      <c r="F71" s="874"/>
      <c r="G71" s="874"/>
      <c r="H71" s="874"/>
      <c r="I71" s="874"/>
      <c r="J71" s="874"/>
      <c r="K71" s="874"/>
      <c r="L71" s="874"/>
      <c r="M71" s="874"/>
      <c r="N71" s="874"/>
      <c r="O71" s="874"/>
      <c r="P71" s="875"/>
      <c r="Q71" s="876">
        <v>374</v>
      </c>
      <c r="R71" s="830"/>
      <c r="S71" s="830"/>
      <c r="T71" s="830"/>
      <c r="U71" s="830"/>
      <c r="V71" s="830">
        <v>363</v>
      </c>
      <c r="W71" s="830"/>
      <c r="X71" s="830"/>
      <c r="Y71" s="830"/>
      <c r="Z71" s="830"/>
      <c r="AA71" s="830">
        <v>11</v>
      </c>
      <c r="AB71" s="830"/>
      <c r="AC71" s="830"/>
      <c r="AD71" s="830"/>
      <c r="AE71" s="830"/>
      <c r="AF71" s="830">
        <v>11</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558</v>
      </c>
      <c r="C73" s="874"/>
      <c r="D73" s="874"/>
      <c r="E73" s="874"/>
      <c r="F73" s="874"/>
      <c r="G73" s="874"/>
      <c r="H73" s="874"/>
      <c r="I73" s="874"/>
      <c r="J73" s="874"/>
      <c r="K73" s="874"/>
      <c r="L73" s="874"/>
      <c r="M73" s="874"/>
      <c r="N73" s="874"/>
      <c r="O73" s="874"/>
      <c r="P73" s="875"/>
      <c r="Q73" s="876">
        <v>313</v>
      </c>
      <c r="R73" s="830"/>
      <c r="S73" s="830"/>
      <c r="T73" s="830"/>
      <c r="U73" s="830"/>
      <c r="V73" s="830">
        <v>294</v>
      </c>
      <c r="W73" s="830"/>
      <c r="X73" s="830"/>
      <c r="Y73" s="830"/>
      <c r="Z73" s="830"/>
      <c r="AA73" s="830">
        <v>19</v>
      </c>
      <c r="AB73" s="830"/>
      <c r="AC73" s="830"/>
      <c r="AD73" s="830"/>
      <c r="AE73" s="830"/>
      <c r="AF73" s="830">
        <v>19</v>
      </c>
      <c r="AG73" s="830"/>
      <c r="AH73" s="830"/>
      <c r="AI73" s="830"/>
      <c r="AJ73" s="830"/>
      <c r="AK73" s="830">
        <v>83</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559</v>
      </c>
      <c r="C74" s="874"/>
      <c r="D74" s="874"/>
      <c r="E74" s="874"/>
      <c r="F74" s="874"/>
      <c r="G74" s="874"/>
      <c r="H74" s="874"/>
      <c r="I74" s="874"/>
      <c r="J74" s="874"/>
      <c r="K74" s="874"/>
      <c r="L74" s="874"/>
      <c r="M74" s="874"/>
      <c r="N74" s="874"/>
      <c r="O74" s="874"/>
      <c r="P74" s="875"/>
      <c r="Q74" s="876">
        <v>62</v>
      </c>
      <c r="R74" s="830"/>
      <c r="S74" s="830"/>
      <c r="T74" s="830"/>
      <c r="U74" s="830"/>
      <c r="V74" s="830">
        <v>61</v>
      </c>
      <c r="W74" s="830"/>
      <c r="X74" s="830"/>
      <c r="Y74" s="830"/>
      <c r="Z74" s="830"/>
      <c r="AA74" s="830">
        <v>1</v>
      </c>
      <c r="AB74" s="830"/>
      <c r="AC74" s="830"/>
      <c r="AD74" s="830"/>
      <c r="AE74" s="830"/>
      <c r="AF74" s="830">
        <v>1</v>
      </c>
      <c r="AG74" s="830"/>
      <c r="AH74" s="830"/>
      <c r="AI74" s="830"/>
      <c r="AJ74" s="830"/>
      <c r="AK74" s="830" t="s">
        <v>554</v>
      </c>
      <c r="AL74" s="830"/>
      <c r="AM74" s="830"/>
      <c r="AN74" s="830"/>
      <c r="AO74" s="830"/>
      <c r="AP74" s="830" t="s">
        <v>554</v>
      </c>
      <c r="AQ74" s="830"/>
      <c r="AR74" s="830"/>
      <c r="AS74" s="830"/>
      <c r="AT74" s="830"/>
      <c r="AU74" s="830" t="s">
        <v>554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560</v>
      </c>
      <c r="C75" s="874"/>
      <c r="D75" s="874"/>
      <c r="E75" s="874"/>
      <c r="F75" s="874"/>
      <c r="G75" s="874"/>
      <c r="H75" s="874"/>
      <c r="I75" s="874"/>
      <c r="J75" s="874"/>
      <c r="K75" s="874"/>
      <c r="L75" s="874"/>
      <c r="M75" s="874"/>
      <c r="N75" s="874"/>
      <c r="O75" s="874"/>
      <c r="P75" s="875"/>
      <c r="Q75" s="877">
        <v>155</v>
      </c>
      <c r="R75" s="878"/>
      <c r="S75" s="878"/>
      <c r="T75" s="878"/>
      <c r="U75" s="834"/>
      <c r="V75" s="879">
        <v>153</v>
      </c>
      <c r="W75" s="878"/>
      <c r="X75" s="878"/>
      <c r="Y75" s="878"/>
      <c r="Z75" s="834"/>
      <c r="AA75" s="879">
        <v>3</v>
      </c>
      <c r="AB75" s="878"/>
      <c r="AC75" s="878"/>
      <c r="AD75" s="878"/>
      <c r="AE75" s="834"/>
      <c r="AF75" s="879">
        <v>3</v>
      </c>
      <c r="AG75" s="878"/>
      <c r="AH75" s="878"/>
      <c r="AI75" s="878"/>
      <c r="AJ75" s="834"/>
      <c r="AK75" s="879" t="s">
        <v>554</v>
      </c>
      <c r="AL75" s="878"/>
      <c r="AM75" s="878"/>
      <c r="AN75" s="878"/>
      <c r="AO75" s="834"/>
      <c r="AP75" s="879" t="s">
        <v>554</v>
      </c>
      <c r="AQ75" s="878"/>
      <c r="AR75" s="878"/>
      <c r="AS75" s="878"/>
      <c r="AT75" s="834"/>
      <c r="AU75" s="879" t="s">
        <v>554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561</v>
      </c>
      <c r="C76" s="874"/>
      <c r="D76" s="874"/>
      <c r="E76" s="874"/>
      <c r="F76" s="874"/>
      <c r="G76" s="874"/>
      <c r="H76" s="874"/>
      <c r="I76" s="874"/>
      <c r="J76" s="874"/>
      <c r="K76" s="874"/>
      <c r="L76" s="874"/>
      <c r="M76" s="874"/>
      <c r="N76" s="874"/>
      <c r="O76" s="874"/>
      <c r="P76" s="875"/>
      <c r="Q76" s="877">
        <v>16</v>
      </c>
      <c r="R76" s="878"/>
      <c r="S76" s="878"/>
      <c r="T76" s="878"/>
      <c r="U76" s="834"/>
      <c r="V76" s="879">
        <v>14</v>
      </c>
      <c r="W76" s="878"/>
      <c r="X76" s="878"/>
      <c r="Y76" s="878"/>
      <c r="Z76" s="834"/>
      <c r="AA76" s="879">
        <v>2</v>
      </c>
      <c r="AB76" s="878"/>
      <c r="AC76" s="878"/>
      <c r="AD76" s="878"/>
      <c r="AE76" s="834"/>
      <c r="AF76" s="879">
        <v>2</v>
      </c>
      <c r="AG76" s="878"/>
      <c r="AH76" s="878"/>
      <c r="AI76" s="878"/>
      <c r="AJ76" s="834"/>
      <c r="AK76" s="879" t="s">
        <v>554</v>
      </c>
      <c r="AL76" s="878"/>
      <c r="AM76" s="878"/>
      <c r="AN76" s="878"/>
      <c r="AO76" s="834"/>
      <c r="AP76" s="879" t="s">
        <v>554</v>
      </c>
      <c r="AQ76" s="878"/>
      <c r="AR76" s="878"/>
      <c r="AS76" s="878"/>
      <c r="AT76" s="834"/>
      <c r="AU76" s="879" t="s">
        <v>554</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562</v>
      </c>
      <c r="C77" s="874"/>
      <c r="D77" s="874"/>
      <c r="E77" s="874"/>
      <c r="F77" s="874"/>
      <c r="G77" s="874"/>
      <c r="H77" s="874"/>
      <c r="I77" s="874"/>
      <c r="J77" s="874"/>
      <c r="K77" s="874"/>
      <c r="L77" s="874"/>
      <c r="M77" s="874"/>
      <c r="N77" s="874"/>
      <c r="O77" s="874"/>
      <c r="P77" s="875"/>
      <c r="Q77" s="877">
        <v>5869</v>
      </c>
      <c r="R77" s="878"/>
      <c r="S77" s="878"/>
      <c r="T77" s="878"/>
      <c r="U77" s="834"/>
      <c r="V77" s="879">
        <v>4818</v>
      </c>
      <c r="W77" s="878"/>
      <c r="X77" s="878"/>
      <c r="Y77" s="878"/>
      <c r="Z77" s="834"/>
      <c r="AA77" s="879">
        <v>1051</v>
      </c>
      <c r="AB77" s="878"/>
      <c r="AC77" s="878"/>
      <c r="AD77" s="878"/>
      <c r="AE77" s="834"/>
      <c r="AF77" s="879">
        <v>1051</v>
      </c>
      <c r="AG77" s="878"/>
      <c r="AH77" s="878"/>
      <c r="AI77" s="878"/>
      <c r="AJ77" s="834"/>
      <c r="AK77" s="879">
        <v>18</v>
      </c>
      <c r="AL77" s="878"/>
      <c r="AM77" s="878"/>
      <c r="AN77" s="878"/>
      <c r="AO77" s="834"/>
      <c r="AP77" s="879" t="s">
        <v>554</v>
      </c>
      <c r="AQ77" s="878"/>
      <c r="AR77" s="878"/>
      <c r="AS77" s="878"/>
      <c r="AT77" s="834"/>
      <c r="AU77" s="879" t="s">
        <v>554</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563</v>
      </c>
      <c r="C78" s="874"/>
      <c r="D78" s="874"/>
      <c r="E78" s="874"/>
      <c r="F78" s="874"/>
      <c r="G78" s="874"/>
      <c r="H78" s="874"/>
      <c r="I78" s="874"/>
      <c r="J78" s="874"/>
      <c r="K78" s="874"/>
      <c r="L78" s="874"/>
      <c r="M78" s="874"/>
      <c r="N78" s="874"/>
      <c r="O78" s="874"/>
      <c r="P78" s="875"/>
      <c r="Q78" s="876">
        <v>280</v>
      </c>
      <c r="R78" s="830"/>
      <c r="S78" s="830"/>
      <c r="T78" s="830"/>
      <c r="U78" s="830"/>
      <c r="V78" s="830">
        <v>269</v>
      </c>
      <c r="W78" s="830"/>
      <c r="X78" s="830"/>
      <c r="Y78" s="830"/>
      <c r="Z78" s="830"/>
      <c r="AA78" s="830">
        <v>11</v>
      </c>
      <c r="AB78" s="830"/>
      <c r="AC78" s="830"/>
      <c r="AD78" s="830"/>
      <c r="AE78" s="830"/>
      <c r="AF78" s="830">
        <v>11</v>
      </c>
      <c r="AG78" s="830"/>
      <c r="AH78" s="830"/>
      <c r="AI78" s="830"/>
      <c r="AJ78" s="830"/>
      <c r="AK78" s="830" t="s">
        <v>554</v>
      </c>
      <c r="AL78" s="830"/>
      <c r="AM78" s="830"/>
      <c r="AN78" s="830"/>
      <c r="AO78" s="830"/>
      <c r="AP78" s="830">
        <v>101</v>
      </c>
      <c r="AQ78" s="830"/>
      <c r="AR78" s="830"/>
      <c r="AS78" s="830"/>
      <c r="AT78" s="830"/>
      <c r="AU78" s="830">
        <v>4</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564</v>
      </c>
      <c r="C79" s="874"/>
      <c r="D79" s="874"/>
      <c r="E79" s="874"/>
      <c r="F79" s="874"/>
      <c r="G79" s="874"/>
      <c r="H79" s="874"/>
      <c r="I79" s="874"/>
      <c r="J79" s="874"/>
      <c r="K79" s="874"/>
      <c r="L79" s="874"/>
      <c r="M79" s="874"/>
      <c r="N79" s="874"/>
      <c r="O79" s="874"/>
      <c r="P79" s="875"/>
      <c r="Q79" s="876">
        <v>5</v>
      </c>
      <c r="R79" s="830"/>
      <c r="S79" s="830"/>
      <c r="T79" s="830"/>
      <c r="U79" s="830"/>
      <c r="V79" s="830">
        <v>3</v>
      </c>
      <c r="W79" s="830"/>
      <c r="X79" s="830"/>
      <c r="Y79" s="830"/>
      <c r="Z79" s="830"/>
      <c r="AA79" s="830">
        <v>2</v>
      </c>
      <c r="AB79" s="830"/>
      <c r="AC79" s="830"/>
      <c r="AD79" s="830"/>
      <c r="AE79" s="830"/>
      <c r="AF79" s="830">
        <v>2</v>
      </c>
      <c r="AG79" s="830"/>
      <c r="AH79" s="830"/>
      <c r="AI79" s="830"/>
      <c r="AJ79" s="830"/>
      <c r="AK79" s="830">
        <v>0</v>
      </c>
      <c r="AL79" s="830"/>
      <c r="AM79" s="830"/>
      <c r="AN79" s="830"/>
      <c r="AO79" s="830"/>
      <c r="AP79" s="830" t="s">
        <v>554</v>
      </c>
      <c r="AQ79" s="830"/>
      <c r="AR79" s="830"/>
      <c r="AS79" s="830"/>
      <c r="AT79" s="830"/>
      <c r="AU79" s="830" t="s">
        <v>554</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565</v>
      </c>
      <c r="C81" s="874"/>
      <c r="D81" s="874"/>
      <c r="E81" s="874"/>
      <c r="F81" s="874"/>
      <c r="G81" s="874"/>
      <c r="H81" s="874"/>
      <c r="I81" s="874"/>
      <c r="J81" s="874"/>
      <c r="K81" s="874"/>
      <c r="L81" s="874"/>
      <c r="M81" s="874"/>
      <c r="N81" s="874"/>
      <c r="O81" s="874"/>
      <c r="P81" s="875"/>
      <c r="Q81" s="876">
        <v>249</v>
      </c>
      <c r="R81" s="830"/>
      <c r="S81" s="830"/>
      <c r="T81" s="830"/>
      <c r="U81" s="830"/>
      <c r="V81" s="830">
        <v>153</v>
      </c>
      <c r="W81" s="830"/>
      <c r="X81" s="830"/>
      <c r="Y81" s="830"/>
      <c r="Z81" s="830"/>
      <c r="AA81" s="830">
        <v>96</v>
      </c>
      <c r="AB81" s="830"/>
      <c r="AC81" s="830"/>
      <c r="AD81" s="830"/>
      <c r="AE81" s="830"/>
      <c r="AF81" s="830">
        <v>96</v>
      </c>
      <c r="AG81" s="830"/>
      <c r="AH81" s="830"/>
      <c r="AI81" s="830"/>
      <c r="AJ81" s="830"/>
      <c r="AK81" s="830" t="s">
        <v>554</v>
      </c>
      <c r="AL81" s="830"/>
      <c r="AM81" s="830"/>
      <c r="AN81" s="830"/>
      <c r="AO81" s="830"/>
      <c r="AP81" s="830" t="s">
        <v>554</v>
      </c>
      <c r="AQ81" s="830"/>
      <c r="AR81" s="830"/>
      <c r="AS81" s="830"/>
      <c r="AT81" s="830"/>
      <c r="AU81" s="830" t="s">
        <v>554</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t="s">
        <v>566</v>
      </c>
      <c r="C82" s="874"/>
      <c r="D82" s="874"/>
      <c r="E82" s="874"/>
      <c r="F82" s="874"/>
      <c r="G82" s="874"/>
      <c r="H82" s="874"/>
      <c r="I82" s="874"/>
      <c r="J82" s="874"/>
      <c r="K82" s="874"/>
      <c r="L82" s="874"/>
      <c r="M82" s="874"/>
      <c r="N82" s="874"/>
      <c r="O82" s="874"/>
      <c r="P82" s="875"/>
      <c r="Q82" s="876">
        <v>38</v>
      </c>
      <c r="R82" s="830"/>
      <c r="S82" s="830"/>
      <c r="T82" s="830"/>
      <c r="U82" s="830"/>
      <c r="V82" s="830">
        <v>23</v>
      </c>
      <c r="W82" s="830"/>
      <c r="X82" s="830"/>
      <c r="Y82" s="830"/>
      <c r="Z82" s="830"/>
      <c r="AA82" s="830">
        <v>15</v>
      </c>
      <c r="AB82" s="830"/>
      <c r="AC82" s="830"/>
      <c r="AD82" s="830"/>
      <c r="AE82" s="830"/>
      <c r="AF82" s="830">
        <v>15</v>
      </c>
      <c r="AG82" s="830"/>
      <c r="AH82" s="830"/>
      <c r="AI82" s="830"/>
      <c r="AJ82" s="830"/>
      <c r="AK82" s="830" t="s">
        <v>554</v>
      </c>
      <c r="AL82" s="830"/>
      <c r="AM82" s="830"/>
      <c r="AN82" s="830"/>
      <c r="AO82" s="830"/>
      <c r="AP82" s="830" t="s">
        <v>554</v>
      </c>
      <c r="AQ82" s="830"/>
      <c r="AR82" s="830"/>
      <c r="AS82" s="830"/>
      <c r="AT82" s="830"/>
      <c r="AU82" s="830" t="s">
        <v>554</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t="s">
        <v>567</v>
      </c>
      <c r="C84" s="874"/>
      <c r="D84" s="874"/>
      <c r="E84" s="874"/>
      <c r="F84" s="874"/>
      <c r="G84" s="874"/>
      <c r="H84" s="874"/>
      <c r="I84" s="874"/>
      <c r="J84" s="874"/>
      <c r="K84" s="874"/>
      <c r="L84" s="874"/>
      <c r="M84" s="874"/>
      <c r="N84" s="874"/>
      <c r="O84" s="874"/>
      <c r="P84" s="875"/>
      <c r="Q84" s="876">
        <v>237</v>
      </c>
      <c r="R84" s="830"/>
      <c r="S84" s="830"/>
      <c r="T84" s="830"/>
      <c r="U84" s="830"/>
      <c r="V84" s="830">
        <v>234</v>
      </c>
      <c r="W84" s="830"/>
      <c r="X84" s="830"/>
      <c r="Y84" s="830"/>
      <c r="Z84" s="830"/>
      <c r="AA84" s="830">
        <v>4</v>
      </c>
      <c r="AB84" s="830"/>
      <c r="AC84" s="830"/>
      <c r="AD84" s="830"/>
      <c r="AE84" s="830"/>
      <c r="AF84" s="830">
        <v>4</v>
      </c>
      <c r="AG84" s="830"/>
      <c r="AH84" s="830"/>
      <c r="AI84" s="830"/>
      <c r="AJ84" s="830"/>
      <c r="AK84" s="830">
        <v>12</v>
      </c>
      <c r="AL84" s="830"/>
      <c r="AM84" s="830"/>
      <c r="AN84" s="830"/>
      <c r="AO84" s="830"/>
      <c r="AP84" s="830" t="s">
        <v>486</v>
      </c>
      <c r="AQ84" s="830"/>
      <c r="AR84" s="830"/>
      <c r="AS84" s="830"/>
      <c r="AT84" s="830"/>
      <c r="AU84" s="830" t="s">
        <v>486</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t="s">
        <v>568</v>
      </c>
      <c r="C85" s="874"/>
      <c r="D85" s="874"/>
      <c r="E85" s="874"/>
      <c r="F85" s="874"/>
      <c r="G85" s="874"/>
      <c r="H85" s="874"/>
      <c r="I85" s="874"/>
      <c r="J85" s="874"/>
      <c r="K85" s="874"/>
      <c r="L85" s="874"/>
      <c r="M85" s="874"/>
      <c r="N85" s="874"/>
      <c r="O85" s="874"/>
      <c r="P85" s="875"/>
      <c r="Q85" s="876">
        <v>254366</v>
      </c>
      <c r="R85" s="830"/>
      <c r="S85" s="830"/>
      <c r="T85" s="830"/>
      <c r="U85" s="830"/>
      <c r="V85" s="830">
        <v>246438</v>
      </c>
      <c r="W85" s="830"/>
      <c r="X85" s="830"/>
      <c r="Y85" s="830"/>
      <c r="Z85" s="830"/>
      <c r="AA85" s="830">
        <v>7929</v>
      </c>
      <c r="AB85" s="830"/>
      <c r="AC85" s="830"/>
      <c r="AD85" s="830"/>
      <c r="AE85" s="830"/>
      <c r="AF85" s="830">
        <v>7525</v>
      </c>
      <c r="AG85" s="830"/>
      <c r="AH85" s="830"/>
      <c r="AI85" s="830"/>
      <c r="AJ85" s="830"/>
      <c r="AK85" s="830" t="s">
        <v>554</v>
      </c>
      <c r="AL85" s="830"/>
      <c r="AM85" s="830"/>
      <c r="AN85" s="830"/>
      <c r="AO85" s="830"/>
      <c r="AP85" s="830" t="s">
        <v>486</v>
      </c>
      <c r="AQ85" s="830"/>
      <c r="AR85" s="830"/>
      <c r="AS85" s="830"/>
      <c r="AT85" s="830"/>
      <c r="AU85" s="830" t="s">
        <v>486</v>
      </c>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918149</v>
      </c>
      <c r="AB110" s="900"/>
      <c r="AC110" s="900"/>
      <c r="AD110" s="900"/>
      <c r="AE110" s="901"/>
      <c r="AF110" s="902">
        <v>974318</v>
      </c>
      <c r="AG110" s="900"/>
      <c r="AH110" s="900"/>
      <c r="AI110" s="900"/>
      <c r="AJ110" s="901"/>
      <c r="AK110" s="902">
        <v>1007753</v>
      </c>
      <c r="AL110" s="900"/>
      <c r="AM110" s="900"/>
      <c r="AN110" s="900"/>
      <c r="AO110" s="901"/>
      <c r="AP110" s="903">
        <v>11.4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10773792</v>
      </c>
      <c r="BR110" s="931"/>
      <c r="BS110" s="931"/>
      <c r="BT110" s="931"/>
      <c r="BU110" s="931"/>
      <c r="BV110" s="931">
        <v>10332270</v>
      </c>
      <c r="BW110" s="931"/>
      <c r="BX110" s="931"/>
      <c r="BY110" s="931"/>
      <c r="BZ110" s="931"/>
      <c r="CA110" s="931">
        <v>9702550</v>
      </c>
      <c r="CB110" s="931"/>
      <c r="CC110" s="931"/>
      <c r="CD110" s="931"/>
      <c r="CE110" s="931"/>
      <c r="CF110" s="944">
        <v>110</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8222617</v>
      </c>
      <c r="BR112" s="926"/>
      <c r="BS112" s="926"/>
      <c r="BT112" s="926"/>
      <c r="BU112" s="926"/>
      <c r="BV112" s="926">
        <v>8034772</v>
      </c>
      <c r="BW112" s="926"/>
      <c r="BX112" s="926"/>
      <c r="BY112" s="926"/>
      <c r="BZ112" s="926"/>
      <c r="CA112" s="926">
        <v>7628875</v>
      </c>
      <c r="CB112" s="926"/>
      <c r="CC112" s="926"/>
      <c r="CD112" s="926"/>
      <c r="CE112" s="926"/>
      <c r="CF112" s="920">
        <v>86.5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444709</v>
      </c>
      <c r="AB113" s="938"/>
      <c r="AC113" s="938"/>
      <c r="AD113" s="938"/>
      <c r="AE113" s="939"/>
      <c r="AF113" s="940">
        <v>458222</v>
      </c>
      <c r="AG113" s="938"/>
      <c r="AH113" s="938"/>
      <c r="AI113" s="938"/>
      <c r="AJ113" s="939"/>
      <c r="AK113" s="940">
        <v>438709</v>
      </c>
      <c r="AL113" s="938"/>
      <c r="AM113" s="938"/>
      <c r="AN113" s="938"/>
      <c r="AO113" s="939"/>
      <c r="AP113" s="941">
        <v>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20334</v>
      </c>
      <c r="BR113" s="926"/>
      <c r="BS113" s="926"/>
      <c r="BT113" s="926"/>
      <c r="BU113" s="926"/>
      <c r="BV113" s="926">
        <v>20673</v>
      </c>
      <c r="BW113" s="926"/>
      <c r="BX113" s="926"/>
      <c r="BY113" s="926"/>
      <c r="BZ113" s="926"/>
      <c r="CA113" s="926">
        <v>12408</v>
      </c>
      <c r="CB113" s="926"/>
      <c r="CC113" s="926"/>
      <c r="CD113" s="926"/>
      <c r="CE113" s="926"/>
      <c r="CF113" s="920">
        <v>0.1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5747</v>
      </c>
      <c r="AB114" s="959"/>
      <c r="AC114" s="959"/>
      <c r="AD114" s="959"/>
      <c r="AE114" s="960"/>
      <c r="AF114" s="961">
        <v>5747</v>
      </c>
      <c r="AG114" s="959"/>
      <c r="AH114" s="959"/>
      <c r="AI114" s="959"/>
      <c r="AJ114" s="960"/>
      <c r="AK114" s="961">
        <v>5882</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1368605</v>
      </c>
      <c r="AB117" s="979"/>
      <c r="AC117" s="979"/>
      <c r="AD117" s="979"/>
      <c r="AE117" s="980"/>
      <c r="AF117" s="981">
        <v>1438287</v>
      </c>
      <c r="AG117" s="979"/>
      <c r="AH117" s="979"/>
      <c r="AI117" s="979"/>
      <c r="AJ117" s="980"/>
      <c r="AK117" s="981">
        <v>1452344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19016743</v>
      </c>
      <c r="BR119" s="1000"/>
      <c r="BS119" s="1000"/>
      <c r="BT119" s="1000"/>
      <c r="BU119" s="1000"/>
      <c r="BV119" s="1000">
        <v>18387715</v>
      </c>
      <c r="BW119" s="1000"/>
      <c r="BX119" s="1000"/>
      <c r="BY119" s="1000"/>
      <c r="BZ119" s="1000"/>
      <c r="CA119" s="1000">
        <v>17343833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6257737</v>
      </c>
      <c r="BR120" s="931"/>
      <c r="BS120" s="931"/>
      <c r="BT120" s="931"/>
      <c r="BU120" s="931"/>
      <c r="BV120" s="931">
        <v>6872830</v>
      </c>
      <c r="BW120" s="931"/>
      <c r="BX120" s="931"/>
      <c r="BY120" s="931"/>
      <c r="BZ120" s="931"/>
      <c r="CA120" s="931">
        <v>6985245</v>
      </c>
      <c r="CB120" s="931"/>
      <c r="CC120" s="931"/>
      <c r="CD120" s="931"/>
      <c r="CE120" s="931"/>
      <c r="CF120" s="944">
        <v>79.2</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8172354</v>
      </c>
      <c r="DH120" s="931"/>
      <c r="DI120" s="931"/>
      <c r="DJ120" s="931"/>
      <c r="DK120" s="931"/>
      <c r="DL120" s="931">
        <v>7993824</v>
      </c>
      <c r="DM120" s="931"/>
      <c r="DN120" s="931"/>
      <c r="DO120" s="931"/>
      <c r="DP120" s="931"/>
      <c r="DQ120" s="931">
        <v>7622314</v>
      </c>
      <c r="DR120" s="931"/>
      <c r="DS120" s="931"/>
      <c r="DT120" s="931"/>
      <c r="DU120" s="931"/>
      <c r="DV120" s="932">
        <v>86.4</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50263</v>
      </c>
      <c r="DH121" s="926"/>
      <c r="DI121" s="926"/>
      <c r="DJ121" s="926"/>
      <c r="DK121" s="926"/>
      <c r="DL121" s="926">
        <v>40948</v>
      </c>
      <c r="DM121" s="926"/>
      <c r="DN121" s="926"/>
      <c r="DO121" s="926"/>
      <c r="DP121" s="926"/>
      <c r="DQ121" s="926">
        <v>6561</v>
      </c>
      <c r="DR121" s="926"/>
      <c r="DS121" s="926"/>
      <c r="DT121" s="926"/>
      <c r="DU121" s="926"/>
      <c r="DV121" s="927">
        <v>0.1</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15311119</v>
      </c>
      <c r="BR122" s="1000"/>
      <c r="BS122" s="1000"/>
      <c r="BT122" s="1000"/>
      <c r="BU122" s="1000"/>
      <c r="BV122" s="1000">
        <v>14974116</v>
      </c>
      <c r="BW122" s="1000"/>
      <c r="BX122" s="1000"/>
      <c r="BY122" s="1000"/>
      <c r="BZ122" s="1000"/>
      <c r="CA122" s="1000">
        <v>14536000</v>
      </c>
      <c r="CB122" s="1000"/>
      <c r="CC122" s="1000"/>
      <c r="CD122" s="1000"/>
      <c r="CE122" s="1000"/>
      <c r="CF122" s="1017">
        <v>164.8</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21568856</v>
      </c>
      <c r="BR123" s="1064"/>
      <c r="BS123" s="1064"/>
      <c r="BT123" s="1064"/>
      <c r="BU123" s="1064"/>
      <c r="BV123" s="1064">
        <v>21846946</v>
      </c>
      <c r="BW123" s="1064"/>
      <c r="BX123" s="1064"/>
      <c r="BY123" s="1064"/>
      <c r="BZ123" s="1064"/>
      <c r="CA123" s="1064">
        <v>21521245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122</v>
      </c>
      <c r="AB128" s="1046"/>
      <c r="AC128" s="1046"/>
      <c r="AD128" s="1046"/>
      <c r="AE128" s="1047"/>
      <c r="AF128" s="1048">
        <v>598</v>
      </c>
      <c r="AG128" s="1046"/>
      <c r="AH128" s="1046"/>
      <c r="AI128" s="1046"/>
      <c r="AJ128" s="1047"/>
      <c r="AK128" s="1048">
        <v>598</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13.35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9788801</v>
      </c>
      <c r="AB129" s="959"/>
      <c r="AC129" s="959"/>
      <c r="AD129" s="959"/>
      <c r="AE129" s="960"/>
      <c r="AF129" s="961">
        <v>9529389</v>
      </c>
      <c r="AG129" s="959"/>
      <c r="AH129" s="959"/>
      <c r="AI129" s="959"/>
      <c r="AJ129" s="960"/>
      <c r="AK129" s="961">
        <v>9887873</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18.350000000000001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1034948</v>
      </c>
      <c r="AB130" s="959"/>
      <c r="AC130" s="959"/>
      <c r="AD130" s="959"/>
      <c r="AE130" s="960"/>
      <c r="AF130" s="961">
        <v>1050146</v>
      </c>
      <c r="AG130" s="959"/>
      <c r="AH130" s="959"/>
      <c r="AI130" s="959"/>
      <c r="AJ130" s="960"/>
      <c r="AK130" s="961">
        <v>1066995</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4.2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8753853</v>
      </c>
      <c r="AB131" s="986"/>
      <c r="AC131" s="986"/>
      <c r="AD131" s="986"/>
      <c r="AE131" s="987"/>
      <c r="AF131" s="985">
        <v>8479243</v>
      </c>
      <c r="AG131" s="986"/>
      <c r="AH131" s="986"/>
      <c r="AI131" s="986"/>
      <c r="AJ131" s="987"/>
      <c r="AK131" s="985">
        <v>8820878</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3.8115444709999999</v>
      </c>
      <c r="AB132" s="1097"/>
      <c r="AC132" s="1097"/>
      <c r="AD132" s="1097"/>
      <c r="AE132" s="1098"/>
      <c r="AF132" s="1099">
        <v>4.5704905499999997</v>
      </c>
      <c r="AG132" s="1097"/>
      <c r="AH132" s="1097"/>
      <c r="AI132" s="1097"/>
      <c r="AJ132" s="1098"/>
      <c r="AK132" s="1099">
        <v>4.3618220320000001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3.2</v>
      </c>
      <c r="AB133" s="1080"/>
      <c r="AC133" s="1080"/>
      <c r="AD133" s="1080"/>
      <c r="AE133" s="1081"/>
      <c r="AF133" s="1079">
        <v>4</v>
      </c>
      <c r="AG133" s="1080"/>
      <c r="AH133" s="1080"/>
      <c r="AI133" s="1080"/>
      <c r="AJ133" s="1081"/>
      <c r="AK133" s="1079">
        <v>4.2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MWPT66ywVXm+abXxBVODAHQKKWZ60UV2j7sgDCljiW2StfW+w1s0Vl44RmmMP/uauCpL8ePPGdWghFvMRUuvQ==" saltValue="bWgFEqWgyaGLwjChpRdp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RFZzBV8OkOX5vQLmNoPoM84macUpveSs18J/BdbOAsVhaSIOR7V7BbFOlrXse1xoOpffb+n3Wf9pTPhy2jN0Q==" saltValue="BnXDvdn05eCwllsEIIdH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S6ec8CXRS9t0vhNkAaExEwJckZZeNKVKauTZvXLMkNaT6+Bwr9o6ICEo3MKkH5YX4GB+CE8Pqw/OCSlSoIRig==" saltValue="wfyRFF97U+LXwYcAGjfW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3524625</v>
      </c>
      <c r="AP9" s="281">
        <v>85849</v>
      </c>
      <c r="AQ9" s="282">
        <v>78624</v>
      </c>
      <c r="AR9" s="283">
        <v>9.1999999999999993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2648</v>
      </c>
      <c r="AP10" s="284">
        <v>64</v>
      </c>
      <c r="AQ10" s="285">
        <v>8393</v>
      </c>
      <c r="AR10" s="286">
        <v>-99.2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566</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v>4</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t="s">
        <v>486</v>
      </c>
      <c r="AP13" s="284" t="s">
        <v>486</v>
      </c>
      <c r="AQ13" s="285">
        <v>2520</v>
      </c>
      <c r="AR13" s="286" t="s">
        <v>486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25066</v>
      </c>
      <c r="AP14" s="284">
        <v>611</v>
      </c>
      <c r="AQ14" s="285">
        <v>1291</v>
      </c>
      <c r="AR14" s="286">
        <v>-52.7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-260119</v>
      </c>
      <c r="AP15" s="284">
        <v>-6336</v>
      </c>
      <c r="AQ15" s="285">
        <v>-4844</v>
      </c>
      <c r="AR15" s="286">
        <v>30.8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3292220</v>
      </c>
      <c r="AP16" s="284">
        <v>80189</v>
      </c>
      <c r="AQ16" s="285">
        <v>86555</v>
      </c>
      <c r="AR16" s="286">
        <v>-7.4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8.09</v>
      </c>
      <c r="AP21" s="298">
        <v>7.95</v>
      </c>
      <c r="AQ21" s="299">
        <v>0.14000000000000001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100.3</v>
      </c>
      <c r="AP22" s="303">
        <v>97.2</v>
      </c>
      <c r="AQ22" s="304">
        <v>3.1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1007753</v>
      </c>
      <c r="AP32" s="312">
        <v>24546</v>
      </c>
      <c r="AQ32" s="313">
        <v>34484</v>
      </c>
      <c r="AR32" s="314">
        <v>-28.8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438709</v>
      </c>
      <c r="AP35" s="312">
        <v>10686</v>
      </c>
      <c r="AQ35" s="313">
        <v>11558</v>
      </c>
      <c r="AR35" s="314">
        <v>-7.5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5882</v>
      </c>
      <c r="AP36" s="312">
        <v>143</v>
      </c>
      <c r="AQ36" s="313">
        <v>3181</v>
      </c>
      <c r="AR36" s="314">
        <v>-95.5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486</v>
      </c>
      <c r="AP37" s="312" t="s">
        <v>486</v>
      </c>
      <c r="AQ37" s="313">
        <v>154</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-598</v>
      </c>
      <c r="AP39" s="312">
        <v>-15</v>
      </c>
      <c r="AQ39" s="313">
        <v>-2572</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-1066995</v>
      </c>
      <c r="AP40" s="312">
        <v>-25989</v>
      </c>
      <c r="AQ40" s="313">
        <v>-30360</v>
      </c>
      <c r="AR40" s="314">
        <v>-14.4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384751</v>
      </c>
      <c r="AP41" s="312">
        <v>9371</v>
      </c>
      <c r="AQ41" s="313">
        <v>16445</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1587514</v>
      </c>
      <c r="AN51" s="334">
        <v>38073</v>
      </c>
      <c r="AO51" s="335">
        <v>-10</v>
      </c>
      <c r="AP51" s="336">
        <v>59119</v>
      </c>
      <c r="AQ51" s="337">
        <v>9.6999999999999993</v>
      </c>
      <c r="AR51" s="338">
        <v>-19.7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625381</v>
      </c>
      <c r="AN52" s="342">
        <v>14998</v>
      </c>
      <c r="AO52" s="343">
        <v>-52.4</v>
      </c>
      <c r="AP52" s="344">
        <v>29900</v>
      </c>
      <c r="AQ52" s="345">
        <v>-14.7</v>
      </c>
      <c r="AR52" s="346">
        <v>-37.700000000000003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1626049</v>
      </c>
      <c r="AN53" s="334">
        <v>39047</v>
      </c>
      <c r="AO53" s="335">
        <v>2.6</v>
      </c>
      <c r="AP53" s="336">
        <v>53895</v>
      </c>
      <c r="AQ53" s="337">
        <v>-8.8000000000000007</v>
      </c>
      <c r="AR53" s="338">
        <v>11.4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1140237</v>
      </c>
      <c r="AN54" s="342">
        <v>27381</v>
      </c>
      <c r="AO54" s="343">
        <v>82.6</v>
      </c>
      <c r="AP54" s="344">
        <v>31224</v>
      </c>
      <c r="AQ54" s="345">
        <v>4.4000000000000004</v>
      </c>
      <c r="AR54" s="346">
        <v>78.2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1296911</v>
      </c>
      <c r="AN55" s="334">
        <v>31269</v>
      </c>
      <c r="AO55" s="335">
        <v>-19.899999999999999</v>
      </c>
      <c r="AP55" s="336">
        <v>56181</v>
      </c>
      <c r="AQ55" s="337">
        <v>4.2</v>
      </c>
      <c r="AR55" s="338">
        <v>-24.1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809474</v>
      </c>
      <c r="AN56" s="342">
        <v>19517</v>
      </c>
      <c r="AO56" s="343">
        <v>-28.7</v>
      </c>
      <c r="AP56" s="344">
        <v>32039</v>
      </c>
      <c r="AQ56" s="345">
        <v>2.6</v>
      </c>
      <c r="AR56" s="346">
        <v>-31.3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731272</v>
      </c>
      <c r="AN57" s="334">
        <v>17714</v>
      </c>
      <c r="AO57" s="335">
        <v>-43.3</v>
      </c>
      <c r="AP57" s="336">
        <v>47730</v>
      </c>
      <c r="AQ57" s="337">
        <v>-15</v>
      </c>
      <c r="AR57" s="338">
        <v>-28.3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484033</v>
      </c>
      <c r="AN58" s="342">
        <v>11725</v>
      </c>
      <c r="AO58" s="343">
        <v>-39.9</v>
      </c>
      <c r="AP58" s="344">
        <v>26378</v>
      </c>
      <c r="AQ58" s="345">
        <v>-17.7</v>
      </c>
      <c r="AR58" s="346">
        <v>-22.2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1310328</v>
      </c>
      <c r="AN59" s="334">
        <v>31916</v>
      </c>
      <c r="AO59" s="335">
        <v>80.2</v>
      </c>
      <c r="AP59" s="336">
        <v>61921</v>
      </c>
      <c r="AQ59" s="337">
        <v>29.7</v>
      </c>
      <c r="AR59" s="338">
        <v>50.5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576176</v>
      </c>
      <c r="AN60" s="342">
        <v>14034</v>
      </c>
      <c r="AO60" s="343">
        <v>19.7</v>
      </c>
      <c r="AP60" s="344">
        <v>34719</v>
      </c>
      <c r="AQ60" s="345">
        <v>31.6</v>
      </c>
      <c r="AR60" s="346">
        <v>-11.9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1310415</v>
      </c>
      <c r="AN61" s="349">
        <v>31604</v>
      </c>
      <c r="AO61" s="350">
        <v>1.9</v>
      </c>
      <c r="AP61" s="351">
        <v>55769</v>
      </c>
      <c r="AQ61" s="352">
        <v>4</v>
      </c>
      <c r="AR61" s="338">
        <v>-2.1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727060</v>
      </c>
      <c r="AN62" s="342">
        <v>17531</v>
      </c>
      <c r="AO62" s="343">
        <v>-3.7</v>
      </c>
      <c r="AP62" s="344">
        <v>30852</v>
      </c>
      <c r="AQ62" s="345">
        <v>1.2</v>
      </c>
      <c r="AR62" s="346">
        <v>-4.9000000000000004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5RSQLK/7Adof0bijCFjHvlAP747hoDXyiCTL2cLcp5ikZ0DZFcFJO/4qnAoObllH+R4k9fh76cSm5xxp8CJmA==" saltValue="UCt/wFU/j1NdPnGBc+GK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Y1X8X3pSYKzx+XPkHmr+/wZku052h6Nnl604Pb/sJ3T4ieAp6WGQMx7Zmm+Sa5T8HJaIUgCSJOrCloYtS/5FLw==" saltValue="3YvRRTcSkgW5FTJcPc49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Opo5UgRlQPpFifgqm2PP29yvx7IzsAuiDh7xOxGwKBgFQDnL/yKQbUUuLVwArIQhFXZ3r4acbKMccE1WV4vHJQ==" saltValue="9zN5VUvvI1vgLj9rVn2e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33.659999999999997</v>
      </c>
      <c r="G47" s="12">
        <v>28.31</v>
      </c>
      <c r="H47" s="12">
        <v>27.76</v>
      </c>
      <c r="I47" s="12">
        <v>29.28</v>
      </c>
      <c r="J47" s="13">
        <v>26.27</v>
      </c>
    </row>
    <row r="48" spans="2:10" ht="57.75" customHeight="1" x14ac:dyDescent="0.2">
      <c r="B48" s="14"/>
      <c r="C48" s="1141" t="s">
        <v>4</v>
      </c>
      <c r="D48" s="1141"/>
      <c r="E48" s="1142"/>
      <c r="F48" s="15">
        <v>5.5</v>
      </c>
      <c r="G48" s="16">
        <v>4.95</v>
      </c>
      <c r="H48" s="16">
        <v>8.8800000000000008</v>
      </c>
      <c r="I48" s="16">
        <v>4.37</v>
      </c>
      <c r="J48" s="17">
        <v>5.57</v>
      </c>
    </row>
    <row r="49" spans="2:10" ht="57.75" customHeight="1" thickBot="1" x14ac:dyDescent="0.25">
      <c r="B49" s="18"/>
      <c r="C49" s="1143" t="s">
        <v>5</v>
      </c>
      <c r="D49" s="1143"/>
      <c r="E49" s="1144"/>
      <c r="F49" s="19" t="s">
        <v>530</v>
      </c>
      <c r="G49" s="20" t="s">
        <v>531</v>
      </c>
      <c r="H49" s="20">
        <v>2.84</v>
      </c>
      <c r="I49" s="20" t="s">
        <v>532</v>
      </c>
      <c r="J49" s="21" t="s">
        <v>533</v>
      </c>
    </row>
    <row r="50" spans="2:10" ht="13" x14ac:dyDescent="0.2"/>
  </sheetData>
  <sheetProtection algorithmName="SHA-512" hashValue="WVegtnz4mFx6zayA+OUGBzwacKGtxWe1GttK/OmhVi6cX525v2nFJf1p8bBpubOqTRL+3KeQ8SpYiGcXR5d+YQ==" saltValue="u8mWuMcCDmkMrdib3k4s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