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4_財政事情・財政分析\07_財政状況資料集（H22決算～）\R5年度決算\05_市町回答（１回目）\14 伊賀市○\"/>
    </mc:Choice>
  </mc:AlternateContent>
  <xr:revisionPtr revIDLastSave="0" documentId="13_ncr:1_{68F14D69-A6F8-4D1E-A73D-E597964D0B25}"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6" i="10" l="1"/>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W42" i="10"/>
  <c r="BW43" i="10" s="1"/>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C36" i="10"/>
  <c r="CO35" i="10"/>
  <c r="BW35" i="10"/>
  <c r="BW36" i="10" s="1"/>
  <c r="BW37" i="10" s="1"/>
  <c r="BW38" i="10" s="1"/>
  <c r="BW39" i="10" s="1"/>
  <c r="BW40" i="10" s="1"/>
  <c r="BW41" i="10" s="1"/>
  <c r="BE35" i="10"/>
  <c r="CO34" i="10"/>
  <c r="BW34" i="10"/>
  <c r="BE34" i="10"/>
  <c r="C34" i="10"/>
  <c r="C35" i="10" s="1"/>
  <c r="U34" i="10" l="1"/>
  <c r="U35" i="10" s="1"/>
  <c r="U36" i="10" s="1"/>
  <c r="U37" i="10" s="1"/>
  <c r="AM34" i="10"/>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<sst xmlns="http://schemas.openxmlformats.org/spreadsheetml/2006/main" count="1104" uniqueCount="583">
  <si>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</si>
  <si>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</si>
  <si>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</si>
  <si>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</si>
  <si>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</si>
  <si>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</si>
  <si>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</si>
  <si>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</si>
  <si>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</si>
  <si>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</si>
  <si>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</si>
  <si>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</si>
  <si>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</si>
  <si>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</si>
  <si>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</si>
  <si>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</si>
  <si>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</si>
  <si>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</si>
  <si>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</si>
  <si>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</si>
  <si>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</si>
  <si>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</si>
  <si>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</si>
  <si>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</si>
  <si>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</si>
  <si>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</si>
  <si>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</si>
  <si>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</si>
  <si>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</si>
  <si>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</si>
  <si>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</si>
  <si>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</si>
  <si>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</si>
  <si>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</si>
  <si>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</si>
  <si>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</si>
  <si>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</si>
  <si>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</si>
  <si>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</si>
  <si>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</si>
  <si>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</si>
  <si>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</si>
  <si>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</si>
  <si>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</si>
  <si>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</si>
  <si>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</si>
  <si>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</si>
  <si>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</si>
  <si>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</si>
  <si>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</si>
  <si>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</si>
  <si>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</si>
  <si>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</si>
  <si>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</si>
  <si>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</si>
  <si>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</si>
  <si>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</si>
  <si>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</si>
  <si>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</si>
  <si>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</si>
  <si>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</si>
  <si>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</si>
  <si>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</si>
  <si>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</si>
  <si>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</si>
  <si>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</si>
  <si>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</si>
  <si>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</si>
  <si>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</si>
  <si>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</si>
  <si>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</si>
  <si>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</si>
  <si>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</si>
  <si>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</si>
  <si>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</si>
  <si>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</si>
  <si>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</si>
  <si>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</si>
  <si>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</si>
  <si>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</si>
  <si>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</si>
  <si>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Ⅱ－０</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</si>
  <si>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</si>
  <si>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</si>
  <si>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</si>
  <si>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</si>
  <si>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</si>
  <si>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</si>
  <si>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</si>
  <si>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</si>
  <si>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</si>
  <si>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</si>
  <si>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</si>
  <si>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</si>
  <si>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伊賀市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</si>
  <si>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</si>
  <si>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</si>
  <si>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</si>
  <si>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26"/>
  </si>
  <si>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</si>
  <si>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</si>
  <si>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</si>
  <si>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</si>
  <si>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</si>
  <si>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</si>
  <si>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</si>
  <si>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</si>
  <si>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</si>
  <si>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</si>
  <si>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</si>
  <si>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</si>
  <si>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</si>
  <si>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</si>
  <si>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</si>
  <si>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</si>
  <si>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</si>
  <si>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</si>
  <si>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</si>
  <si>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</si>
  <si>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</si>
  <si>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</si>
  <si>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</si>
  <si>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</si>
  <si>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</si>
  <si>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</si>
  <si>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</si>
  <si>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</si>
  <si>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</si>
  <si>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</si>
  <si>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</si>
  <si>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</si>
  <si>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</si>
  <si>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</si>
  <si>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</si>
  <si>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</si>
  <si>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</si>
  <si>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</si>
  <si>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</si>
  <si>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</si>
  <si>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</si>
  <si>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</si>
  <si>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</si>
  <si>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26"/>
  </si>
  <si>
    <t>うち日本人(％)</t>
    <phoneticPr fontId="5"/>
  </si>
  <si>
    <t>-1.9</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</si>
  <si>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</si>
  <si>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</si>
  <si>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</si>
  <si>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</si>
  <si>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</si>
  <si>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</si>
  <si>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</si>
  <si>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</si>
  <si>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</si>
  <si>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</si>
  <si>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</si>
  <si>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</si>
  <si>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</si>
  <si>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</si>
  <si>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</si>
  <si>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</si>
  <si>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</si>
  <si>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</si>
  <si>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</si>
  <si>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</si>
  <si>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</si>
  <si>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</si>
  <si>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</si>
  <si>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</si>
  <si>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</si>
  <si>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</si>
  <si>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</si>
  <si>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</si>
  <si>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</si>
  <si>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</si>
  <si>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</si>
  <si>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</si>
  <si>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</si>
  <si>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</si>
  <si>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</si>
  <si>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</si>
  <si>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</si>
  <si>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</si>
  <si>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</si>
  <si>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</si>
  <si>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</si>
  <si>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</si>
  <si>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</si>
  <si>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</si>
  <si>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</si>
  <si>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</si>
  <si>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</si>
  <si>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</si>
  <si>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</si>
  <si>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</si>
  <si>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</si>
  <si>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</si>
  <si>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</si>
  <si>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</si>
  <si>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</si>
  <si>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</si>
  <si>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</si>
  <si>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</si>
  <si>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三重県伊賀市</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</si>
  <si>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</si>
  <si>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</si>
  <si>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</si>
  <si>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</si>
  <si>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</si>
  <si>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</si>
  <si>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</si>
  <si>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</si>
  <si>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</si>
  <si>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</si>
  <si>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</si>
  <si>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</si>
  <si>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</si>
  <si>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</si>
  <si>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</si>
  <si>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</si>
  <si>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</si>
  <si>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</si>
  <si>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</si>
  <si>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</si>
  <si>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</si>
  <si>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</si>
  <si>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</si>
  <si>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</si>
  <si>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</si>
  <si>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</si>
  <si>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</si>
  <si>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</si>
  <si>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</si>
  <si>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</si>
  <si>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</si>
  <si>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</si>
  <si>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</si>
  <si>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</si>
  <si>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</si>
  <si>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</si>
  <si>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</si>
  <si>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</si>
  <si>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</si>
  <si>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</si>
  <si>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</si>
  <si>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</si>
  <si>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</si>
  <si>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</si>
  <si>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</si>
  <si>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</si>
  <si>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</si>
  <si>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</si>
  <si>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</si>
  <si>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</si>
  <si>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</si>
  <si>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</si>
  <si>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</si>
  <si>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</si>
  <si>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</si>
  <si>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</si>
  <si>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</si>
  <si>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</si>
  <si>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</si>
  <si>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</si>
  <si>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</si>
  <si>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</si>
  <si>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</si>
  <si>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</si>
  <si>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</si>
  <si>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</si>
  <si>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</si>
  <si>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</si>
  <si>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</si>
  <si>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</si>
  <si>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</si>
  <si>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</si>
  <si>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</si>
  <si>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</si>
  <si>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</si>
  <si>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</si>
  <si>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</si>
  <si>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</si>
  <si>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</si>
  <si>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</si>
  <si>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</si>
  <si>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</si>
  <si>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</si>
  <si>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</si>
  <si>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</si>
  <si>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</si>
  <si>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</si>
  <si>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</si>
  <si>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</si>
  <si>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</si>
  <si>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</si>
  <si>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</si>
  <si>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</si>
  <si>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</si>
  <si>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</si>
  <si>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</si>
  <si>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</si>
  <si>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</si>
  <si>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</si>
  <si>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</si>
  <si>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</si>
  <si>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</si>
  <si>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</si>
  <si>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</si>
  <si>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</si>
  <si>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</si>
  <si>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</si>
  <si>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</si>
  <si>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</si>
  <si>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</si>
  <si>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</si>
  <si>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</si>
  <si>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</si>
  <si>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</si>
  <si>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</si>
  <si>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</si>
  <si>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</si>
  <si>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</si>
  <si>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</si>
  <si>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</si>
  <si>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</si>
  <si>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</si>
  <si>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7"/>
  </si>
  <si>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</si>
  <si>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</si>
  <si>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</si>
  <si>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</si>
  <si>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</si>
  <si>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</si>
  <si>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</si>
  <si>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</si>
  <si>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</si>
  <si>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</si>
  <si>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</si>
  <si>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</si>
  <si>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</si>
  <si>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</si>
  <si>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</si>
  <si>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</si>
  <si>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</si>
  <si>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</si>
  <si>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</si>
  <si>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</si>
  <si>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</si>
  <si>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</si>
  <si>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</si>
  <si>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</si>
  <si>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</si>
  <si>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</si>
  <si>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</si>
  <si>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三重県伊賀市</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</si>
  <si>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</si>
  <si>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</si>
  <si>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</si>
  <si>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</si>
  <si>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</si>
  <si>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</si>
  <si>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</si>
  <si>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</si>
  <si>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</si>
  <si>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</si>
  <si>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</si>
  <si>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</si>
  <si>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</si>
  <si>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</si>
  <si>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</si>
  <si>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</si>
  <si>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</si>
  <si>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</si>
  <si>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</si>
  <si>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</si>
  <si>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サービスエリア特別会計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</si>
  <si>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</si>
  <si>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</si>
  <si>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</si>
  <si>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</si>
  <si>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</si>
  <si>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</si>
  <si>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</si>
  <si>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</si>
  <si>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</si>
  <si>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</si>
  <si>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</si>
  <si>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</si>
  <si>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</si>
  <si>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</si>
  <si>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</si>
  <si>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</si>
  <si>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駐車場事業特別会計</t>
    <phoneticPr fontId="5"/>
  </si>
  <si>
    <t>病院事業会計</t>
    <phoneticPr fontId="5"/>
  </si>
  <si>
    <t>法適用企業</t>
    <phoneticPr fontId="5"/>
  </si>
  <si>
    <t>水道事業会計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</si>
  <si>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</si>
  <si>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</si>
  <si>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</si>
  <si>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</si>
  <si>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</si>
  <si>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</si>
  <si>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</si>
  <si>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</si>
  <si>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</si>
  <si>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</si>
  <si>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</si>
  <si>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</si>
  <si>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</si>
  <si>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</si>
  <si>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</si>
  <si>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</si>
  <si>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</si>
  <si>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</si>
  <si>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</si>
  <si>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</si>
  <si>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</si>
  <si>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</si>
  <si>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</si>
  <si>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</si>
  <si>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</si>
  <si>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</si>
  <si>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</si>
  <si>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</si>
  <si>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</si>
  <si>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</si>
  <si>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</si>
  <si>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</si>
  <si>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</si>
  <si>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</si>
  <si>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</si>
  <si>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</si>
  <si>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</si>
  <si>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</si>
  <si>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</si>
  <si>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</si>
  <si>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</si>
  <si>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</si>
  <si>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</si>
  <si>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</si>
  <si>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</si>
  <si>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</si>
  <si>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</si>
  <si>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</si>
  <si>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</si>
  <si>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</si>
  <si>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</si>
  <si>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</si>
  <si>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</si>
  <si>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</si>
  <si>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</si>
  <si>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</si>
  <si>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</si>
  <si>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</si>
  <si>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</si>
  <si>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</si>
  <si>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</si>
  <si>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</si>
  <si>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</si>
  <si>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</si>
  <si>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</si>
  <si>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</si>
  <si>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</si>
  <si>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</si>
  <si>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</si>
  <si>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</si>
  <si>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</si>
  <si>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</si>
  <si>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</si>
  <si>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</si>
  <si>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</si>
  <si>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</si>
  <si>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</si>
  <si>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</si>
  <si>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</si>
  <si>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</si>
  <si>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</si>
  <si>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</si>
  <si>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</si>
  <si>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</si>
  <si>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</si>
  <si>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</si>
  <si>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</si>
  <si>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</si>
  <si>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</si>
  <si>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</si>
  <si>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</si>
  <si>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</si>
  <si>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</si>
  <si>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</si>
  <si>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</si>
  <si>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</si>
  <si>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</si>
  <si>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</si>
  <si>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</si>
  <si>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</si>
  <si>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</si>
  <si>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</si>
  <si>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</si>
  <si>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</si>
  <si>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</si>
  <si>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</si>
  <si>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</si>
  <si>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</si>
  <si>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</si>
  <si>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</si>
  <si>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</si>
  <si>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</si>
  <si>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</si>
  <si>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</si>
  <si>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</si>
  <si>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</si>
  <si>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</si>
  <si>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</si>
  <si>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</si>
  <si>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</si>
  <si>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</si>
  <si>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</si>
  <si>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</si>
  <si>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</si>
  <si>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</si>
  <si>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</si>
  <si>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</si>
  <si>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</si>
  <si>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</si>
  <si>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</si>
  <si>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</si>
  <si>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</si>
  <si>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</si>
  <si>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</si>
  <si>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</si>
  <si>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</si>
  <si>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2.42</t>
  </si>
  <si>
    <t>▲ 2.02</t>
  </si>
  <si>
    <t>▲ 0.25</t>
  </si>
  <si>
    <t>国民健康保険事業特別会計</t>
  </si>
  <si>
    <t>▲ 0.37</t>
  </si>
  <si>
    <t>▲ 0.35</t>
  </si>
  <si>
    <t>▲ 0.44</t>
  </si>
  <si>
    <t>▲ 0.23</t>
  </si>
  <si>
    <t>水道事業会計</t>
  </si>
  <si>
    <t>病院事業会計</t>
  </si>
  <si>
    <t>下水道事業会計</t>
  </si>
  <si>
    <t>一般会計</t>
  </si>
  <si>
    <t>介護保険事業特別会計</t>
  </si>
  <si>
    <t>駐車場事業特別会計</t>
  </si>
  <si>
    <t>後期高齢者医療特別会計</t>
  </si>
  <si>
    <t>その他会計（赤字）</t>
  </si>
  <si>
    <t>▲ 0.22</t>
  </si>
  <si>
    <t>▲ 0.17</t>
  </si>
  <si>
    <t>▲ 0.09</t>
  </si>
  <si>
    <t>その他会計（黒字）</t>
  </si>
  <si>
    <t>R01</t>
    <phoneticPr fontId="5"/>
  </si>
  <si>
    <t>R02</t>
    <phoneticPr fontId="5"/>
  </si>
  <si>
    <t>R03</t>
    <phoneticPr fontId="5"/>
  </si>
  <si>
    <t>R04</t>
    <phoneticPr fontId="5"/>
  </si>
  <si>
    <t>R05</t>
    <phoneticPr fontId="5"/>
  </si>
  <si>
    <t>伊賀市振興基金</t>
    <phoneticPr fontId="5"/>
  </si>
  <si>
    <t>伊賀市ふるさと応援基金</t>
    <phoneticPr fontId="2"/>
  </si>
  <si>
    <t>伊賀市地域振興基金</t>
    <phoneticPr fontId="2"/>
  </si>
  <si>
    <t>伊賀市芭蕉翁顕彰事業基金</t>
    <phoneticPr fontId="2"/>
  </si>
  <si>
    <t>伊賀市環境保全基金</t>
    <phoneticPr fontId="2"/>
  </si>
  <si>
    <t>-</t>
    <phoneticPr fontId="2"/>
  </si>
  <si>
    <t>伊賀南部環境衛生組合（一般会計）</t>
    <rPh sb="11" eb="15">
      <t>イッパンカイケイ</t>
    </rPh>
    <phoneticPr fontId="2"/>
  </si>
  <si>
    <t>三重県市町総合事務組合（一般会計）</t>
    <phoneticPr fontId="2"/>
  </si>
  <si>
    <t>三重県市町総合事務組合（共同研修特別会計）</t>
    <phoneticPr fontId="2"/>
  </si>
  <si>
    <t>三重県市町総合事務組合（デジタル地図特別会計）</t>
    <phoneticPr fontId="2"/>
  </si>
  <si>
    <t>三重県市町総合事務組合（物品特別会計）</t>
    <phoneticPr fontId="2"/>
  </si>
  <si>
    <t>三重県市町総合事務組合（退職手当特別会計）</t>
    <phoneticPr fontId="2"/>
  </si>
  <si>
    <t>三重県市町総合事務組合（消防救急無線特別会計）</t>
    <phoneticPr fontId="2"/>
  </si>
  <si>
    <t>三重県市町総合事務組合（公平委員会特別会計）</t>
    <phoneticPr fontId="2"/>
  </si>
  <si>
    <t>三重県後期高齢者医療広域連合（一般会計）</t>
    <phoneticPr fontId="2"/>
  </si>
  <si>
    <t>三重県後期高齢者医療広域連合（後期高齢者医療特別会計）</t>
    <phoneticPr fontId="2"/>
  </si>
  <si>
    <t>三重県地方税管理回収機構（一般会計）</t>
    <phoneticPr fontId="2"/>
  </si>
  <si>
    <t>三重県地方税管理回収機構（滞納整理拡充事業特別会計）</t>
    <phoneticPr fontId="2"/>
  </si>
  <si>
    <t>伊賀市文化都市協会</t>
    <phoneticPr fontId="2"/>
  </si>
  <si>
    <t>俳都ピア</t>
    <phoneticPr fontId="2"/>
  </si>
  <si>
    <t>伊賀市土地開発公社</t>
    <phoneticPr fontId="2"/>
  </si>
  <si>
    <t>新堂駅管理商会</t>
    <phoneticPr fontId="2"/>
  </si>
  <si>
    <t>大山田農林業公社</t>
    <phoneticPr fontId="2"/>
  </si>
  <si>
    <t>大山田ファーム</t>
    <phoneticPr fontId="2"/>
  </si>
  <si>
    <t>伊賀鉄道</t>
    <phoneticPr fontId="2"/>
  </si>
  <si>
    <t>ＮＯＴＥ伊賀上野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</si>
</sst>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0" xfId="8" applyFont="1">
      <alignment vertical="center"/>
    </xf>
    <xf numFmtId="0" fontId="21" fillId="0" borderId="0" xfId="8" applyFont="1" applyAlignment="1" applyProtection="1">
      <alignment horizontal="center" vertical="center" shrinkToFit="1"/>
      <protection hidden="1"/>
    </xf>
    <xf numFmtId="0" fontId="21" fillId="0" borderId="0" xfId="10">
      <alignment vertical="center"/>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lignment horizontal="center" vertical="center" shrinkToFit="1"/>
    </xf>
    <xf numFmtId="0" fontId="21" fillId="0" borderId="0" xfId="8" applyFont="1" applyAlignment="1">
      <alignment horizontal="center" vertical="center"/>
    </xf>
    <xf numFmtId="49" fontId="21" fillId="0" borderId="0" xfId="8" applyNumberFormat="1" applyFont="1" applyAlignment="1">
      <alignment horizontal="center"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42" xfId="8" applyNumberFormat="1" applyFont="1" applyBorder="1" applyAlignment="1">
      <alignment horizontal="right" vertical="center" shrinkToFit="1"/>
    </xf>
    <xf numFmtId="0" fontId="21" fillId="0" borderId="39" xfId="8" applyFont="1" applyBorder="1">
      <alignment vertical="center"/>
    </xf>
    <xf numFmtId="0" fontId="21" fillId="0" borderId="31" xfId="8" applyFont="1" applyBorder="1">
      <alignment vertical="center"/>
    </xf>
    <xf numFmtId="0" fontId="21" fillId="0" borderId="42" xfId="8" applyFont="1" applyBorder="1">
      <alignment vertical="center"/>
    </xf>
    <xf numFmtId="49" fontId="21" fillId="0" borderId="0" xfId="8" applyNumberFormat="1" applyFont="1" applyAlignment="1">
      <alignment horizontal="left" vertical="center"/>
    </xf>
    <xf numFmtId="0" fontId="21" fillId="0" borderId="0" xfId="8" applyFont="1" applyAlignment="1">
      <alignment horizontal="left" vertical="center"/>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0" fontId="21" fillId="0" borderId="1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1" fillId="0" borderId="41" xfId="8" applyFont="1" applyBorder="1" applyAlignment="1">
      <alignment horizontal="center" vertical="center"/>
    </xf>
    <xf numFmtId="0" fontId="21" fillId="0" borderId="12" xfId="8" applyFont="1" applyBorder="1" applyAlignment="1">
      <alignment horizontal="center" vertical="center"/>
    </xf>
    <xf numFmtId="0" fontId="21" fillId="0" borderId="51" xfId="8" applyFont="1" applyBorder="1" applyAlignment="1">
      <alignment horizontal="center" vertical="center"/>
    </xf>
    <xf numFmtId="0" fontId="21" fillId="0" borderId="37" xfId="8" applyFont="1" applyBorder="1" applyAlignment="1">
      <alignment horizontal="center" vertical="center"/>
    </xf>
    <xf numFmtId="0" fontId="21" fillId="0" borderId="56" xfId="8" applyFont="1" applyBorder="1" applyAlignment="1">
      <alignment horizontal="center" vertical="center"/>
    </xf>
    <xf numFmtId="0" fontId="21" fillId="0" borderId="40" xfId="8" applyFont="1" applyBorder="1" applyAlignment="1">
      <alignment horizontal="center" vertical="center"/>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8" fillId="0" borderId="31" xfId="8" applyFont="1" applyBorder="1">
      <alignment vertical="center"/>
    </xf>
    <xf numFmtId="0" fontId="28" fillId="0" borderId="42" xfId="8" applyFont="1" applyBorder="1">
      <alignment vertical="center"/>
    </xf>
    <xf numFmtId="178" fontId="21" fillId="0" borderId="32" xfId="8" applyNumberFormat="1" applyFont="1" applyBorder="1" applyAlignment="1">
      <alignment horizontal="right" vertical="center" shrinkToFit="1"/>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0" fontId="21" fillId="0" borderId="7" xfId="8" applyFont="1" applyBorder="1" applyAlignment="1">
      <alignment horizontal="left" vertical="center"/>
    </xf>
    <xf numFmtId="0" fontId="21" fillId="0" borderId="66" xfId="8" applyFont="1" applyBorder="1" applyAlignment="1">
      <alignment horizontal="left" vertical="center"/>
    </xf>
    <xf numFmtId="0" fontId="21" fillId="0" borderId="4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78" xfId="8" applyFont="1" applyBorder="1" applyAlignment="1">
      <alignment horizontal="center" vertical="center"/>
    </xf>
    <xf numFmtId="0" fontId="21" fillId="0" borderId="77"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0" fontId="21" fillId="0" borderId="30"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178" fontId="21" fillId="0" borderId="8" xfId="8" applyNumberFormat="1" applyFont="1" applyBorder="1" applyAlignment="1">
      <alignment horizontal="right" vertical="center"/>
    </xf>
    <xf numFmtId="0" fontId="25" fillId="0" borderId="41" xfId="8" applyFont="1" applyBorder="1">
      <alignmen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0" fontId="21" fillId="0" borderId="11" xfId="8" applyFont="1" applyBorder="1" applyAlignment="1">
      <alignment horizontal="center" vertical="center"/>
    </xf>
    <xf numFmtId="0" fontId="21" fillId="0" borderId="24" xfId="8" applyFont="1" applyBorder="1" applyAlignment="1">
      <alignment horizontal="center"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1" fillId="0" borderId="70" xfId="8" applyFont="1" applyBorder="1" applyAlignment="1">
      <alignment horizontal="center"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31" xfId="8" applyFont="1" applyBorder="1">
      <alignment vertical="center"/>
    </xf>
    <xf numFmtId="0" fontId="25" fillId="0" borderId="42"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9" xfId="8" applyFont="1" applyBorder="1" applyAlignment="1">
      <alignment horizontal="center" vertical="center"/>
    </xf>
    <xf numFmtId="0" fontId="21" fillId="0" borderId="7" xfId="8" applyFont="1" applyBorder="1" applyAlignment="1">
      <alignment horizontal="center" vertical="center"/>
    </xf>
    <xf numFmtId="0" fontId="21" fillId="0" borderId="66" xfId="8" applyFont="1" applyBorder="1" applyAlignment="1">
      <alignment horizontal="center"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0" fontId="21" fillId="0" borderId="14" xfId="8" applyFont="1" applyBorder="1" applyAlignment="1">
      <alignment horizontal="center" vertical="center"/>
    </xf>
    <xf numFmtId="0" fontId="21" fillId="0" borderId="1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52" xfId="8" applyFont="1" applyBorder="1" applyAlignment="1">
      <alignment horizontal="center" vertical="center"/>
    </xf>
    <xf numFmtId="0" fontId="21" fillId="0" borderId="71" xfId="8" applyFont="1" applyBorder="1" applyAlignment="1">
      <alignment horizontal="center" vertical="center"/>
    </xf>
    <xf numFmtId="0" fontId="21" fillId="0" borderId="16"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68"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9" xfId="8" applyFont="1" applyBorder="1" applyAlignment="1">
      <alignment horizontal="center" vertical="center"/>
    </xf>
    <xf numFmtId="0" fontId="21" fillId="0" borderId="67" xfId="8" applyFont="1" applyBorder="1" applyAlignment="1">
      <alignment horizontal="center" vertical="center"/>
    </xf>
    <xf numFmtId="0" fontId="21" fillId="0" borderId="3" xfId="8" applyFont="1" applyBorder="1" applyAlignment="1">
      <alignment horizontal="center"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1"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85"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178" fontId="21" fillId="0" borderId="56"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56"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1" fillId="0" borderId="38" xfId="1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38" xfId="11" applyNumberFormat="1" applyFont="1" applyBorder="1" applyAlignment="1">
      <alignment horizontal="right" vertical="center" shrinkToFi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0" fontId="1" fillId="0" borderId="40" xfId="11" applyBorder="1" applyAlignment="1">
      <alignment horizontal="right" vertical="center" shrinkToFit="1"/>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181" fontId="21" fillId="0" borderId="37" xfId="11" applyNumberFormat="1" applyFont="1" applyBorder="1" applyAlignment="1">
      <alignment horizontal="right" vertical="center" shrinkToFit="1"/>
    </xf>
    <xf numFmtId="181" fontId="21"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1"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181" fontId="21"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1" fillId="0" borderId="87"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7" fillId="0" borderId="0" xfId="6" applyAlignment="1">
      <alignment vertical="center"/>
    </xf>
    <xf numFmtId="0" fontId="17" fillId="0" borderId="38" xfId="6" applyBorder="1" applyAlignment="1">
      <alignment vertical="center"/>
    </xf>
    <xf numFmtId="178" fontId="21" fillId="0" borderId="84"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78" fontId="21" fillId="0" borderId="65"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178" fontId="21" fillId="0" borderId="88"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78" fontId="21" fillId="0" borderId="38" xfId="11" applyNumberFormat="1" applyFont="1" applyBorder="1" applyAlignment="1">
      <alignment horizontal="right" vertical="center"/>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4" xfId="11" applyFont="1" applyBorder="1" applyAlignment="1">
      <alignment horizontal="center" vertical="center"/>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0" fontId="35" fillId="6" borderId="75" xfId="12" applyFont="1" applyFill="1" applyBorder="1">
      <alignment vertical="center"/>
    </xf>
    <xf numFmtId="0" fontId="35" fillId="6" borderId="70"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0" fontId="35" fillId="6" borderId="7"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77" fontId="35" fillId="6" borderId="37"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2"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6" fontId="35" fillId="6" borderId="51" xfId="14" applyNumberFormat="1" applyFont="1" applyFill="1" applyBorder="1" applyAlignment="1">
      <alignment horizontal="right" vertical="center" shrinkToFit="1"/>
    </xf>
    <xf numFmtId="0" fontId="35" fillId="6" borderId="45"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26" xfId="12" applyFont="1" applyFill="1" applyBorder="1" applyAlignment="1">
      <alignment horizontal="center" vertical="center"/>
    </xf>
    <xf numFmtId="0" fontId="35" fillId="6" borderId="65"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0" fontId="35" fillId="6" borderId="1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87" fontId="35" fillId="6" borderId="129"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37" xfId="12" applyFont="1" applyFill="1" applyBorder="1">
      <alignment vertical="center"/>
    </xf>
    <xf numFmtId="0" fontId="35" fillId="6" borderId="56" xfId="12" applyFont="1" applyFill="1" applyBorder="1">
      <alignment vertical="center"/>
    </xf>
    <xf numFmtId="0" fontId="35" fillId="6" borderId="40" xfId="12" applyFont="1" applyFill="1" applyBorder="1">
      <alignment vertical="center"/>
    </xf>
    <xf numFmtId="0" fontId="35" fillId="6" borderId="81" xfId="12" applyFont="1" applyFill="1" applyBorder="1" applyAlignment="1">
      <alignment horizontal="center" vertical="center"/>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31" xfId="12" applyFont="1" applyFill="1" applyBorder="1" applyAlignment="1">
      <alignment horizontal="center" vertical="center" wrapText="1"/>
    </xf>
    <xf numFmtId="0" fontId="37" fillId="6" borderId="42" xfId="12" applyFont="1" applyFill="1" applyBorder="1" applyAlignment="1">
      <alignment horizontal="center" vertical="center"/>
    </xf>
    <xf numFmtId="177" fontId="35" fillId="6" borderId="161"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30"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9" xfId="12" applyFont="1" applyFill="1" applyBorder="1" applyAlignment="1">
      <alignment horizontal="center" vertical="center"/>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0" fontId="35" fillId="6" borderId="38" xfId="12" applyFont="1" applyFill="1" applyBorder="1" applyAlignment="1">
      <alignment horizontal="left" vertical="center"/>
    </xf>
    <xf numFmtId="0" fontId="35" fillId="6" borderId="4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32" xfId="12" applyFont="1" applyFill="1" applyBorder="1" applyAlignment="1">
      <alignment horizontal="center" vertical="center"/>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4" xfId="12" applyFont="1" applyFill="1" applyBorder="1" applyAlignment="1">
      <alignment horizontal="center" vertical="center"/>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9" xfId="15" applyFont="1" applyBorder="1" applyAlignment="1" applyProtection="1">
      <alignment horizontal="left" vertical="center" shrinkToFit="1"/>
      <protection locked="0"/>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64"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0" borderId="114" xfId="15" applyFont="1" applyBorder="1" applyAlignment="1" applyProtection="1">
      <alignment horizontal="left" vertical="center" shrinkToFit="1"/>
      <protection locked="0"/>
    </xf>
    <xf numFmtId="0" fontId="35" fillId="7" borderId="9"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87" fontId="35" fillId="8" borderId="134" xfId="12" applyNumberFormat="1" applyFont="1" applyFill="1" applyBorder="1" applyAlignment="1" applyProtection="1">
      <alignment horizontal="righ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6" borderId="75" xfId="12" applyFont="1" applyFill="1" applyBorder="1" applyAlignment="1">
      <alignment horizontal="left" vertical="center"/>
    </xf>
    <xf numFmtId="0" fontId="35" fillId="6" borderId="8" xfId="12" applyFont="1" applyFill="1" applyBorder="1" applyAlignment="1">
      <alignment horizontal="left" vertical="center"/>
    </xf>
    <xf numFmtId="177" fontId="35" fillId="8" borderId="129" xfId="15" applyNumberFormat="1" applyFont="1" applyFill="1" applyBorder="1" applyAlignment="1" applyProtection="1">
      <alignment horizontal="right" vertical="center" shrinkToFit="1"/>
      <protection locked="0"/>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7" borderId="36"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62383</c:v>
                </c:pt>
                <c:pt idx="1">
                  <c:v>63812</c:v>
                </c:pt>
                <c:pt idx="2">
                  <c:v>40807</c:v>
                </c:pt>
                <c:pt idx="3">
                  <c:v>37343</c:v>
                </c:pt>
                <c:pt idx="4">
                  <c:v>47407</c:v>
                </c:pt>
              </c:numCache>
            </c:numRef>
          </c:val>
          <c:smooth val="0"/>
          <c:extLst>
            <c:ext xmlns:c16="http://schemas.microsoft.com/office/drawing/2014/chart" uri="{C3380CC4-5D6E-409C-BE32-E72D297353CC}">
              <c16:uniqueId val="{00000000-DBEB-4F22-B52B-07B166925FD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67464</c:v>
                </c:pt>
                <c:pt idx="1">
                  <c:v>41609</c:v>
                </c:pt>
                <c:pt idx="2">
                  <c:v>37197</c:v>
                </c:pt>
                <c:pt idx="3">
                  <c:v>37313</c:v>
                </c:pt>
                <c:pt idx="4">
                  <c:v>49713</c:v>
                </c:pt>
              </c:numCache>
            </c:numRef>
          </c:val>
          <c:smooth val="0"/>
          <c:extLst>
            <c:ext xmlns:c16="http://schemas.microsoft.com/office/drawing/2014/chart" uri="{C3380CC4-5D6E-409C-BE32-E72D297353CC}">
              <c16:uniqueId val="{00000001-DBEB-4F22-B52B-07B166925FD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1.95</c:v>
                </c:pt>
                <c:pt idx="1">
                  <c:v>3.01</c:v>
                </c:pt>
                <c:pt idx="2">
                  <c:v>6.22</c:v>
                </c:pt>
                <c:pt idx="3">
                  <c:v>6.57</c:v>
                </c:pt>
                <c:pt idx="4">
                  <c:v>2.95</c:v>
                </c:pt>
              </c:numCache>
            </c:numRef>
          </c:val>
          <c:extLst>
            <c:ext xmlns:c16="http://schemas.microsoft.com/office/drawing/2014/chart" uri="{C3380CC4-5D6E-409C-BE32-E72D297353CC}">
              <c16:uniqueId val="{00000000-8776-47C2-8F28-68777FE6AD2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23.3</c:v>
                </c:pt>
                <c:pt idx="1">
                  <c:v>19.809999999999999</c:v>
                </c:pt>
                <c:pt idx="2">
                  <c:v>20.88</c:v>
                </c:pt>
                <c:pt idx="3">
                  <c:v>24.75</c:v>
                </c:pt>
                <c:pt idx="4">
                  <c:v>27.72</c:v>
                </c:pt>
              </c:numCache>
            </c:numRef>
          </c:val>
          <c:extLst>
            <c:ext xmlns:c16="http://schemas.microsoft.com/office/drawing/2014/chart" uri="{C3380CC4-5D6E-409C-BE32-E72D297353CC}">
              <c16:uniqueId val="{00000001-8776-47C2-8F28-68777FE6AD20}"/>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-2.42</c:v>
                </c:pt>
                <c:pt idx="1">
                  <c:v>-2.02</c:v>
                </c:pt>
                <c:pt idx="2">
                  <c:v>4.91</c:v>
                </c:pt>
                <c:pt idx="3">
                  <c:v>3.46</c:v>
                </c:pt>
                <c:pt idx="4">
                  <c:v>-0.25</c:v>
                </c:pt>
              </c:numCache>
            </c:numRef>
          </c:val>
          <c:smooth val="0"/>
          <c:extLst>
            <c:ext xmlns:c16="http://schemas.microsoft.com/office/drawing/2014/chart" uri="{C3380CC4-5D6E-409C-BE32-E72D297353CC}">
              <c16:uniqueId val="{00000002-8776-47C2-8F28-68777FE6AD20}"/>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E8CF-4E49-971E-F21787A18F4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0.22</c:v>
                </c:pt>
                <c:pt idx="1">
                  <c:v>#N/A</c:v>
                </c:pt>
                <c:pt idx="2">
                  <c:v>0.17</c:v>
                </c:pt>
                <c:pt idx="3">
                  <c:v>#N/A</c:v>
                </c:pt>
                <c:pt idx="4">
                  <c:v>0.09</c:v>
                </c:pt>
                <c:pt idx="5">
                  <c:v>#N/A</c:v>
                </c:pt>
                <c:pt idx="6">
                  <c:v>0</c:v>
                </c:pt>
                <c:pt idx="7">
                  <c:v>0</c:v>
                </c:pt>
                <c:pt idx="8">
                  <c:v>0</c:v>
                </c:pt>
                <c:pt idx="9">
                  <c:v>0</c:v>
                </c:pt>
              </c:numCache>
            </c:numRef>
          </c:val>
          <c:extLst>
            <c:ext xmlns:c16="http://schemas.microsoft.com/office/drawing/2014/chart" uri="{C3380CC4-5D6E-409C-BE32-E72D297353CC}">
              <c16:uniqueId val="{00000001-E8CF-4E49-971E-F21787A18F48}"/>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0.05</c:v>
                </c:pt>
                <c:pt idx="2">
                  <c:v>#N/A</c:v>
                </c:pt>
                <c:pt idx="3">
                  <c:v>0.05</c:v>
                </c:pt>
                <c:pt idx="4">
                  <c:v>#N/A</c:v>
                </c:pt>
                <c:pt idx="5">
                  <c:v>7.0000000000000007E-2</c:v>
                </c:pt>
                <c:pt idx="6">
                  <c:v>#N/A</c:v>
                </c:pt>
                <c:pt idx="7">
                  <c:v>0.01</c:v>
                </c:pt>
                <c:pt idx="8">
                  <c:v>#N/A</c:v>
                </c:pt>
                <c:pt idx="9">
                  <c:v>0</c:v>
                </c:pt>
              </c:numCache>
            </c:numRef>
          </c:val>
          <c:extLst>
            <c:ext xmlns:c16="http://schemas.microsoft.com/office/drawing/2014/chart" uri="{C3380CC4-5D6E-409C-BE32-E72D297353CC}">
              <c16:uniqueId val="{00000002-E8CF-4E49-971E-F21787A18F48}"/>
            </c:ext>
          </c:extLst>
        </c:ser>
        <c:ser>
          <c:idx val="3"/>
          <c:order val="3"/>
          <c:tx>
            <c:strRef>
              <c:f>データシート!$A$30</c:f>
              <c:strCache>
                <c:ptCount val="1"/>
                <c:pt idx="0">
                  <c:v>駐車場事業特別会計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0.01</c:v>
                </c:pt>
                <c:pt idx="8">
                  <c:v>#N/A</c:v>
                </c:pt>
                <c:pt idx="9">
                  <c:v>0.01</c:v>
                </c:pt>
              </c:numCache>
            </c:numRef>
          </c:val>
          <c:extLst>
            <c:ext xmlns:c16="http://schemas.microsoft.com/office/drawing/2014/chart" uri="{C3380CC4-5D6E-409C-BE32-E72D297353CC}">
              <c16:uniqueId val="{00000003-E8CF-4E49-971E-F21787A18F48}"/>
            </c:ext>
          </c:extLst>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1.88</c:v>
                </c:pt>
                <c:pt idx="2">
                  <c:v>#N/A</c:v>
                </c:pt>
                <c:pt idx="3">
                  <c:v>1.65</c:v>
                </c:pt>
                <c:pt idx="4">
                  <c:v>#N/A</c:v>
                </c:pt>
                <c:pt idx="5">
                  <c:v>1.1200000000000001</c:v>
                </c:pt>
                <c:pt idx="6">
                  <c:v>#N/A</c:v>
                </c:pt>
                <c:pt idx="7">
                  <c:v>1.72</c:v>
                </c:pt>
                <c:pt idx="8">
                  <c:v>#N/A</c:v>
                </c:pt>
                <c:pt idx="9">
                  <c:v>1.26</c:v>
                </c:pt>
              </c:numCache>
            </c:numRef>
          </c:val>
          <c:extLst>
            <c:ext xmlns:c16="http://schemas.microsoft.com/office/drawing/2014/chart" uri="{C3380CC4-5D6E-409C-BE32-E72D297353CC}">
              <c16:uniqueId val="{00000004-E8CF-4E49-971E-F21787A18F48}"/>
            </c:ext>
          </c:extLst>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2.17</c:v>
                </c:pt>
                <c:pt idx="2">
                  <c:v>#N/A</c:v>
                </c:pt>
                <c:pt idx="3">
                  <c:v>3.18</c:v>
                </c:pt>
                <c:pt idx="4">
                  <c:v>#N/A</c:v>
                </c:pt>
                <c:pt idx="5">
                  <c:v>6.32</c:v>
                </c:pt>
                <c:pt idx="6">
                  <c:v>#N/A</c:v>
                </c:pt>
                <c:pt idx="7">
                  <c:v>6.56</c:v>
                </c:pt>
                <c:pt idx="8">
                  <c:v>#N/A</c:v>
                </c:pt>
                <c:pt idx="9">
                  <c:v>2.94</c:v>
                </c:pt>
              </c:numCache>
            </c:numRef>
          </c:val>
          <c:extLst>
            <c:ext xmlns:c16="http://schemas.microsoft.com/office/drawing/2014/chart" uri="{C3380CC4-5D6E-409C-BE32-E72D297353CC}">
              <c16:uniqueId val="{00000005-E8CF-4E49-971E-F21787A18F48}"/>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6.59</c:v>
                </c:pt>
                <c:pt idx="2">
                  <c:v>#N/A</c:v>
                </c:pt>
                <c:pt idx="3">
                  <c:v>6.21</c:v>
                </c:pt>
                <c:pt idx="4">
                  <c:v>#N/A</c:v>
                </c:pt>
                <c:pt idx="5">
                  <c:v>6.01</c:v>
                </c:pt>
                <c:pt idx="6">
                  <c:v>#N/A</c:v>
                </c:pt>
                <c:pt idx="7">
                  <c:v>5.73</c:v>
                </c:pt>
                <c:pt idx="8">
                  <c:v>#N/A</c:v>
                </c:pt>
                <c:pt idx="9">
                  <c:v>6.2</c:v>
                </c:pt>
              </c:numCache>
            </c:numRef>
          </c:val>
          <c:extLst>
            <c:ext xmlns:c16="http://schemas.microsoft.com/office/drawing/2014/chart" uri="{C3380CC4-5D6E-409C-BE32-E72D297353CC}">
              <c16:uniqueId val="{00000006-E8CF-4E49-971E-F21787A18F48}"/>
            </c:ext>
          </c:extLst>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3.46</c:v>
                </c:pt>
                <c:pt idx="2">
                  <c:v>#N/A</c:v>
                </c:pt>
                <c:pt idx="3">
                  <c:v>4.5999999999999996</c:v>
                </c:pt>
                <c:pt idx="4">
                  <c:v>#N/A</c:v>
                </c:pt>
                <c:pt idx="5">
                  <c:v>6.04</c:v>
                </c:pt>
                <c:pt idx="6">
                  <c:v>#N/A</c:v>
                </c:pt>
                <c:pt idx="7">
                  <c:v>7.09</c:v>
                </c:pt>
                <c:pt idx="8">
                  <c:v>#N/A</c:v>
                </c:pt>
                <c:pt idx="9">
                  <c:v>6.76</c:v>
                </c:pt>
              </c:numCache>
            </c:numRef>
          </c:val>
          <c:extLst>
            <c:ext xmlns:c16="http://schemas.microsoft.com/office/drawing/2014/chart" uri="{C3380CC4-5D6E-409C-BE32-E72D297353CC}">
              <c16:uniqueId val="{00000007-E8CF-4E49-971E-F21787A18F48}"/>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11.35</c:v>
                </c:pt>
                <c:pt idx="2">
                  <c:v>#N/A</c:v>
                </c:pt>
                <c:pt idx="3">
                  <c:v>10.75</c:v>
                </c:pt>
                <c:pt idx="4">
                  <c:v>#N/A</c:v>
                </c:pt>
                <c:pt idx="5">
                  <c:v>10.91</c:v>
                </c:pt>
                <c:pt idx="6">
                  <c:v>#N/A</c:v>
                </c:pt>
                <c:pt idx="7">
                  <c:v>10.68</c:v>
                </c:pt>
                <c:pt idx="8">
                  <c:v>#N/A</c:v>
                </c:pt>
                <c:pt idx="9">
                  <c:v>10.130000000000001</c:v>
                </c:pt>
              </c:numCache>
            </c:numRef>
          </c:val>
          <c:extLst>
            <c:ext xmlns:c16="http://schemas.microsoft.com/office/drawing/2014/chart" uri="{C3380CC4-5D6E-409C-BE32-E72D297353CC}">
              <c16:uniqueId val="{00000008-E8CF-4E49-971E-F21787A18F48}"/>
            </c:ext>
          </c:extLst>
        </c:ser>
        <c:ser>
          <c:idx val="9"/>
          <c:order val="9"/>
          <c:tx>
            <c:strRef>
              <c:f>データシート!$A$36</c:f>
              <c:strCache>
                <c:ptCount val="1"/>
                <c:pt idx="0">
                  <c:v>国民健康保険事業特別会計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0.37</c:v>
                </c:pt>
                <c:pt idx="1">
                  <c:v>#N/A</c:v>
                </c:pt>
                <c:pt idx="2">
                  <c:v>0.35</c:v>
                </c:pt>
                <c:pt idx="3">
                  <c:v>#N/A</c:v>
                </c:pt>
                <c:pt idx="4">
                  <c:v>0.44</c:v>
                </c:pt>
                <c:pt idx="5">
                  <c:v>#N/A</c:v>
                </c:pt>
                <c:pt idx="6">
                  <c:v>#N/A</c:v>
                </c:pt>
                <c:pt idx="7">
                  <c:v>0.06</c:v>
                </c:pt>
                <c:pt idx="8">
                  <c:v>0.23</c:v>
                </c:pt>
                <c:pt idx="9">
                  <c:v>#N/A</c:v>
                </c:pt>
              </c:numCache>
            </c:numRef>
          </c:val>
          <c:extLst>
            <c:ext xmlns:c16="http://schemas.microsoft.com/office/drawing/2014/chart" uri="{C3380CC4-5D6E-409C-BE32-E72D297353CC}">
              <c16:uniqueId val="{00000009-E8CF-4E49-971E-F21787A18F4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5331</c:v>
                </c:pt>
                <c:pt idx="5">
                  <c:v>5151</c:v>
                </c:pt>
                <c:pt idx="8">
                  <c:v>5152</c:v>
                </c:pt>
                <c:pt idx="11">
                  <c:v>5204</c:v>
                </c:pt>
                <c:pt idx="14">
                  <c:v>5073</c:v>
                </c:pt>
              </c:numCache>
            </c:numRef>
          </c:val>
          <c:extLst>
            <c:ext xmlns:c16="http://schemas.microsoft.com/office/drawing/2014/chart" uri="{C3380CC4-5D6E-409C-BE32-E72D297353CC}">
              <c16:uniqueId val="{00000000-EB0D-4769-896C-741F1B423D0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B0D-4769-896C-741F1B423D0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56</c:v>
                </c:pt>
                <c:pt idx="3">
                  <c:v>0</c:v>
                </c:pt>
                <c:pt idx="6">
                  <c:v>0</c:v>
                </c:pt>
                <c:pt idx="9">
                  <c:v>0</c:v>
                </c:pt>
                <c:pt idx="12">
                  <c:v>0</c:v>
                </c:pt>
              </c:numCache>
            </c:numRef>
          </c:val>
          <c:extLst>
            <c:ext xmlns:c16="http://schemas.microsoft.com/office/drawing/2014/chart" uri="{C3380CC4-5D6E-409C-BE32-E72D297353CC}">
              <c16:uniqueId val="{00000002-EB0D-4769-896C-741F1B423D0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6</c:v>
                </c:pt>
                <c:pt idx="3">
                  <c:v>6</c:v>
                </c:pt>
                <c:pt idx="6">
                  <c:v>6</c:v>
                </c:pt>
                <c:pt idx="9">
                  <c:v>6</c:v>
                </c:pt>
                <c:pt idx="12">
                  <c:v>6</c:v>
                </c:pt>
              </c:numCache>
            </c:numRef>
          </c:val>
          <c:extLst>
            <c:ext xmlns:c16="http://schemas.microsoft.com/office/drawing/2014/chart" uri="{C3380CC4-5D6E-409C-BE32-E72D297353CC}">
              <c16:uniqueId val="{00000003-EB0D-4769-896C-741F1B423D0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1425</c:v>
                </c:pt>
                <c:pt idx="3">
                  <c:v>1336</c:v>
                </c:pt>
                <c:pt idx="6">
                  <c:v>1400</c:v>
                </c:pt>
                <c:pt idx="9">
                  <c:v>1428</c:v>
                </c:pt>
                <c:pt idx="12">
                  <c:v>1565</c:v>
                </c:pt>
              </c:numCache>
            </c:numRef>
          </c:val>
          <c:extLst>
            <c:ext xmlns:c16="http://schemas.microsoft.com/office/drawing/2014/chart" uri="{C3380CC4-5D6E-409C-BE32-E72D297353CC}">
              <c16:uniqueId val="{00000004-EB0D-4769-896C-741F1B423D0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B0D-4769-896C-741F1B423D0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B0D-4769-896C-741F1B423D0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6290</c:v>
                </c:pt>
                <c:pt idx="3">
                  <c:v>5852</c:v>
                </c:pt>
                <c:pt idx="6">
                  <c:v>5610</c:v>
                </c:pt>
                <c:pt idx="9">
                  <c:v>5740</c:v>
                </c:pt>
                <c:pt idx="12">
                  <c:v>5631</c:v>
                </c:pt>
              </c:numCache>
            </c:numRef>
          </c:val>
          <c:extLst>
            <c:ext xmlns:c16="http://schemas.microsoft.com/office/drawing/2014/chart" uri="{C3380CC4-5D6E-409C-BE32-E72D297353CC}">
              <c16:uniqueId val="{00000007-EB0D-4769-896C-741F1B423D0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2446</c:v>
                </c:pt>
                <c:pt idx="2">
                  <c:v>#N/A</c:v>
                </c:pt>
                <c:pt idx="3">
                  <c:v>#N/A</c:v>
                </c:pt>
                <c:pt idx="4">
                  <c:v>2043</c:v>
                </c:pt>
                <c:pt idx="5">
                  <c:v>#N/A</c:v>
                </c:pt>
                <c:pt idx="6">
                  <c:v>#N/A</c:v>
                </c:pt>
                <c:pt idx="7">
                  <c:v>1864</c:v>
                </c:pt>
                <c:pt idx="8">
                  <c:v>#N/A</c:v>
                </c:pt>
                <c:pt idx="9">
                  <c:v>#N/A</c:v>
                </c:pt>
                <c:pt idx="10">
                  <c:v>1970</c:v>
                </c:pt>
                <c:pt idx="11">
                  <c:v>#N/A</c:v>
                </c:pt>
                <c:pt idx="12">
                  <c:v>#N/A</c:v>
                </c:pt>
                <c:pt idx="13">
                  <c:v>2129</c:v>
                </c:pt>
                <c:pt idx="14">
                  <c:v>#N/A</c:v>
                </c:pt>
              </c:numCache>
            </c:numRef>
          </c:val>
          <c:smooth val="0"/>
          <c:extLst>
            <c:ext xmlns:c16="http://schemas.microsoft.com/office/drawing/2014/chart" uri="{C3380CC4-5D6E-409C-BE32-E72D297353CC}">
              <c16:uniqueId val="{00000008-EB0D-4769-896C-741F1B423D0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51970</c:v>
                </c:pt>
                <c:pt idx="5">
                  <c:v>50449</c:v>
                </c:pt>
                <c:pt idx="8">
                  <c:v>48424</c:v>
                </c:pt>
                <c:pt idx="11">
                  <c:v>45195</c:v>
                </c:pt>
                <c:pt idx="14">
                  <c:v>41855</c:v>
                </c:pt>
              </c:numCache>
            </c:numRef>
          </c:val>
          <c:extLst>
            <c:ext xmlns:c16="http://schemas.microsoft.com/office/drawing/2014/chart" uri="{C3380CC4-5D6E-409C-BE32-E72D297353CC}">
              <c16:uniqueId val="{00000000-6733-4B8C-AC93-306D6AE881B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720</c:v>
                </c:pt>
                <c:pt idx="5">
                  <c:v>659</c:v>
                </c:pt>
                <c:pt idx="8">
                  <c:v>599</c:v>
                </c:pt>
                <c:pt idx="11">
                  <c:v>1002</c:v>
                </c:pt>
                <c:pt idx="14">
                  <c:v>945</c:v>
                </c:pt>
              </c:numCache>
            </c:numRef>
          </c:val>
          <c:extLst>
            <c:ext xmlns:c16="http://schemas.microsoft.com/office/drawing/2014/chart" uri="{C3380CC4-5D6E-409C-BE32-E72D297353CC}">
              <c16:uniqueId val="{00000001-6733-4B8C-AC93-306D6AE881B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12749</c:v>
                </c:pt>
                <c:pt idx="5">
                  <c:v>12819</c:v>
                </c:pt>
                <c:pt idx="8">
                  <c:v>14492</c:v>
                </c:pt>
                <c:pt idx="11">
                  <c:v>15748</c:v>
                </c:pt>
                <c:pt idx="14">
                  <c:v>17123</c:v>
                </c:pt>
              </c:numCache>
            </c:numRef>
          </c:val>
          <c:extLst>
            <c:ext xmlns:c16="http://schemas.microsoft.com/office/drawing/2014/chart" uri="{C3380CC4-5D6E-409C-BE32-E72D297353CC}">
              <c16:uniqueId val="{00000002-6733-4B8C-AC93-306D6AE881B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733-4B8C-AC93-306D6AE881B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733-4B8C-AC93-306D6AE881B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733-4B8C-AC93-306D6AE881B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7867</c:v>
                </c:pt>
                <c:pt idx="3">
                  <c:v>7729</c:v>
                </c:pt>
                <c:pt idx="6">
                  <c:v>7497</c:v>
                </c:pt>
                <c:pt idx="9">
                  <c:v>7745</c:v>
                </c:pt>
                <c:pt idx="12">
                  <c:v>7717</c:v>
                </c:pt>
              </c:numCache>
            </c:numRef>
          </c:val>
          <c:extLst>
            <c:ext xmlns:c16="http://schemas.microsoft.com/office/drawing/2014/chart" uri="{C3380CC4-5D6E-409C-BE32-E72D297353CC}">
              <c16:uniqueId val="{00000006-6733-4B8C-AC93-306D6AE881B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38</c:v>
                </c:pt>
                <c:pt idx="3">
                  <c:v>30</c:v>
                </c:pt>
                <c:pt idx="6">
                  <c:v>21</c:v>
                </c:pt>
                <c:pt idx="9">
                  <c:v>13</c:v>
                </c:pt>
                <c:pt idx="12">
                  <c:v>4</c:v>
                </c:pt>
              </c:numCache>
            </c:numRef>
          </c:val>
          <c:extLst>
            <c:ext xmlns:c16="http://schemas.microsoft.com/office/drawing/2014/chart" uri="{C3380CC4-5D6E-409C-BE32-E72D297353CC}">
              <c16:uniqueId val="{00000007-6733-4B8C-AC93-306D6AE881B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17052</c:v>
                </c:pt>
                <c:pt idx="3">
                  <c:v>15898</c:v>
                </c:pt>
                <c:pt idx="6">
                  <c:v>14288</c:v>
                </c:pt>
                <c:pt idx="9">
                  <c:v>12923</c:v>
                </c:pt>
                <c:pt idx="12">
                  <c:v>12227</c:v>
                </c:pt>
              </c:numCache>
            </c:numRef>
          </c:val>
          <c:extLst>
            <c:ext xmlns:c16="http://schemas.microsoft.com/office/drawing/2014/chart" uri="{C3380CC4-5D6E-409C-BE32-E72D297353CC}">
              <c16:uniqueId val="{00000008-6733-4B8C-AC93-306D6AE881B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2594</c:v>
                </c:pt>
                <c:pt idx="3">
                  <c:v>2478</c:v>
                </c:pt>
                <c:pt idx="6">
                  <c:v>2362</c:v>
                </c:pt>
                <c:pt idx="9">
                  <c:v>7230</c:v>
                </c:pt>
                <c:pt idx="12">
                  <c:v>5624</c:v>
                </c:pt>
              </c:numCache>
            </c:numRef>
          </c:val>
          <c:extLst>
            <c:ext xmlns:c16="http://schemas.microsoft.com/office/drawing/2014/chart" uri="{C3380CC4-5D6E-409C-BE32-E72D297353CC}">
              <c16:uniqueId val="{00000009-6733-4B8C-AC93-306D6AE881B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54769</c:v>
                </c:pt>
                <c:pt idx="3">
                  <c:v>53263</c:v>
                </c:pt>
                <c:pt idx="6">
                  <c:v>51806</c:v>
                </c:pt>
                <c:pt idx="9">
                  <c:v>49041</c:v>
                </c:pt>
                <c:pt idx="12">
                  <c:v>47284</c:v>
                </c:pt>
              </c:numCache>
            </c:numRef>
          </c:val>
          <c:extLst>
            <c:ext xmlns:c16="http://schemas.microsoft.com/office/drawing/2014/chart" uri="{C3380CC4-5D6E-409C-BE32-E72D297353CC}">
              <c16:uniqueId val="{0000000A-6733-4B8C-AC93-306D6AE881B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16880</c:v>
                </c:pt>
                <c:pt idx="2">
                  <c:v>#N/A</c:v>
                </c:pt>
                <c:pt idx="3">
                  <c:v>#N/A</c:v>
                </c:pt>
                <c:pt idx="4">
                  <c:v>15471</c:v>
                </c:pt>
                <c:pt idx="5">
                  <c:v>#N/A</c:v>
                </c:pt>
                <c:pt idx="6">
                  <c:v>#N/A</c:v>
                </c:pt>
                <c:pt idx="7">
                  <c:v>12458</c:v>
                </c:pt>
                <c:pt idx="8">
                  <c:v>#N/A</c:v>
                </c:pt>
                <c:pt idx="9">
                  <c:v>#N/A</c:v>
                </c:pt>
                <c:pt idx="10">
                  <c:v>15004</c:v>
                </c:pt>
                <c:pt idx="11">
                  <c:v>#N/A</c:v>
                </c:pt>
                <c:pt idx="12">
                  <c:v>#N/A</c:v>
                </c:pt>
                <c:pt idx="13">
                  <c:v>12933</c:v>
                </c:pt>
                <c:pt idx="14">
                  <c:v>#N/A</c:v>
                </c:pt>
              </c:numCache>
            </c:numRef>
          </c:val>
          <c:smooth val="0"/>
          <c:extLst>
            <c:ext xmlns:c16="http://schemas.microsoft.com/office/drawing/2014/chart" uri="{C3380CC4-5D6E-409C-BE32-E72D297353CC}">
              <c16:uniqueId val="{0000000B-6733-4B8C-AC93-306D6AE881B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5923</c:v>
                </c:pt>
                <c:pt idx="1">
                  <c:v>6832</c:v>
                </c:pt>
                <c:pt idx="2">
                  <c:v>7752</c:v>
                </c:pt>
              </c:numCache>
            </c:numRef>
          </c:val>
          <c:extLst>
            <c:ext xmlns:c16="http://schemas.microsoft.com/office/drawing/2014/chart" uri="{C3380CC4-5D6E-409C-BE32-E72D297353CC}">
              <c16:uniqueId val="{00000000-C257-4633-99BA-D512E127C0D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906</c:v>
                </c:pt>
                <c:pt idx="1">
                  <c:v>908</c:v>
                </c:pt>
                <c:pt idx="2">
                  <c:v>910</c:v>
                </c:pt>
              </c:numCache>
            </c:numRef>
          </c:val>
          <c:extLst>
            <c:ext xmlns:c16="http://schemas.microsoft.com/office/drawing/2014/chart" uri="{C3380CC4-5D6E-409C-BE32-E72D297353CC}">
              <c16:uniqueId val="{00000001-C257-4633-99BA-D512E127C0D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9621</c:v>
                </c:pt>
                <c:pt idx="1">
                  <c:v>9562</c:v>
                </c:pt>
                <c:pt idx="2">
                  <c:v>9630</c:v>
                </c:pt>
              </c:numCache>
            </c:numRef>
          </c:val>
          <c:extLst>
            <c:ext xmlns:c16="http://schemas.microsoft.com/office/drawing/2014/chart" uri="{C3380CC4-5D6E-409C-BE32-E72D297353CC}">
              <c16:uniqueId val="{00000002-C257-4633-99BA-D512E127C0D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Relationships xmlns="http://schemas.openxmlformats.org/package/2006/relationships"><Relationship Id="rId1" Target="../charts/chart4.xml" Type="http://schemas.openxmlformats.org/officeDocument/2006/relationships/chart"/></Relationships>
</file>

<file path=xl/drawings/_rels/drawing11.xml.rels><?xml version="1.0" encoding="UTF-8" standalone="yes"?><Relationships xmlns="http://schemas.openxmlformats.org/package/2006/relationships"><Relationship Id="rId1" Target="../charts/chart5.xml" Type="http://schemas.openxmlformats.org/officeDocument/2006/relationships/chart"/></Relationships>
</file>

<file path=xl/drawings/_rels/drawing12.xml.rels><?xml version="1.0" encoding="UTF-8" standalone="yes"?><Relationships xmlns="http://schemas.openxmlformats.org/package/2006/relationships"><Relationship Id="rId1"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1.xml" Type="http://schemas.openxmlformats.org/officeDocument/2006/relationships/chart"/></Relationships>
</file>

<file path=xl/drawings/_rels/drawing8.xml.rels><?xml version="1.0" encoding="UTF-8" standalone="yes"?><Relationships xmlns="http://schemas.openxmlformats.org/package/2006/relationships"><Relationship Id="rId1" Target="../charts/chart2.xml" Type="http://schemas.openxmlformats.org/officeDocument/2006/relationships/chart"/></Relationships>
</file>

<file path=xl/drawings/_rels/drawing9.xml.rels><?xml version="1.0" encoding="UTF-8" standalone="yes"?><Relationships xmlns="http://schemas.openxmlformats.org/package/2006/relationships"><Relationship Id="rId1" Target="../charts/chart3.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合併前に集中した建設事業の償還について、一定の償還は終えているものの、依然として償還期間が長い事業は残っている。合併後は、償還額以上を起債しないようルール化し、公債費の抑制を図る中で事業実施をしてきたが、新たな大型事業の償還が本格化することから、公債費が高止まりしている。引き続き、地方債発行を抑制する必要があ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満期一括償還地方債の起債は無し。</a:t>
          </a: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起債の借入額が償還額を上回らないよう、プライマリーバランスを堅持していることにより、地方債現在高が減少したこと、財政調整基金や伊賀市ふるさと応援基金などが増加したことが将来負担比率減少の要因となっ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三重県伊賀市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財政調整基金への積み立ての増加、ふるさと応援基金等その他特定目的基金の積み立ての増加により、基金全体としても積立額が増加した。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基金全体を見直し、廃止等の検討を行う予定である。特定目的基金については、目的事業への充当を行う。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川上ダム周辺整備事業基金など、整備年度が決まっている基金については、計画的に基金を取り崩して目的のために充当している。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寄附金等を受けて積み立てている基金については、計画的に基金を取り崩して、目的の事業へ充当している。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職員退職手当基金、伊賀市ふるさと応援基金等を積み立てたことによる増加。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基金全体を見直し、廃止等の検討を行う予定である。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約９２０百万円を積み立てたことによる増加。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引き続き、災害への備え等のため、適正に積み立てと取り崩しを行っていく。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約２百万円を積み立てたことによる増加。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今後の大型事業における償還が始まることに備え、計画的に積み立てを行う予定である。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三重県伊賀市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85,989
80,001
558.23
49,452,585
48,291,781
826,005
27,966,679
47,284,091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56.3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財政力指数は前年度より</a:t>
          </a:r>
          <a:r>
            <a:rPr kumimoji="1" lang="en-US" altLang="ja-JP" sz="1300">
              <a:latin typeface="ＭＳ Ｐゴシック" panose="020B0600070205080204" pitchFamily="50" charset="-128"/>
              <a:ea typeface="ＭＳ Ｐゴシック" panose="020B0600070205080204" pitchFamily="50" charset="-128"/>
            </a:rPr>
            <a:t>0.01</a:t>
          </a:r>
          <a:r>
            <a:rPr kumimoji="1" lang="ja-JP" altLang="en-US" sz="1300">
              <a:latin typeface="ＭＳ Ｐゴシック" panose="020B0600070205080204" pitchFamily="50" charset="-128"/>
              <a:ea typeface="ＭＳ Ｐゴシック" panose="020B0600070205080204" pitchFamily="50" charset="-128"/>
            </a:rPr>
            <a:t>ポイント減となっているが、類似団体平均を上回っている。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事務事業レビュー等により既存事業の廃止・見直しを進めるとともに、働き方を見直すことにより、職員数及び時間外勤務の削減につなげ、総人件費を抑制するとともに、税の収納率向上等により財政基盤の強化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149225</xdr:rowOff>
    </xdr:from>
    <xdr:to>
      <xdr:col>23</xdr:col>
      <xdr:colOff>133350</xdr:colOff>
      <xdr:row>43</xdr:row>
      <xdr:rowOff>115358</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21425"/>
          <a:ext cx="0" cy="11662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87435</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45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43</xdr:row>
      <xdr:rowOff>115358</xdr:rowOff>
    </xdr:from>
    <xdr:to>
      <xdr:col>24</xdr:col>
      <xdr:colOff>12700</xdr:colOff>
      <xdr:row>43</xdr:row>
      <xdr:rowOff>115358</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487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64152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6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149225</xdr:rowOff>
    </xdr:from>
    <xdr:to>
      <xdr:col>24</xdr:col>
      <xdr:colOff>12700</xdr:colOff>
      <xdr:row>36</xdr:row>
      <xdr:rowOff>149225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21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106892</xdr:rowOff>
    </xdr:from>
    <xdr:to>
      <xdr:col>23</xdr:col>
      <xdr:colOff>133350</xdr:colOff>
      <xdr:row>40</xdr:row>
      <xdr:rowOff>127000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696489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128710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156633</xdr:rowOff>
    </xdr:from>
    <xdr:to>
      <xdr:col>23</xdr:col>
      <xdr:colOff>184150</xdr:colOff>
      <xdr:row>41</xdr:row>
      <xdr:rowOff>86783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86783</xdr:rowOff>
    </xdr:from>
    <xdr:to>
      <xdr:col>19</xdr:col>
      <xdr:colOff>133350</xdr:colOff>
      <xdr:row>40</xdr:row>
      <xdr:rowOff>106892</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9447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127000</xdr:rowOff>
    </xdr:from>
    <xdr:to>
      <xdr:col>19</xdr:col>
      <xdr:colOff>184150</xdr:colOff>
      <xdr:row>40</xdr:row>
      <xdr:rowOff>57150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67327</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40</xdr:row>
      <xdr:rowOff>46567</xdr:rowOff>
    </xdr:from>
    <xdr:to>
      <xdr:col>15</xdr:col>
      <xdr:colOff>82550</xdr:colOff>
      <xdr:row>40</xdr:row>
      <xdr:rowOff>86783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9045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106892</xdr:rowOff>
    </xdr:from>
    <xdr:to>
      <xdr:col>15</xdr:col>
      <xdr:colOff>133350</xdr:colOff>
      <xdr:row>40</xdr:row>
      <xdr:rowOff>37042</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6793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47219</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40</xdr:row>
      <xdr:rowOff>46567</xdr:rowOff>
    </xdr:from>
    <xdr:to>
      <xdr:col>11</xdr:col>
      <xdr:colOff>31750</xdr:colOff>
      <xdr:row>40</xdr:row>
      <xdr:rowOff>66675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flipV="1">
          <a:off x="1447800" y="69045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38</xdr:row>
      <xdr:rowOff>117475</xdr:rowOff>
    </xdr:from>
    <xdr:to>
      <xdr:col>11</xdr:col>
      <xdr:colOff>82550</xdr:colOff>
      <xdr:row>39</xdr:row>
      <xdr:rowOff>47625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63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57802</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4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157692</xdr:rowOff>
    </xdr:from>
    <xdr:to>
      <xdr:col>7</xdr:col>
      <xdr:colOff>31750</xdr:colOff>
      <xdr:row>39</xdr:row>
      <xdr:rowOff>87842</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67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98019</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44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76200</xdr:rowOff>
    </xdr:from>
    <xdr:to>
      <xdr:col>23</xdr:col>
      <xdr:colOff>184150</xdr:colOff>
      <xdr:row>41</xdr:row>
      <xdr:rowOff>6350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39</xdr:row>
      <xdr:rowOff>92727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40</xdr:row>
      <xdr:rowOff>56092</xdr:rowOff>
    </xdr:from>
    <xdr:to>
      <xdr:col>19</xdr:col>
      <xdr:colOff>184150</xdr:colOff>
      <xdr:row>40</xdr:row>
      <xdr:rowOff>157692</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142469</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35983</xdr:rowOff>
    </xdr:from>
    <xdr:to>
      <xdr:col>15</xdr:col>
      <xdr:colOff>133350</xdr:colOff>
      <xdr:row>40</xdr:row>
      <xdr:rowOff>137583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122360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39</xdr:row>
      <xdr:rowOff>167217</xdr:rowOff>
    </xdr:from>
    <xdr:to>
      <xdr:col>11</xdr:col>
      <xdr:colOff>82550</xdr:colOff>
      <xdr:row>40</xdr:row>
      <xdr:rowOff>97367</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82144</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15875</xdr:rowOff>
    </xdr:from>
    <xdr:to>
      <xdr:col>7</xdr:col>
      <xdr:colOff>31750</xdr:colOff>
      <xdr:row>40</xdr:row>
      <xdr:rowOff>117475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102252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96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前年度と比較し、地方税の</a:t>
          </a:r>
          <a:r>
            <a:rPr kumimoji="1" lang="en-US" altLang="ja-JP" sz="1300">
              <a:latin typeface="ＭＳ Ｐゴシック" panose="020B0600070205080204" pitchFamily="50" charset="-128"/>
              <a:ea typeface="ＭＳ Ｐゴシック" panose="020B0600070205080204" pitchFamily="50" charset="-128"/>
            </a:rPr>
            <a:t>4.2</a:t>
          </a:r>
          <a:r>
            <a:rPr kumimoji="1" lang="ja-JP" altLang="en-US" sz="1300">
              <a:latin typeface="ＭＳ Ｐゴシック" panose="020B0600070205080204" pitchFamily="50" charset="-128"/>
              <a:ea typeface="ＭＳ Ｐゴシック" panose="020B0600070205080204" pitchFamily="50" charset="-128"/>
            </a:rPr>
            <a:t>億円の増額等による歳入の増額により、経常収支比率は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％減少しているが、類似団体平均を上回っている。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少子高齢化に伴う地方税の減収が見込まれるとともに、大型事業に伴う地方債の償還が本格化することから公債費の高止まり、あわせて経常収支比率の高止まりが予想されるため、人件費をはじめとした経常経費の削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7257</xdr:rowOff>
    </xdr:from>
    <xdr:to>
      <xdr:col>23</xdr:col>
      <xdr:colOff>133350</xdr:colOff>
      <xdr:row>66</xdr:row>
      <xdr:rowOff>168728</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22807"/>
          <a:ext cx="0" cy="13616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140805</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45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168728</xdr:rowOff>
    </xdr:from>
    <xdr:to>
      <xdr:col>24</xdr:col>
      <xdr:colOff>12700</xdr:colOff>
      <xdr:row>66</xdr:row>
      <xdr:rowOff>168728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48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93634</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86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7257</xdr:rowOff>
    </xdr:from>
    <xdr:to>
      <xdr:col>24</xdr:col>
      <xdr:colOff>12700</xdr:colOff>
      <xdr:row>59</xdr:row>
      <xdr:rowOff>7257</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2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97972</xdr:rowOff>
    </xdr:from>
    <xdr:to>
      <xdr:col>23</xdr:col>
      <xdr:colOff>133350</xdr:colOff>
      <xdr:row>64</xdr:row>
      <xdr:rowOff>166915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4114800" y="11070772"/>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80027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70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63500</xdr:rowOff>
    </xdr:from>
    <xdr:to>
      <xdr:col>23</xdr:col>
      <xdr:colOff>184150</xdr:colOff>
      <xdr:row>63</xdr:row>
      <xdr:rowOff>165100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25400</xdr:rowOff>
    </xdr:from>
    <xdr:to>
      <xdr:col>19</xdr:col>
      <xdr:colOff>133350</xdr:colOff>
      <xdr:row>64</xdr:row>
      <xdr:rowOff>166915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0312400"/>
          <a:ext cx="889000" cy="827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59</xdr:row>
      <xdr:rowOff>25400</xdr:rowOff>
    </xdr:from>
    <xdr:to>
      <xdr:col>19</xdr:col>
      <xdr:colOff>184150</xdr:colOff>
      <xdr:row>59</xdr:row>
      <xdr:rowOff>127000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014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57</xdr:row>
      <xdr:rowOff>137177</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990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25400</xdr:rowOff>
    </xdr:from>
    <xdr:to>
      <xdr:col>15</xdr:col>
      <xdr:colOff>82550</xdr:colOff>
      <xdr:row>65</xdr:row>
      <xdr:rowOff>12700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2336800" y="10312400"/>
          <a:ext cx="889000" cy="844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57</xdr:row>
      <xdr:rowOff>127000</xdr:rowOff>
    </xdr:from>
    <xdr:to>
      <xdr:col>15</xdr:col>
      <xdr:colOff>133350</xdr:colOff>
      <xdr:row>58</xdr:row>
      <xdr:rowOff>57150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989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56</xdr:row>
      <xdr:rowOff>67327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12700</xdr:rowOff>
    </xdr:from>
    <xdr:to>
      <xdr:col>11</xdr:col>
      <xdr:colOff>31750</xdr:colOff>
      <xdr:row>65</xdr:row>
      <xdr:rowOff>133350</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115695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77107</xdr:rowOff>
    </xdr:from>
    <xdr:to>
      <xdr:col>11</xdr:col>
      <xdr:colOff>82550</xdr:colOff>
      <xdr:row>60</xdr:row>
      <xdr:rowOff>7257</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17434</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111578</xdr:rowOff>
    </xdr:from>
    <xdr:to>
      <xdr:col>7</xdr:col>
      <xdr:colOff>31750</xdr:colOff>
      <xdr:row>60</xdr:row>
      <xdr:rowOff>41728</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022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51905</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999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47172</xdr:rowOff>
    </xdr:from>
    <xdr:to>
      <xdr:col>23</xdr:col>
      <xdr:colOff>184150</xdr:colOff>
      <xdr:row>64</xdr:row>
      <xdr:rowOff>148772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19249</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992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116115</xdr:rowOff>
    </xdr:from>
    <xdr:to>
      <xdr:col>19</xdr:col>
      <xdr:colOff>184150</xdr:colOff>
      <xdr:row>65</xdr:row>
      <xdr:rowOff>46265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108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31042</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117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146050</xdr:rowOff>
    </xdr:from>
    <xdr:to>
      <xdr:col>15</xdr:col>
      <xdr:colOff>133350</xdr:colOff>
      <xdr:row>60</xdr:row>
      <xdr:rowOff>76200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60977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133350</xdr:rowOff>
    </xdr:from>
    <xdr:to>
      <xdr:col>11</xdr:col>
      <xdr:colOff>82550</xdr:colOff>
      <xdr:row>65</xdr:row>
      <xdr:rowOff>63500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48277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82550</xdr:rowOff>
    </xdr:from>
    <xdr:to>
      <xdr:col>7</xdr:col>
      <xdr:colOff>31750</xdr:colOff>
      <xdr:row>66</xdr:row>
      <xdr:rowOff>12700</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168927</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[214,065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人件費については、基本給が前年度より減額しているが、依然、類似団体平均を上回っているため、業務の効率化や定員管理方針に基づき、定員管理の適正化を図るなど人件費抑制の施策に努める。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物件費については、保有する公共施設数が多く、その維持管理に費用が掛かっているため、引き続き公共施設最適化計画により施設の統合・見直しを進めていく。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3" name="人件費・物件費等の状況グラフ枠">
          <a:extLst>
            <a:ext uri="{FF2B5EF4-FFF2-40B4-BE49-F238E27FC236}">
              <a16:creationId xmlns:a16="http://schemas.microsoft.com/office/drawing/2014/main" id="{00000000-0008-0000-0300-0000C1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40985</xdr:rowOff>
    </xdr:from>
    <xdr:to>
      <xdr:col>23</xdr:col>
      <xdr:colOff>133350</xdr:colOff>
      <xdr:row>90</xdr:row>
      <xdr:rowOff>21394</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4953000" y="13756985"/>
          <a:ext cx="0" cy="16949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164921</xdr:rowOff>
    </xdr:from>
    <xdr:ext cx="762000" cy="259045"/>
    <xdr:sp macro="" textlink="">
      <xdr:nvSpPr>
        <xdr:cNvPr id="195" name="人件費・物件費等の状況最小値テキスト">
          <a:extLst>
            <a:ext uri="{FF2B5EF4-FFF2-40B4-BE49-F238E27FC236}">
              <a16:creationId xmlns:a16="http://schemas.microsoft.com/office/drawing/2014/main" id="{00000000-0008-0000-0300-0000C3000000}"/>
            </a:ext>
          </a:extLst>
        </xdr:cNvPr>
        <xdr:cNvSpPr txBox="1"/>
      </xdr:nvSpPr>
      <xdr:spPr>
        <a:xfrm>
          <a:off x="5041900" y="15423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21394</xdr:rowOff>
    </xdr:from>
    <xdr:to>
      <xdr:col>24</xdr:col>
      <xdr:colOff>12700</xdr:colOff>
      <xdr:row>90</xdr:row>
      <xdr:rowOff>21394</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54518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127362</xdr:rowOff>
    </xdr:from>
    <xdr:ext cx="762000" cy="259045"/>
    <xdr:sp macro="" textlink="">
      <xdr:nvSpPr>
        <xdr:cNvPr id="197" name="人件費・物件費等の状況最大値テキスト">
          <a:extLst>
            <a:ext uri="{FF2B5EF4-FFF2-40B4-BE49-F238E27FC236}">
              <a16:creationId xmlns:a16="http://schemas.microsoft.com/office/drawing/2014/main" id="{00000000-0008-0000-0300-0000C5000000}"/>
            </a:ext>
          </a:extLst>
        </xdr:cNvPr>
        <xdr:cNvSpPr txBox="1"/>
      </xdr:nvSpPr>
      <xdr:spPr>
        <a:xfrm>
          <a:off x="5041900" y="1350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40985</xdr:rowOff>
    </xdr:from>
    <xdr:to>
      <xdr:col>24</xdr:col>
      <xdr:colOff>12700</xdr:colOff>
      <xdr:row>80</xdr:row>
      <xdr:rowOff>40985</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4864100" y="13756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88</xdr:row>
      <xdr:rowOff>32782</xdr:rowOff>
    </xdr:from>
    <xdr:to>
      <xdr:col>23</xdr:col>
      <xdr:colOff>133350</xdr:colOff>
      <xdr:row>89</xdr:row>
      <xdr:rowOff>105442</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4114800" y="15120382"/>
          <a:ext cx="838200" cy="244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139637</xdr:rowOff>
    </xdr:from>
    <xdr:ext cx="762000" cy="259045"/>
    <xdr:sp macro="" textlink="">
      <xdr:nvSpPr>
        <xdr:cNvPr id="200" name="人件費・物件費等の状況平均値テキスト">
          <a:extLst>
            <a:ext uri="{FF2B5EF4-FFF2-40B4-BE49-F238E27FC236}">
              <a16:creationId xmlns:a16="http://schemas.microsoft.com/office/drawing/2014/main" id="{00000000-0008-0000-0300-0000C8000000}"/>
            </a:ext>
          </a:extLst>
        </xdr:cNvPr>
        <xdr:cNvSpPr txBox="1"/>
      </xdr:nvSpPr>
      <xdr:spPr>
        <a:xfrm>
          <a:off x="5041900" y="14541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123110</xdr:rowOff>
    </xdr:from>
    <xdr:to>
      <xdr:col>23</xdr:col>
      <xdr:colOff>184150</xdr:colOff>
      <xdr:row>86</xdr:row>
      <xdr:rowOff>53260</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902200" y="1469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87</xdr:row>
      <xdr:rowOff>144304</xdr:rowOff>
    </xdr:from>
    <xdr:to>
      <xdr:col>19</xdr:col>
      <xdr:colOff>133350</xdr:colOff>
      <xdr:row>88</xdr:row>
      <xdr:rowOff>32782</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3225800" y="15060454"/>
          <a:ext cx="889000" cy="59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84</xdr:row>
      <xdr:rowOff>133631</xdr:rowOff>
    </xdr:from>
    <xdr:to>
      <xdr:col>19</xdr:col>
      <xdr:colOff>184150</xdr:colOff>
      <xdr:row>85</xdr:row>
      <xdr:rowOff>63781</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4064000" y="1453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73958</xdr:rowOff>
    </xdr:from>
    <xdr:ext cx="7366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733800" y="14304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87</xdr:row>
      <xdr:rowOff>74603</xdr:rowOff>
    </xdr:from>
    <xdr:to>
      <xdr:col>15</xdr:col>
      <xdr:colOff>82550</xdr:colOff>
      <xdr:row>87</xdr:row>
      <xdr:rowOff>144304</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2336800" y="14990753"/>
          <a:ext cx="889000" cy="69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84</xdr:row>
      <xdr:rowOff>68738</xdr:rowOff>
    </xdr:from>
    <xdr:to>
      <xdr:col>15</xdr:col>
      <xdr:colOff>133350</xdr:colOff>
      <xdr:row>84</xdr:row>
      <xdr:rowOff>170338</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3175000" y="144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9065</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844800" y="14239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85</xdr:row>
      <xdr:rowOff>3777</xdr:rowOff>
    </xdr:from>
    <xdr:to>
      <xdr:col>11</xdr:col>
      <xdr:colOff>31750</xdr:colOff>
      <xdr:row>87</xdr:row>
      <xdr:rowOff>74603</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a:off x="1447800" y="14577027"/>
          <a:ext cx="889000" cy="413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119878</xdr:rowOff>
    </xdr:from>
    <xdr:to>
      <xdr:col>11</xdr:col>
      <xdr:colOff>82550</xdr:colOff>
      <xdr:row>82</xdr:row>
      <xdr:rowOff>50028</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2286000" y="14007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60205</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55800" y="13776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122124</xdr:rowOff>
    </xdr:from>
    <xdr:to>
      <xdr:col>7</xdr:col>
      <xdr:colOff>31750</xdr:colOff>
      <xdr:row>81</xdr:row>
      <xdr:rowOff>52274</xdr:rowOff>
    </xdr:to>
    <xdr:sp macro="" textlink="">
      <xdr:nvSpPr>
        <xdr:cNvPr id="211" name="フローチャート: 判断 210">
          <a:extLst>
            <a:ext uri="{FF2B5EF4-FFF2-40B4-BE49-F238E27FC236}">
              <a16:creationId xmlns:a16="http://schemas.microsoft.com/office/drawing/2014/main" id="{00000000-0008-0000-0300-0000D3000000}"/>
            </a:ext>
          </a:extLst>
        </xdr:cNvPr>
        <xdr:cNvSpPr/>
      </xdr:nvSpPr>
      <xdr:spPr>
        <a:xfrm>
          <a:off x="1397000" y="13838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62451</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066800" y="13607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89</xdr:row>
      <xdr:rowOff>54642</xdr:rowOff>
    </xdr:from>
    <xdr:to>
      <xdr:col>23</xdr:col>
      <xdr:colOff>184150</xdr:colOff>
      <xdr:row>89</xdr:row>
      <xdr:rowOff>156242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902200" y="1531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88</xdr:row>
      <xdr:rowOff>121969</xdr:rowOff>
    </xdr:from>
    <xdr:ext cx="762000" cy="259045"/>
    <xdr:sp macro="" textlink="">
      <xdr:nvSpPr>
        <xdr:cNvPr id="219" name="人件費・物件費等の状況該当値テキスト">
          <a:extLst>
            <a:ext uri="{FF2B5EF4-FFF2-40B4-BE49-F238E27FC236}">
              <a16:creationId xmlns:a16="http://schemas.microsoft.com/office/drawing/2014/main" id="{00000000-0008-0000-0300-0000DB000000}"/>
            </a:ext>
          </a:extLst>
        </xdr:cNvPr>
        <xdr:cNvSpPr txBox="1"/>
      </xdr:nvSpPr>
      <xdr:spPr>
        <a:xfrm>
          <a:off x="5041900" y="15209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87</xdr:row>
      <xdr:rowOff>153432</xdr:rowOff>
    </xdr:from>
    <xdr:to>
      <xdr:col>19</xdr:col>
      <xdr:colOff>184150</xdr:colOff>
      <xdr:row>88</xdr:row>
      <xdr:rowOff>83582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4064000" y="1506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88</xdr:row>
      <xdr:rowOff>68359</xdr:rowOff>
    </xdr:from>
    <xdr:ext cx="7366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3733800" y="15155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87</xdr:row>
      <xdr:rowOff>93504</xdr:rowOff>
    </xdr:from>
    <xdr:to>
      <xdr:col>15</xdr:col>
      <xdr:colOff>133350</xdr:colOff>
      <xdr:row>88</xdr:row>
      <xdr:rowOff>23654</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3175000" y="1500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88</xdr:row>
      <xdr:rowOff>8431</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2844800" y="15096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87</xdr:row>
      <xdr:rowOff>23803</xdr:rowOff>
    </xdr:from>
    <xdr:to>
      <xdr:col>11</xdr:col>
      <xdr:colOff>82550</xdr:colOff>
      <xdr:row>87</xdr:row>
      <xdr:rowOff>125403</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2286000" y="14939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87</xdr:row>
      <xdr:rowOff>110180</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955800" y="15026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124427</xdr:rowOff>
    </xdr:from>
    <xdr:to>
      <xdr:col>7</xdr:col>
      <xdr:colOff>31750</xdr:colOff>
      <xdr:row>85</xdr:row>
      <xdr:rowOff>54577</xdr:rowOff>
    </xdr:to>
    <xdr:sp macro="" textlink="">
      <xdr:nvSpPr>
        <xdr:cNvPr id="226" name="楕円 225">
          <a:extLst>
            <a:ext uri="{FF2B5EF4-FFF2-40B4-BE49-F238E27FC236}">
              <a16:creationId xmlns:a16="http://schemas.microsoft.com/office/drawing/2014/main" id="{00000000-0008-0000-0300-0000E2000000}"/>
            </a:ext>
          </a:extLst>
        </xdr:cNvPr>
        <xdr:cNvSpPr/>
      </xdr:nvSpPr>
      <xdr:spPr>
        <a:xfrm>
          <a:off x="1397000" y="14526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85</xdr:row>
      <xdr:rowOff>39354</xdr:rowOff>
    </xdr:from>
    <xdr:ext cx="762000" cy="259045"/>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066800" y="14612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8" name="正方形/長方形 237">
          <a:extLst>
            <a:ext uri="{FF2B5EF4-FFF2-40B4-BE49-F238E27FC236}">
              <a16:creationId xmlns:a16="http://schemas.microsoft.com/office/drawing/2014/main" id="{00000000-0008-0000-0300-0000EE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9" name="正方形/長方形 238">
          <a:extLst>
            <a:ext uri="{FF2B5EF4-FFF2-40B4-BE49-F238E27FC236}">
              <a16:creationId xmlns:a16="http://schemas.microsoft.com/office/drawing/2014/main" id="{00000000-0008-0000-0300-0000EF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ポイント減少しており、類似団体平均を下回っている。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今後も、人事院勧告等に注視しながら、給与水準の適正化に努める。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116839</xdr:rowOff>
    </xdr:from>
    <xdr:to>
      <xdr:col>81</xdr:col>
      <xdr:colOff>44450</xdr:colOff>
      <xdr:row>88</xdr:row>
      <xdr:rowOff>168911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32839"/>
          <a:ext cx="0" cy="1423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140988</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22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168911</xdr:rowOff>
    </xdr:from>
    <xdr:to>
      <xdr:col>81</xdr:col>
      <xdr:colOff>133350</xdr:colOff>
      <xdr:row>88</xdr:row>
      <xdr:rowOff>168911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256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31766</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116839</xdr:rowOff>
    </xdr:from>
    <xdr:to>
      <xdr:col>81</xdr:col>
      <xdr:colOff>133350</xdr:colOff>
      <xdr:row>80</xdr:row>
      <xdr:rowOff>116839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154939</xdr:rowOff>
    </xdr:from>
    <xdr:to>
      <xdr:col>81</xdr:col>
      <xdr:colOff>44450</xdr:colOff>
      <xdr:row>85</xdr:row>
      <xdr:rowOff>128270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6179800" y="14556739"/>
          <a:ext cx="8382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97807</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67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125730</xdr:rowOff>
    </xdr:from>
    <xdr:to>
      <xdr:col>81</xdr:col>
      <xdr:colOff>95250</xdr:colOff>
      <xdr:row>86</xdr:row>
      <xdr:rowOff>55880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69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80011</xdr:rowOff>
    </xdr:from>
    <xdr:to>
      <xdr:col>77</xdr:col>
      <xdr:colOff>44450</xdr:colOff>
      <xdr:row>85</xdr:row>
      <xdr:rowOff>128270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5290800" y="14653261"/>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99061</xdr:rowOff>
    </xdr:from>
    <xdr:to>
      <xdr:col>77</xdr:col>
      <xdr:colOff>95250</xdr:colOff>
      <xdr:row>87</xdr:row>
      <xdr:rowOff>29211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843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13988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930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80011</xdr:rowOff>
    </xdr:from>
    <xdr:to>
      <xdr:col>72</xdr:col>
      <xdr:colOff>203200</xdr:colOff>
      <xdr:row>86</xdr:row>
      <xdr:rowOff>29211</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4401800" y="14653261"/>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99061</xdr:rowOff>
    </xdr:from>
    <xdr:to>
      <xdr:col>73</xdr:col>
      <xdr:colOff>44450</xdr:colOff>
      <xdr:row>87</xdr:row>
      <xdr:rowOff>29211</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843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13988</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930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29211</xdr:rowOff>
    </xdr:from>
    <xdr:to>
      <xdr:col>68</xdr:col>
      <xdr:colOff>152400</xdr:colOff>
      <xdr:row>86</xdr:row>
      <xdr:rowOff>101600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4773911"/>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147320</xdr:rowOff>
    </xdr:from>
    <xdr:to>
      <xdr:col>68</xdr:col>
      <xdr:colOff>203200</xdr:colOff>
      <xdr:row>87</xdr:row>
      <xdr:rowOff>77470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62247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97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24130</xdr:rowOff>
    </xdr:from>
    <xdr:to>
      <xdr:col>64</xdr:col>
      <xdr:colOff>152400</xdr:colOff>
      <xdr:row>87</xdr:row>
      <xdr:rowOff>125730</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110507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502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104139</xdr:rowOff>
    </xdr:from>
    <xdr:to>
      <xdr:col>81</xdr:col>
      <xdr:colOff>95250</xdr:colOff>
      <xdr:row>85</xdr:row>
      <xdr:rowOff>34289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120666</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35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77470</xdr:rowOff>
    </xdr:from>
    <xdr:to>
      <xdr:col>77</xdr:col>
      <xdr:colOff>95250</xdr:colOff>
      <xdr:row>86</xdr:row>
      <xdr:rowOff>7620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17797</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41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29211</xdr:rowOff>
    </xdr:from>
    <xdr:to>
      <xdr:col>73</xdr:col>
      <xdr:colOff>44450</xdr:colOff>
      <xdr:row>85</xdr:row>
      <xdr:rowOff>130811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140988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149861</xdr:rowOff>
    </xdr:from>
    <xdr:to>
      <xdr:col>68</xdr:col>
      <xdr:colOff>203200</xdr:colOff>
      <xdr:row>86</xdr:row>
      <xdr:rowOff>80011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90188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49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162577</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市町村合併当時から類似団体平均と比較して職員数が多い状況が続いている。今後も、既存事業の廃止・見直し等を進めるとともに、定員管理方針に基づき、適切な定員管理に努める。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25654</xdr:rowOff>
    </xdr:from>
    <xdr:to>
      <xdr:col>81</xdr:col>
      <xdr:colOff>44450</xdr:colOff>
      <xdr:row>65</xdr:row>
      <xdr:rowOff>157480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9969754"/>
          <a:ext cx="0" cy="13319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129557</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157480</xdr:rowOff>
    </xdr:from>
    <xdr:to>
      <xdr:col>81</xdr:col>
      <xdr:colOff>133350</xdr:colOff>
      <xdr:row>65</xdr:row>
      <xdr:rowOff>157480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112031</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25654</xdr:rowOff>
    </xdr:from>
    <xdr:to>
      <xdr:col>81</xdr:col>
      <xdr:colOff>133350</xdr:colOff>
      <xdr:row>58</xdr:row>
      <xdr:rowOff>25654</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150368</xdr:rowOff>
    </xdr:from>
    <xdr:to>
      <xdr:col>81</xdr:col>
      <xdr:colOff>44450</xdr:colOff>
      <xdr:row>65</xdr:row>
      <xdr:rowOff>10287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1123168"/>
          <a:ext cx="8382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135653</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594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119126</xdr:rowOff>
    </xdr:from>
    <xdr:to>
      <xdr:col>81</xdr:col>
      <xdr:colOff>95250</xdr:colOff>
      <xdr:row>63</xdr:row>
      <xdr:rowOff>49276</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74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150368</xdr:rowOff>
    </xdr:from>
    <xdr:to>
      <xdr:col>77</xdr:col>
      <xdr:colOff>44450</xdr:colOff>
      <xdr:row>64</xdr:row>
      <xdr:rowOff>150368</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11231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889</xdr:rowOff>
    </xdr:from>
    <xdr:to>
      <xdr:col>77</xdr:col>
      <xdr:colOff>95250</xdr:colOff>
      <xdr:row>62</xdr:row>
      <xdr:rowOff>102489</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112666</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399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64</xdr:row>
      <xdr:rowOff>109347</xdr:rowOff>
    </xdr:from>
    <xdr:to>
      <xdr:col>72</xdr:col>
      <xdr:colOff>203200</xdr:colOff>
      <xdr:row>64</xdr:row>
      <xdr:rowOff>150368</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1082147"/>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155448</xdr:rowOff>
    </xdr:from>
    <xdr:to>
      <xdr:col>73</xdr:col>
      <xdr:colOff>44450</xdr:colOff>
      <xdr:row>62</xdr:row>
      <xdr:rowOff>85598</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61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95775</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38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64</xdr:row>
      <xdr:rowOff>109347</xdr:rowOff>
    </xdr:from>
    <xdr:to>
      <xdr:col>68</xdr:col>
      <xdr:colOff>152400</xdr:colOff>
      <xdr:row>64</xdr:row>
      <xdr:rowOff>109347</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108214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49403</xdr:rowOff>
    </xdr:from>
    <xdr:to>
      <xdr:col>68</xdr:col>
      <xdr:colOff>203200</xdr:colOff>
      <xdr:row>60</xdr:row>
      <xdr:rowOff>151003</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33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161180</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105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73533</xdr:rowOff>
    </xdr:from>
    <xdr:to>
      <xdr:col>64</xdr:col>
      <xdr:colOff>152400</xdr:colOff>
      <xdr:row>61</xdr:row>
      <xdr:rowOff>3683</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36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13860</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129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130937</xdr:rowOff>
    </xdr:from>
    <xdr:to>
      <xdr:col>81</xdr:col>
      <xdr:colOff>95250</xdr:colOff>
      <xdr:row>65</xdr:row>
      <xdr:rowOff>61087</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1103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64</xdr:row>
      <xdr:rowOff>103014</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1075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99568</xdr:rowOff>
    </xdr:from>
    <xdr:to>
      <xdr:col>77</xdr:col>
      <xdr:colOff>95250</xdr:colOff>
      <xdr:row>65</xdr:row>
      <xdr:rowOff>29718</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107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14495</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1158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64</xdr:row>
      <xdr:rowOff>99568</xdr:rowOff>
    </xdr:from>
    <xdr:to>
      <xdr:col>73</xdr:col>
      <xdr:colOff>44450</xdr:colOff>
      <xdr:row>65</xdr:row>
      <xdr:rowOff>29718</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107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14495</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1158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64</xdr:row>
      <xdr:rowOff>58547</xdr:rowOff>
    </xdr:from>
    <xdr:to>
      <xdr:col>68</xdr:col>
      <xdr:colOff>203200</xdr:colOff>
      <xdr:row>64</xdr:row>
      <xdr:rowOff>160147</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103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144924</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1117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64</xdr:row>
      <xdr:rowOff>58547</xdr:rowOff>
    </xdr:from>
    <xdr:to>
      <xdr:col>64</xdr:col>
      <xdr:colOff>152400</xdr:colOff>
      <xdr:row>64</xdr:row>
      <xdr:rowOff>160147</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103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144924</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1117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数値を維持しているが、令和３年度に合併特例債の活用が終了し、交付税算入率が合併特例債ほど有利ではない通常の事業債メニューで起債の借入を行っていくことなどから、今後この比率は悪化していく可能性</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が</a:t>
          </a:r>
          <a:r>
            <a:rPr kumimoji="1" lang="ja-JP" altLang="en-US" sz="1300">
              <a:latin typeface="ＭＳ Ｐゴシック" panose="020B0600070205080204" pitchFamily="50" charset="-128"/>
              <a:ea typeface="ＭＳ Ｐゴシック" panose="020B0600070205080204" pitchFamily="50" charset="-128"/>
            </a:rPr>
            <a:t>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今後も投資的経費の見直しと地方債発行の抑制等により、公債費の縮減に努める。</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2722</xdr:rowOff>
    </xdr:from>
    <xdr:to>
      <xdr:col>81</xdr:col>
      <xdr:colOff>44450</xdr:colOff>
      <xdr:row>43</xdr:row>
      <xdr:rowOff>112485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174922"/>
          <a:ext cx="0" cy="13099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84562</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456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112485</xdr:rowOff>
    </xdr:from>
    <xdr:to>
      <xdr:col>81</xdr:col>
      <xdr:colOff>133350</xdr:colOff>
      <xdr:row>43</xdr:row>
      <xdr:rowOff>112485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484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89099</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91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2722</xdr:rowOff>
    </xdr:from>
    <xdr:to>
      <xdr:col>81</xdr:col>
      <xdr:colOff>133350</xdr:colOff>
      <xdr:row>36</xdr:row>
      <xdr:rowOff>2722</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174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59872</xdr:rowOff>
    </xdr:from>
    <xdr:to>
      <xdr:col>81</xdr:col>
      <xdr:colOff>44450</xdr:colOff>
      <xdr:row>42</xdr:row>
      <xdr:rowOff>59872</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72607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162577</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702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146050</xdr:rowOff>
    </xdr:from>
    <xdr:to>
      <xdr:col>81</xdr:col>
      <xdr:colOff>95250</xdr:colOff>
      <xdr:row>42</xdr:row>
      <xdr:rowOff>76200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59872</xdr:rowOff>
    </xdr:from>
    <xdr:to>
      <xdr:col>77</xdr:col>
      <xdr:colOff>44450</xdr:colOff>
      <xdr:row>43</xdr:row>
      <xdr:rowOff>26307</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5290800" y="7260772"/>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41728</xdr:rowOff>
    </xdr:from>
    <xdr:to>
      <xdr:col>77</xdr:col>
      <xdr:colOff>95250</xdr:colOff>
      <xdr:row>40</xdr:row>
      <xdr:rowOff>143328</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153505</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66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26307</xdr:rowOff>
    </xdr:from>
    <xdr:to>
      <xdr:col>72</xdr:col>
      <xdr:colOff>203200</xdr:colOff>
      <xdr:row>44</xdr:row>
      <xdr:rowOff>44450</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flipV="1">
          <a:off x="14401800" y="7398657"/>
          <a:ext cx="889000" cy="189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58965</xdr:rowOff>
    </xdr:from>
    <xdr:to>
      <xdr:col>73</xdr:col>
      <xdr:colOff>44450</xdr:colOff>
      <xdr:row>40</xdr:row>
      <xdr:rowOff>160565</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170742</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68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44</xdr:row>
      <xdr:rowOff>44450</xdr:rowOff>
    </xdr:from>
    <xdr:to>
      <xdr:col>68</xdr:col>
      <xdr:colOff>152400</xdr:colOff>
      <xdr:row>45</xdr:row>
      <xdr:rowOff>28122</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7588250"/>
          <a:ext cx="889000" cy="155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144235</xdr:rowOff>
    </xdr:from>
    <xdr:to>
      <xdr:col>68</xdr:col>
      <xdr:colOff>203200</xdr:colOff>
      <xdr:row>40</xdr:row>
      <xdr:rowOff>74385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84562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7257</xdr:rowOff>
    </xdr:from>
    <xdr:to>
      <xdr:col>64</xdr:col>
      <xdr:colOff>152400</xdr:colOff>
      <xdr:row>40</xdr:row>
      <xdr:rowOff>108857</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119034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9072</xdr:rowOff>
    </xdr:from>
    <xdr:to>
      <xdr:col>81</xdr:col>
      <xdr:colOff>95250</xdr:colOff>
      <xdr:row>42</xdr:row>
      <xdr:rowOff>110672</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152599</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7182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9072</xdr:rowOff>
    </xdr:from>
    <xdr:to>
      <xdr:col>77</xdr:col>
      <xdr:colOff>95250</xdr:colOff>
      <xdr:row>42</xdr:row>
      <xdr:rowOff>110672</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95449</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146957</xdr:rowOff>
    </xdr:from>
    <xdr:to>
      <xdr:col>73</xdr:col>
      <xdr:colOff>44450</xdr:colOff>
      <xdr:row>43</xdr:row>
      <xdr:rowOff>77107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61884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165100</xdr:rowOff>
    </xdr:from>
    <xdr:to>
      <xdr:col>68</xdr:col>
      <xdr:colOff>203200</xdr:colOff>
      <xdr:row>44</xdr:row>
      <xdr:rowOff>95250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44</xdr:row>
      <xdr:rowOff>80027</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44</xdr:row>
      <xdr:rowOff>148772</xdr:rowOff>
    </xdr:from>
    <xdr:to>
      <xdr:col>64</xdr:col>
      <xdr:colOff>152400</xdr:colOff>
      <xdr:row>45</xdr:row>
      <xdr:rowOff>78922</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769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45</xdr:row>
      <xdr:rowOff>63699</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77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前年度と比べ</a:t>
          </a:r>
          <a:r>
            <a:rPr kumimoji="1" lang="en-US" altLang="ja-JP" sz="1300">
              <a:latin typeface="ＭＳ Ｐゴシック" panose="020B0600070205080204" pitchFamily="50" charset="-128"/>
              <a:ea typeface="ＭＳ Ｐゴシック" panose="020B0600070205080204" pitchFamily="50" charset="-128"/>
            </a:rPr>
            <a:t>10.4</a:t>
          </a:r>
          <a:r>
            <a:rPr kumimoji="1" lang="ja-JP" altLang="en-US" sz="1300">
              <a:latin typeface="ＭＳ Ｐゴシック" panose="020B0600070205080204" pitchFamily="50" charset="-128"/>
              <a:ea typeface="ＭＳ Ｐゴシック" panose="020B0600070205080204" pitchFamily="50" charset="-128"/>
            </a:rPr>
            <a:t>％改善した要因としては、借入額の縮減等による地方債現在高の減である。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起債の借入額が償還額を上回らないよう、プライマリーバランスを堅持することにより、地方債現在高が増加しすぎないよう努め、財政の健全化を図る。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1" name="将来負担の状況グラフ枠">
          <a:extLst>
            <a:ext uri="{FF2B5EF4-FFF2-40B4-BE49-F238E27FC236}">
              <a16:creationId xmlns:a16="http://schemas.microsoft.com/office/drawing/2014/main" id="{00000000-0008-0000-0300-0000B9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43074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7018000" y="2370667"/>
          <a:ext cx="0" cy="1272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15151</xdr:rowOff>
    </xdr:from>
    <xdr:ext cx="762000" cy="259045"/>
    <xdr:sp macro="" textlink="">
      <xdr:nvSpPr>
        <xdr:cNvPr id="443" name="将来負担の状況最小値テキスト">
          <a:extLst>
            <a:ext uri="{FF2B5EF4-FFF2-40B4-BE49-F238E27FC236}">
              <a16:creationId xmlns:a16="http://schemas.microsoft.com/office/drawing/2014/main" id="{00000000-0008-0000-0300-0000BB010000}"/>
            </a:ext>
          </a:extLst>
        </xdr:cNvPr>
        <xdr:cNvSpPr txBox="1"/>
      </xdr:nvSpPr>
      <xdr:spPr>
        <a:xfrm>
          <a:off x="17106900" y="3615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43074</xdr:rowOff>
    </xdr:from>
    <xdr:to>
      <xdr:col>81</xdr:col>
      <xdr:colOff>133350</xdr:colOff>
      <xdr:row>21</xdr:row>
      <xdr:rowOff>43074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3643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5" name="将来負担の状況最大値テキスト">
          <a:extLst>
            <a:ext uri="{FF2B5EF4-FFF2-40B4-BE49-F238E27FC236}">
              <a16:creationId xmlns:a16="http://schemas.microsoft.com/office/drawing/2014/main" id="{00000000-0008-0000-0300-0000BD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73766</xdr:rowOff>
    </xdr:from>
    <xdr:to>
      <xdr:col>81</xdr:col>
      <xdr:colOff>44450</xdr:colOff>
      <xdr:row>21</xdr:row>
      <xdr:rowOff>111442</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6179800" y="3502766"/>
          <a:ext cx="8382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17</xdr:row>
      <xdr:rowOff>159190</xdr:rowOff>
    </xdr:from>
    <xdr:ext cx="762000" cy="259045"/>
    <xdr:sp macro="" textlink="">
      <xdr:nvSpPr>
        <xdr:cNvPr id="448" name="将来負担の状況平均値テキスト">
          <a:extLst>
            <a:ext uri="{FF2B5EF4-FFF2-40B4-BE49-F238E27FC236}">
              <a16:creationId xmlns:a16="http://schemas.microsoft.com/office/drawing/2014/main" id="{00000000-0008-0000-0300-0000C0010000}"/>
            </a:ext>
          </a:extLst>
        </xdr:cNvPr>
        <xdr:cNvSpPr txBox="1"/>
      </xdr:nvSpPr>
      <xdr:spPr>
        <a:xfrm>
          <a:off x="17106900" y="307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142663</xdr:rowOff>
    </xdr:from>
    <xdr:to>
      <xdr:col>81</xdr:col>
      <xdr:colOff>95250</xdr:colOff>
      <xdr:row>19</xdr:row>
      <xdr:rowOff>72813</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967200" y="322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17463</xdr:rowOff>
    </xdr:from>
    <xdr:to>
      <xdr:col>77</xdr:col>
      <xdr:colOff>44450</xdr:colOff>
      <xdr:row>21</xdr:row>
      <xdr:rowOff>111442</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5290800" y="3446463"/>
          <a:ext cx="889000" cy="265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16</xdr:row>
      <xdr:rowOff>153776</xdr:rowOff>
    </xdr:from>
    <xdr:to>
      <xdr:col>77</xdr:col>
      <xdr:colOff>95250</xdr:colOff>
      <xdr:row>17</xdr:row>
      <xdr:rowOff>83926</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896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94103</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665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20</xdr:row>
      <xdr:rowOff>17463</xdr:rowOff>
    </xdr:from>
    <xdr:to>
      <xdr:col>72</xdr:col>
      <xdr:colOff>203200</xdr:colOff>
      <xdr:row>21</xdr:row>
      <xdr:rowOff>151659</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flipV="1">
          <a:off x="14401800" y="3446463"/>
          <a:ext cx="889000" cy="30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18</xdr:row>
      <xdr:rowOff>17992</xdr:rowOff>
    </xdr:from>
    <xdr:to>
      <xdr:col>73</xdr:col>
      <xdr:colOff>44450</xdr:colOff>
      <xdr:row>18</xdr:row>
      <xdr:rowOff>119592</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5240000" y="310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129769</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909800" y="287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151659</xdr:rowOff>
    </xdr:from>
    <xdr:to>
      <xdr:col>68</xdr:col>
      <xdr:colOff>152400</xdr:colOff>
      <xdr:row>22</xdr:row>
      <xdr:rowOff>151130</xdr:rowOff>
    </xdr:to>
    <xdr:cxnSp macro="">
      <xdr:nvCxnSpPr>
        <xdr:cNvPr id="456" name="直線コネクタ 455">
          <a:extLst>
            <a:ext uri="{FF2B5EF4-FFF2-40B4-BE49-F238E27FC236}">
              <a16:creationId xmlns:a16="http://schemas.microsoft.com/office/drawing/2014/main" id="{00000000-0008-0000-0300-0000C8010000}"/>
            </a:ext>
          </a:extLst>
        </xdr:cNvPr>
        <xdr:cNvCxnSpPr/>
      </xdr:nvCxnSpPr>
      <xdr:spPr>
        <a:xfrm flipV="1">
          <a:off x="13512800" y="3752109"/>
          <a:ext cx="889000" cy="170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16</xdr:row>
      <xdr:rowOff>81386</xdr:rowOff>
    </xdr:from>
    <xdr:to>
      <xdr:col>68</xdr:col>
      <xdr:colOff>203200</xdr:colOff>
      <xdr:row>17</xdr:row>
      <xdr:rowOff>11536</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4351000" y="282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21713</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020800" y="259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89429</xdr:rowOff>
    </xdr:from>
    <xdr:to>
      <xdr:col>64</xdr:col>
      <xdr:colOff>152400</xdr:colOff>
      <xdr:row>17</xdr:row>
      <xdr:rowOff>19579</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3462000" y="2832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29756</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131800" y="2601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22966</xdr:rowOff>
    </xdr:from>
    <xdr:to>
      <xdr:col>81</xdr:col>
      <xdr:colOff>95250</xdr:colOff>
      <xdr:row>20</xdr:row>
      <xdr:rowOff>124566</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967200" y="3451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166493</xdr:rowOff>
    </xdr:from>
    <xdr:ext cx="762000" cy="259045"/>
    <xdr:sp macro="" textlink="">
      <xdr:nvSpPr>
        <xdr:cNvPr id="467" name="将来負担の状況該当値テキスト">
          <a:extLst>
            <a:ext uri="{FF2B5EF4-FFF2-40B4-BE49-F238E27FC236}">
              <a16:creationId xmlns:a16="http://schemas.microsoft.com/office/drawing/2014/main" id="{00000000-0008-0000-0300-0000D3010000}"/>
            </a:ext>
          </a:extLst>
        </xdr:cNvPr>
        <xdr:cNvSpPr txBox="1"/>
      </xdr:nvSpPr>
      <xdr:spPr>
        <a:xfrm>
          <a:off x="17106900" y="342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21</xdr:row>
      <xdr:rowOff>60642</xdr:rowOff>
    </xdr:from>
    <xdr:to>
      <xdr:col>77</xdr:col>
      <xdr:colOff>95250</xdr:colOff>
      <xdr:row>21</xdr:row>
      <xdr:rowOff>162242</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129000" y="3661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21</xdr:row>
      <xdr:rowOff>147019</xdr:rowOff>
    </xdr:from>
    <xdr:ext cx="7366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5798800" y="3747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19</xdr:row>
      <xdr:rowOff>138113</xdr:rowOff>
    </xdr:from>
    <xdr:to>
      <xdr:col>73</xdr:col>
      <xdr:colOff>44450</xdr:colOff>
      <xdr:row>20</xdr:row>
      <xdr:rowOff>68263</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5240000" y="339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20</xdr:row>
      <xdr:rowOff>53040</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909800" y="348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21</xdr:row>
      <xdr:rowOff>100859</xdr:rowOff>
    </xdr:from>
    <xdr:to>
      <xdr:col>68</xdr:col>
      <xdr:colOff>203200</xdr:colOff>
      <xdr:row>22</xdr:row>
      <xdr:rowOff>31009</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4351000" y="3701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22</xdr:row>
      <xdr:rowOff>15786</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020800" y="3787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22</xdr:row>
      <xdr:rowOff>100330</xdr:rowOff>
    </xdr:from>
    <xdr:to>
      <xdr:col>64</xdr:col>
      <xdr:colOff>152400</xdr:colOff>
      <xdr:row>23</xdr:row>
      <xdr:rowOff>30480</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3462000" y="387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23</xdr:row>
      <xdr:rowOff>15257</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3131800" y="395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三重県伊賀市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85,989
80,001
558.23
49,452,585
48,291,781
826,005
27,966,679
47,284,091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56.3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前年度と比較すると、退職手当等の増額により</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％増額しており類似団体平均を上回っている。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からの定員管理方針に基づく取り組み、事務事業レビュー等により既存事業の廃止・見直しを進めるとともに、働き方を見直すことにより、職員数及び時間外勤務の削減につなげ、人件費の抑制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121557</xdr:rowOff>
    </xdr:from>
    <xdr:to>
      <xdr:col>24</xdr:col>
      <xdr:colOff>25400</xdr:colOff>
      <xdr:row>41</xdr:row>
      <xdr:rowOff>15422</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607957"/>
          <a:ext cx="0" cy="1436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158949</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701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15422</xdr:rowOff>
    </xdr:from>
    <xdr:to>
      <xdr:col>24</xdr:col>
      <xdr:colOff>114300</xdr:colOff>
      <xdr:row>41</xdr:row>
      <xdr:rowOff>15422</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04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36484</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121557</xdr:rowOff>
    </xdr:from>
    <xdr:to>
      <xdr:col>24</xdr:col>
      <xdr:colOff>114300</xdr:colOff>
      <xdr:row>32</xdr:row>
      <xdr:rowOff>121557</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167822</xdr:rowOff>
    </xdr:from>
    <xdr:to>
      <xdr:col>24</xdr:col>
      <xdr:colOff>25400</xdr:colOff>
      <xdr:row>38</xdr:row>
      <xdr:rowOff>7257</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6511472"/>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84563</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59138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68036</xdr:rowOff>
    </xdr:from>
    <xdr:to>
      <xdr:col>24</xdr:col>
      <xdr:colOff>76200</xdr:colOff>
      <xdr:row>35</xdr:row>
      <xdr:rowOff>169636</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068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167822</xdr:rowOff>
    </xdr:from>
    <xdr:to>
      <xdr:col>19</xdr:col>
      <xdr:colOff>187325</xdr:colOff>
      <xdr:row>39</xdr:row>
      <xdr:rowOff>9978</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6511472"/>
          <a:ext cx="889000" cy="185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34</xdr:row>
      <xdr:rowOff>163286</xdr:rowOff>
    </xdr:from>
    <xdr:to>
      <xdr:col>20</xdr:col>
      <xdr:colOff>38100</xdr:colOff>
      <xdr:row>35</xdr:row>
      <xdr:rowOff>93436</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5992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103613</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5761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9978</xdr:rowOff>
    </xdr:from>
    <xdr:to>
      <xdr:col>15</xdr:col>
      <xdr:colOff>98425</xdr:colOff>
      <xdr:row>39</xdr:row>
      <xdr:rowOff>118835</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flipV="1">
          <a:off x="2209800" y="6696528"/>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13607</xdr:rowOff>
    </xdr:from>
    <xdr:to>
      <xdr:col>15</xdr:col>
      <xdr:colOff>149225</xdr:colOff>
      <xdr:row>35</xdr:row>
      <xdr:rowOff>115207</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01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125384</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578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135164</xdr:rowOff>
    </xdr:from>
    <xdr:to>
      <xdr:col>11</xdr:col>
      <xdr:colOff>9525</xdr:colOff>
      <xdr:row>39</xdr:row>
      <xdr:rowOff>118835</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a:off x="1320800" y="6478814"/>
          <a:ext cx="889000" cy="32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2722</xdr:rowOff>
    </xdr:from>
    <xdr:to>
      <xdr:col>11</xdr:col>
      <xdr:colOff>60325</xdr:colOff>
      <xdr:row>35</xdr:row>
      <xdr:rowOff>104322</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00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114499</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577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33</xdr:row>
      <xdr:rowOff>73478</xdr:rowOff>
    </xdr:from>
    <xdr:to>
      <xdr:col>6</xdr:col>
      <xdr:colOff>171450</xdr:colOff>
      <xdr:row>34</xdr:row>
      <xdr:rowOff>3628</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573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13805</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550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127907</xdr:rowOff>
    </xdr:from>
    <xdr:to>
      <xdr:col>24</xdr:col>
      <xdr:colOff>76200</xdr:colOff>
      <xdr:row>38</xdr:row>
      <xdr:rowOff>58057</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99984</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44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117022</xdr:rowOff>
    </xdr:from>
    <xdr:to>
      <xdr:col>20</xdr:col>
      <xdr:colOff>38100</xdr:colOff>
      <xdr:row>38</xdr:row>
      <xdr:rowOff>47172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31949</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130628</xdr:rowOff>
    </xdr:from>
    <xdr:to>
      <xdr:col>15</xdr:col>
      <xdr:colOff>149225</xdr:colOff>
      <xdr:row>39</xdr:row>
      <xdr:rowOff>60778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645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45555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673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68035</xdr:rowOff>
    </xdr:from>
    <xdr:to>
      <xdr:col>11</xdr:col>
      <xdr:colOff>60325</xdr:colOff>
      <xdr:row>39</xdr:row>
      <xdr:rowOff>169635</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7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154412</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84364</xdr:rowOff>
    </xdr:from>
    <xdr:to>
      <xdr:col>6</xdr:col>
      <xdr:colOff>171450</xdr:colOff>
      <xdr:row>38</xdr:row>
      <xdr:rowOff>14514</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170742</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共同消防指令センター整備事業費等が増加したため、</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％増加しており類似団体平均を上回っている。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保有する公共施設数が多く、その維持管理に費用が掛かっているため、引き続き公共施設最適化計画により施設の統合・見直しを進め、物件費の抑制に努める。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5" name="物件費グラフ枠">
          <a:extLst>
            <a:ext uri="{FF2B5EF4-FFF2-40B4-BE49-F238E27FC236}">
              <a16:creationId xmlns:a16="http://schemas.microsoft.com/office/drawing/2014/main" id="{00000000-0008-0000-0400-00007D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69850</xdr:rowOff>
    </xdr:from>
    <xdr:to>
      <xdr:col>82</xdr:col>
      <xdr:colOff>107950</xdr:colOff>
      <xdr:row>21</xdr:row>
      <xdr:rowOff>15422</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6510000" y="2298700"/>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158949</xdr:rowOff>
    </xdr:from>
    <xdr:ext cx="762000" cy="259045"/>
    <xdr:sp macro="" textlink="">
      <xdr:nvSpPr>
        <xdr:cNvPr id="127" name="物件費最小値テキスト">
          <a:extLst>
            <a:ext uri="{FF2B5EF4-FFF2-40B4-BE49-F238E27FC236}">
              <a16:creationId xmlns:a16="http://schemas.microsoft.com/office/drawing/2014/main" id="{00000000-0008-0000-0400-00007F000000}"/>
            </a:ext>
          </a:extLst>
        </xdr:cNvPr>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15422</xdr:rowOff>
    </xdr:from>
    <xdr:to>
      <xdr:col>82</xdr:col>
      <xdr:colOff>196850</xdr:colOff>
      <xdr:row>21</xdr:row>
      <xdr:rowOff>15422</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156227</xdr:rowOff>
    </xdr:from>
    <xdr:ext cx="762000" cy="259045"/>
    <xdr:sp macro="" textlink="">
      <xdr:nvSpPr>
        <xdr:cNvPr id="129" name="物件費最大値テキスト">
          <a:extLst>
            <a:ext uri="{FF2B5EF4-FFF2-40B4-BE49-F238E27FC236}">
              <a16:creationId xmlns:a16="http://schemas.microsoft.com/office/drawing/2014/main" id="{00000000-0008-0000-0400-000081000000}"/>
            </a:ext>
          </a:extLst>
        </xdr:cNvPr>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69850</xdr:rowOff>
    </xdr:from>
    <xdr:to>
      <xdr:col>82</xdr:col>
      <xdr:colOff>196850</xdr:colOff>
      <xdr:row>13</xdr:row>
      <xdr:rowOff>69850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135164</xdr:rowOff>
    </xdr:from>
    <xdr:to>
      <xdr:col>82</xdr:col>
      <xdr:colOff>107950</xdr:colOff>
      <xdr:row>17</xdr:row>
      <xdr:rowOff>146050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5671800" y="30498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160763</xdr:rowOff>
    </xdr:from>
    <xdr:ext cx="762000" cy="259045"/>
    <xdr:sp macro="" textlink="">
      <xdr:nvSpPr>
        <xdr:cNvPr id="132" name="物件費平均値テキスト">
          <a:extLst>
            <a:ext uri="{FF2B5EF4-FFF2-40B4-BE49-F238E27FC236}">
              <a16:creationId xmlns:a16="http://schemas.microsoft.com/office/drawing/2014/main" id="{00000000-0008-0000-0400-000084000000}"/>
            </a:ext>
          </a:extLst>
        </xdr:cNvPr>
        <xdr:cNvSpPr txBox="1"/>
      </xdr:nvSpPr>
      <xdr:spPr>
        <a:xfrm>
          <a:off x="16598900" y="2561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144236</xdr:rowOff>
    </xdr:from>
    <xdr:to>
      <xdr:col>82</xdr:col>
      <xdr:colOff>158750</xdr:colOff>
      <xdr:row>16</xdr:row>
      <xdr:rowOff>74386</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64592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118836</xdr:rowOff>
    </xdr:from>
    <xdr:to>
      <xdr:col>78</xdr:col>
      <xdr:colOff>69850</xdr:colOff>
      <xdr:row>17</xdr:row>
      <xdr:rowOff>135164</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a:off x="14782800" y="2690586"/>
          <a:ext cx="8890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144236</xdr:rowOff>
    </xdr:from>
    <xdr:to>
      <xdr:col>78</xdr:col>
      <xdr:colOff>120650</xdr:colOff>
      <xdr:row>16</xdr:row>
      <xdr:rowOff>74386</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5621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84563</xdr:rowOff>
    </xdr:from>
    <xdr:ext cx="7366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290800" y="2484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118836</xdr:rowOff>
    </xdr:from>
    <xdr:to>
      <xdr:col>73</xdr:col>
      <xdr:colOff>180975</xdr:colOff>
      <xdr:row>15</xdr:row>
      <xdr:rowOff>151493</xdr:rowOff>
    </xdr:to>
    <xdr:cxnSp macro="">
      <xdr:nvCxnSpPr>
        <xdr:cNvPr id="137" name="直線コネクタ 136">
          <a:extLst>
            <a:ext uri="{FF2B5EF4-FFF2-40B4-BE49-F238E27FC236}">
              <a16:creationId xmlns:a16="http://schemas.microsoft.com/office/drawing/2014/main" id="{00000000-0008-0000-0400-000089000000}"/>
            </a:ext>
          </a:extLst>
        </xdr:cNvPr>
        <xdr:cNvCxnSpPr/>
      </xdr:nvCxnSpPr>
      <xdr:spPr>
        <a:xfrm flipV="1">
          <a:off x="13893800" y="26905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35379</xdr:rowOff>
    </xdr:from>
    <xdr:to>
      <xdr:col>74</xdr:col>
      <xdr:colOff>31750</xdr:colOff>
      <xdr:row>15</xdr:row>
      <xdr:rowOff>136979</xdr:rowOff>
    </xdr:to>
    <xdr:sp macro="" textlink="">
      <xdr:nvSpPr>
        <xdr:cNvPr id="138" name="フローチャート: 判断 137">
          <a:extLst>
            <a:ext uri="{FF2B5EF4-FFF2-40B4-BE49-F238E27FC236}">
              <a16:creationId xmlns:a16="http://schemas.microsoft.com/office/drawing/2014/main" id="{00000000-0008-0000-0400-00008A000000}"/>
            </a:ext>
          </a:extLst>
        </xdr:cNvPr>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147156</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401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140607</xdr:rowOff>
    </xdr:from>
    <xdr:to>
      <xdr:col>69</xdr:col>
      <xdr:colOff>92075</xdr:colOff>
      <xdr:row>15</xdr:row>
      <xdr:rowOff>151493</xdr:rowOff>
    </xdr:to>
    <xdr:cxnSp macro="">
      <xdr:nvCxnSpPr>
        <xdr:cNvPr id="140" name="直線コネクタ 139">
          <a:extLst>
            <a:ext uri="{FF2B5EF4-FFF2-40B4-BE49-F238E27FC236}">
              <a16:creationId xmlns:a16="http://schemas.microsoft.com/office/drawing/2014/main" id="{00000000-0008-0000-0400-00008C000000}"/>
            </a:ext>
          </a:extLst>
        </xdr:cNvPr>
        <xdr:cNvCxnSpPr/>
      </xdr:nvCxnSpPr>
      <xdr:spPr>
        <a:xfrm>
          <a:off x="13004800" y="27123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108857</xdr:rowOff>
    </xdr:from>
    <xdr:to>
      <xdr:col>69</xdr:col>
      <xdr:colOff>142875</xdr:colOff>
      <xdr:row>15</xdr:row>
      <xdr:rowOff>39007</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49184</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57150</xdr:rowOff>
    </xdr:from>
    <xdr:to>
      <xdr:col>65</xdr:col>
      <xdr:colOff>53975</xdr:colOff>
      <xdr:row>15</xdr:row>
      <xdr:rowOff>158750</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2954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95250</xdr:rowOff>
    </xdr:from>
    <xdr:to>
      <xdr:col>82</xdr:col>
      <xdr:colOff>158750</xdr:colOff>
      <xdr:row>18</xdr:row>
      <xdr:rowOff>25400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64592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67327</xdr:rowOff>
    </xdr:from>
    <xdr:ext cx="762000" cy="259045"/>
    <xdr:sp macro="" textlink="">
      <xdr:nvSpPr>
        <xdr:cNvPr id="151" name="物件費該当値テキスト">
          <a:extLst>
            <a:ext uri="{FF2B5EF4-FFF2-40B4-BE49-F238E27FC236}">
              <a16:creationId xmlns:a16="http://schemas.microsoft.com/office/drawing/2014/main" id="{00000000-0008-0000-0400-000097000000}"/>
            </a:ext>
          </a:extLst>
        </xdr:cNvPr>
        <xdr:cNvSpPr txBox="1"/>
      </xdr:nvSpPr>
      <xdr:spPr>
        <a:xfrm>
          <a:off x="165989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84364</xdr:rowOff>
    </xdr:from>
    <xdr:to>
      <xdr:col>78</xdr:col>
      <xdr:colOff>120650</xdr:colOff>
      <xdr:row>18</xdr:row>
      <xdr:rowOff>14514</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5621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170741</xdr:rowOff>
    </xdr:from>
    <xdr:ext cx="7366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5290800" y="3085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68036</xdr:rowOff>
    </xdr:from>
    <xdr:to>
      <xdr:col>74</xdr:col>
      <xdr:colOff>31750</xdr:colOff>
      <xdr:row>15</xdr:row>
      <xdr:rowOff>169636</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4732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154413</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4401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100693</xdr:rowOff>
    </xdr:from>
    <xdr:to>
      <xdr:col>69</xdr:col>
      <xdr:colOff>142875</xdr:colOff>
      <xdr:row>16</xdr:row>
      <xdr:rowOff>30843</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3843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15620</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3512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89807</xdr:rowOff>
    </xdr:from>
    <xdr:to>
      <xdr:col>65</xdr:col>
      <xdr:colOff>53975</xdr:colOff>
      <xdr:row>16</xdr:row>
      <xdr:rowOff>19957</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2954000" y="266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4734</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2623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前年度より自立支援等給付事業費等が増加したため</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％増加したものの、類似団体平均は下回っている。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当市においては今後も高齢化が進むことで、扶助費が増加する見込みである。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55</xdr:row>
      <xdr:rowOff>69850</xdr:rowOff>
    </xdr:from>
    <xdr:to>
      <xdr:col>24</xdr:col>
      <xdr:colOff>25400</xdr:colOff>
      <xdr:row>62</xdr:row>
      <xdr:rowOff>50800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4826000" y="949960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22877</xdr:rowOff>
    </xdr:from>
    <xdr:ext cx="762000" cy="259045"/>
    <xdr:sp macro="" textlink="">
      <xdr:nvSpPr>
        <xdr:cNvPr id="188" name="扶助費最小値テキスト">
          <a:extLst>
            <a:ext uri="{FF2B5EF4-FFF2-40B4-BE49-F238E27FC236}">
              <a16:creationId xmlns:a16="http://schemas.microsoft.com/office/drawing/2014/main" id="{00000000-0008-0000-0400-0000BC000000}"/>
            </a:ext>
          </a:extLst>
        </xdr:cNvPr>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50800</xdr:rowOff>
    </xdr:from>
    <xdr:to>
      <xdr:col>24</xdr:col>
      <xdr:colOff>114300</xdr:colOff>
      <xdr:row>62</xdr:row>
      <xdr:rowOff>50800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156227</xdr:rowOff>
    </xdr:from>
    <xdr:ext cx="762000" cy="259045"/>
    <xdr:sp macro="" textlink="">
      <xdr:nvSpPr>
        <xdr:cNvPr id="190" name="扶助費最大値テキスト">
          <a:extLst>
            <a:ext uri="{FF2B5EF4-FFF2-40B4-BE49-F238E27FC236}">
              <a16:creationId xmlns:a16="http://schemas.microsoft.com/office/drawing/2014/main" id="{00000000-0008-0000-0400-0000BE000000}"/>
            </a:ext>
          </a:extLst>
        </xdr:cNvPr>
        <xdr:cNvSpPr txBox="1"/>
      </xdr:nvSpPr>
      <xdr:spPr>
        <a:xfrm>
          <a:off x="49149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55</xdr:row>
      <xdr:rowOff>69850</xdr:rowOff>
    </xdr:from>
    <xdr:to>
      <xdr:col>24</xdr:col>
      <xdr:colOff>114300</xdr:colOff>
      <xdr:row>55</xdr:row>
      <xdr:rowOff>69850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949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107950</xdr:rowOff>
    </xdr:from>
    <xdr:to>
      <xdr:col>24</xdr:col>
      <xdr:colOff>25400</xdr:colOff>
      <xdr:row>56</xdr:row>
      <xdr:rowOff>165100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3987800" y="95377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67327</xdr:rowOff>
    </xdr:from>
    <xdr:ext cx="762000" cy="259045"/>
    <xdr:sp macro="" textlink="">
      <xdr:nvSpPr>
        <xdr:cNvPr id="193" name="扶助費平均値テキスト">
          <a:extLst>
            <a:ext uri="{FF2B5EF4-FFF2-40B4-BE49-F238E27FC236}">
              <a16:creationId xmlns:a16="http://schemas.microsoft.com/office/drawing/2014/main" id="{00000000-0008-0000-0400-0000C1000000}"/>
            </a:ext>
          </a:extLst>
        </xdr:cNvPr>
        <xdr:cNvSpPr txBox="1"/>
      </xdr:nvSpPr>
      <xdr:spPr>
        <a:xfrm>
          <a:off x="4914900" y="9839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95250</xdr:rowOff>
    </xdr:from>
    <xdr:to>
      <xdr:col>24</xdr:col>
      <xdr:colOff>76200</xdr:colOff>
      <xdr:row>58</xdr:row>
      <xdr:rowOff>25400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47752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52</xdr:row>
      <xdr:rowOff>165100</xdr:rowOff>
    </xdr:from>
    <xdr:to>
      <xdr:col>19</xdr:col>
      <xdr:colOff>187325</xdr:colOff>
      <xdr:row>55</xdr:row>
      <xdr:rowOff>107950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3098800" y="9080500"/>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76200</xdr:rowOff>
    </xdr:from>
    <xdr:to>
      <xdr:col>20</xdr:col>
      <xdr:colOff>38100</xdr:colOff>
      <xdr:row>57</xdr:row>
      <xdr:rowOff>6350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162577</xdr:rowOff>
    </xdr:from>
    <xdr:ext cx="7366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52</xdr:row>
      <xdr:rowOff>165100</xdr:rowOff>
    </xdr:from>
    <xdr:to>
      <xdr:col>15</xdr:col>
      <xdr:colOff>98425</xdr:colOff>
      <xdr:row>54</xdr:row>
      <xdr:rowOff>50800</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flipV="1">
          <a:off x="2209800" y="90805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0</xdr:rowOff>
    </xdr:from>
    <xdr:to>
      <xdr:col>15</xdr:col>
      <xdr:colOff>149225</xdr:colOff>
      <xdr:row>56</xdr:row>
      <xdr:rowOff>101600</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86377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50800</xdr:rowOff>
    </xdr:from>
    <xdr:to>
      <xdr:col>11</xdr:col>
      <xdr:colOff>9525</xdr:colOff>
      <xdr:row>58</xdr:row>
      <xdr:rowOff>127000</xdr:rowOff>
    </xdr:to>
    <xdr:cxnSp macro="">
      <xdr:nvCxnSpPr>
        <xdr:cNvPr id="201" name="直線コネクタ 200">
          <a:extLst>
            <a:ext uri="{FF2B5EF4-FFF2-40B4-BE49-F238E27FC236}">
              <a16:creationId xmlns:a16="http://schemas.microsoft.com/office/drawing/2014/main" id="{00000000-0008-0000-0400-0000C9000000}"/>
            </a:ext>
          </a:extLst>
        </xdr:cNvPr>
        <xdr:cNvCxnSpPr/>
      </xdr:nvCxnSpPr>
      <xdr:spPr>
        <a:xfrm flipV="1">
          <a:off x="1320800" y="9309100"/>
          <a:ext cx="889000" cy="762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60</xdr:row>
      <xdr:rowOff>38100</xdr:rowOff>
    </xdr:from>
    <xdr:to>
      <xdr:col>11</xdr:col>
      <xdr:colOff>60325</xdr:colOff>
      <xdr:row>60</xdr:row>
      <xdr:rowOff>139700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2159000" y="1032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60</xdr:row>
      <xdr:rowOff>124477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8288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61</xdr:row>
      <xdr:rowOff>133350</xdr:rowOff>
    </xdr:from>
    <xdr:to>
      <xdr:col>6</xdr:col>
      <xdr:colOff>171450</xdr:colOff>
      <xdr:row>62</xdr:row>
      <xdr:rowOff>63500</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270000" y="1059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62</xdr:row>
      <xdr:rowOff>48277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939800" y="1067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114300</xdr:rowOff>
    </xdr:from>
    <xdr:to>
      <xdr:col>24</xdr:col>
      <xdr:colOff>76200</xdr:colOff>
      <xdr:row>57</xdr:row>
      <xdr:rowOff>44450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130827</xdr:rowOff>
    </xdr:from>
    <xdr:ext cx="762000" cy="259045"/>
    <xdr:sp macro="" textlink="">
      <xdr:nvSpPr>
        <xdr:cNvPr id="212" name="扶助費該当値テキスト">
          <a:extLst>
            <a:ext uri="{FF2B5EF4-FFF2-40B4-BE49-F238E27FC236}">
              <a16:creationId xmlns:a16="http://schemas.microsoft.com/office/drawing/2014/main" id="{00000000-0008-0000-0400-0000D4000000}"/>
            </a:ext>
          </a:extLst>
        </xdr:cNvPr>
        <xdr:cNvSpPr txBox="1"/>
      </xdr:nvSpPr>
      <xdr:spPr>
        <a:xfrm>
          <a:off x="49149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57150</xdr:rowOff>
    </xdr:from>
    <xdr:to>
      <xdr:col>20</xdr:col>
      <xdr:colOff>38100</xdr:colOff>
      <xdr:row>55</xdr:row>
      <xdr:rowOff>158750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168927</xdr:rowOff>
    </xdr:from>
    <xdr:ext cx="7366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52</xdr:row>
      <xdr:rowOff>114300</xdr:rowOff>
    </xdr:from>
    <xdr:to>
      <xdr:col>15</xdr:col>
      <xdr:colOff>149225</xdr:colOff>
      <xdr:row>53</xdr:row>
      <xdr:rowOff>44450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048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54627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2717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0</xdr:rowOff>
    </xdr:from>
    <xdr:to>
      <xdr:col>11</xdr:col>
      <xdr:colOff>60325</xdr:colOff>
      <xdr:row>54</xdr:row>
      <xdr:rowOff>101600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111777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76200</xdr:rowOff>
    </xdr:from>
    <xdr:to>
      <xdr:col>6</xdr:col>
      <xdr:colOff>171450</xdr:colOff>
      <xdr:row>59</xdr:row>
      <xdr:rowOff>6350</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270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16527</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939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前年度と同等であるが、類似団体平均を上回っている。今後も、繰出金の抑制に向けた取り組みに努める。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107950</xdr:rowOff>
    </xdr:from>
    <xdr:to>
      <xdr:col>82</xdr:col>
      <xdr:colOff>107950</xdr:colOff>
      <xdr:row>61</xdr:row>
      <xdr:rowOff>50800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1948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22877</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50800</xdr:rowOff>
    </xdr:from>
    <xdr:to>
      <xdr:col>82</xdr:col>
      <xdr:colOff>196850</xdr:colOff>
      <xdr:row>61</xdr:row>
      <xdr:rowOff>50800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22877</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107950</xdr:rowOff>
    </xdr:from>
    <xdr:to>
      <xdr:col>82</xdr:col>
      <xdr:colOff>196850</xdr:colOff>
      <xdr:row>53</xdr:row>
      <xdr:rowOff>107950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165100</xdr:rowOff>
    </xdr:from>
    <xdr:to>
      <xdr:col>82</xdr:col>
      <xdr:colOff>107950</xdr:colOff>
      <xdr:row>58</xdr:row>
      <xdr:rowOff>12700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5671800" y="99377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59</xdr:row>
      <xdr:rowOff>67327</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1018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95250</xdr:rowOff>
    </xdr:from>
    <xdr:to>
      <xdr:col>82</xdr:col>
      <xdr:colOff>158750</xdr:colOff>
      <xdr:row>60</xdr:row>
      <xdr:rowOff>25400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1021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165100</xdr:rowOff>
    </xdr:from>
    <xdr:to>
      <xdr:col>78</xdr:col>
      <xdr:colOff>69850</xdr:colOff>
      <xdr:row>57</xdr:row>
      <xdr:rowOff>165100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9937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152400</xdr:rowOff>
    </xdr:from>
    <xdr:to>
      <xdr:col>78</xdr:col>
      <xdr:colOff>120650</xdr:colOff>
      <xdr:row>58</xdr:row>
      <xdr:rowOff>82550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92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67327</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10011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165100</xdr:rowOff>
    </xdr:from>
    <xdr:to>
      <xdr:col>73</xdr:col>
      <xdr:colOff>180975</xdr:colOff>
      <xdr:row>58</xdr:row>
      <xdr:rowOff>146050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893800" y="99377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114300</xdr:rowOff>
    </xdr:from>
    <xdr:to>
      <xdr:col>74</xdr:col>
      <xdr:colOff>31750</xdr:colOff>
      <xdr:row>58</xdr:row>
      <xdr:rowOff>44450</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88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54627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65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127000</xdr:rowOff>
    </xdr:from>
    <xdr:to>
      <xdr:col>69</xdr:col>
      <xdr:colOff>92075</xdr:colOff>
      <xdr:row>58</xdr:row>
      <xdr:rowOff>146050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004800" y="10071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57150</xdr:rowOff>
    </xdr:from>
    <xdr:to>
      <xdr:col>69</xdr:col>
      <xdr:colOff>142875</xdr:colOff>
      <xdr:row>59</xdr:row>
      <xdr:rowOff>158750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1017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143527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38100</xdr:rowOff>
    </xdr:from>
    <xdr:to>
      <xdr:col>65</xdr:col>
      <xdr:colOff>53975</xdr:colOff>
      <xdr:row>61</xdr:row>
      <xdr:rowOff>139700</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1049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124477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1058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133350</xdr:rowOff>
    </xdr:from>
    <xdr:to>
      <xdr:col>82</xdr:col>
      <xdr:colOff>158750</xdr:colOff>
      <xdr:row>58</xdr:row>
      <xdr:rowOff>63500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149877</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114300</xdr:rowOff>
    </xdr:from>
    <xdr:to>
      <xdr:col>78</xdr:col>
      <xdr:colOff>120650</xdr:colOff>
      <xdr:row>58</xdr:row>
      <xdr:rowOff>44450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54627</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9655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114300</xdr:rowOff>
    </xdr:from>
    <xdr:to>
      <xdr:col>74</xdr:col>
      <xdr:colOff>31750</xdr:colOff>
      <xdr:row>58</xdr:row>
      <xdr:rowOff>44450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29227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997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95250</xdr:rowOff>
    </xdr:from>
    <xdr:to>
      <xdr:col>69</xdr:col>
      <xdr:colOff>142875</xdr:colOff>
      <xdr:row>59</xdr:row>
      <xdr:rowOff>25400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35577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980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76200</xdr:rowOff>
    </xdr:from>
    <xdr:to>
      <xdr:col>65</xdr:col>
      <xdr:colOff>53975</xdr:colOff>
      <xdr:row>59</xdr:row>
      <xdr:rowOff>6350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16527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前年度より価格高騰緊急支援給付金が減額したため</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％減少しており類似団体平均を下回っている。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今後も、引き続き「補助金等の適正化に関する指針」に基づいた見直しを進め、適正な補助金運用に努める。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0" name="補助費等グラフ枠">
          <a:extLst>
            <a:ext uri="{FF2B5EF4-FFF2-40B4-BE49-F238E27FC236}">
              <a16:creationId xmlns:a16="http://schemas.microsoft.com/office/drawing/2014/main" id="{00000000-0008-0000-0400-00003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94343</xdr:rowOff>
    </xdr:from>
    <xdr:to>
      <xdr:col>82</xdr:col>
      <xdr:colOff>107950</xdr:colOff>
      <xdr:row>41</xdr:row>
      <xdr:rowOff>167822</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6510000" y="5580743"/>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139899</xdr:rowOff>
    </xdr:from>
    <xdr:ext cx="762000" cy="259045"/>
    <xdr:sp macro="" textlink="">
      <xdr:nvSpPr>
        <xdr:cNvPr id="312" name="補助費等最小値テキスト">
          <a:extLst>
            <a:ext uri="{FF2B5EF4-FFF2-40B4-BE49-F238E27FC236}">
              <a16:creationId xmlns:a16="http://schemas.microsoft.com/office/drawing/2014/main" id="{00000000-0008-0000-0400-000038010000}"/>
            </a:ext>
          </a:extLst>
        </xdr:cNvPr>
        <xdr:cNvSpPr txBox="1"/>
      </xdr:nvSpPr>
      <xdr:spPr>
        <a:xfrm>
          <a:off x="16598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167822</xdr:rowOff>
    </xdr:from>
    <xdr:to>
      <xdr:col>82</xdr:col>
      <xdr:colOff>196850</xdr:colOff>
      <xdr:row>41</xdr:row>
      <xdr:rowOff>167822</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9270</xdr:rowOff>
    </xdr:from>
    <xdr:ext cx="762000" cy="259045"/>
    <xdr:sp macro="" textlink="">
      <xdr:nvSpPr>
        <xdr:cNvPr id="314" name="補助費等最大値テキスト">
          <a:extLst>
            <a:ext uri="{FF2B5EF4-FFF2-40B4-BE49-F238E27FC236}">
              <a16:creationId xmlns:a16="http://schemas.microsoft.com/office/drawing/2014/main" id="{00000000-0008-0000-0400-00003A010000}"/>
            </a:ext>
          </a:extLst>
        </xdr:cNvPr>
        <xdr:cNvSpPr txBox="1"/>
      </xdr:nvSpPr>
      <xdr:spPr>
        <a:xfrm>
          <a:off x="16598900" y="5324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94343</xdr:rowOff>
    </xdr:from>
    <xdr:to>
      <xdr:col>82</xdr:col>
      <xdr:colOff>196850</xdr:colOff>
      <xdr:row>32</xdr:row>
      <xdr:rowOff>94343</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6421100" y="5580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32</xdr:row>
      <xdr:rowOff>94343</xdr:rowOff>
    </xdr:from>
    <xdr:to>
      <xdr:col>82</xdr:col>
      <xdr:colOff>107950</xdr:colOff>
      <xdr:row>33</xdr:row>
      <xdr:rowOff>53522</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5671800" y="5580743"/>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80934</xdr:rowOff>
    </xdr:from>
    <xdr:ext cx="762000" cy="259045"/>
    <xdr:sp macro="" textlink="">
      <xdr:nvSpPr>
        <xdr:cNvPr id="317" name="補助費等平均値テキスト">
          <a:extLst>
            <a:ext uri="{FF2B5EF4-FFF2-40B4-BE49-F238E27FC236}">
              <a16:creationId xmlns:a16="http://schemas.microsoft.com/office/drawing/2014/main" id="{00000000-0008-0000-0400-00003D010000}"/>
            </a:ext>
          </a:extLst>
        </xdr:cNvPr>
        <xdr:cNvSpPr txBox="1"/>
      </xdr:nvSpPr>
      <xdr:spPr>
        <a:xfrm>
          <a:off x="16598900" y="62531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108857</xdr:rowOff>
    </xdr:from>
    <xdr:to>
      <xdr:col>82</xdr:col>
      <xdr:colOff>158750</xdr:colOff>
      <xdr:row>37</xdr:row>
      <xdr:rowOff>39007</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6459200" y="628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32</xdr:row>
      <xdr:rowOff>94343</xdr:rowOff>
    </xdr:from>
    <xdr:to>
      <xdr:col>78</xdr:col>
      <xdr:colOff>69850</xdr:colOff>
      <xdr:row>33</xdr:row>
      <xdr:rowOff>53522</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4782800" y="55807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125186</xdr:rowOff>
    </xdr:from>
    <xdr:to>
      <xdr:col>78</xdr:col>
      <xdr:colOff>120650</xdr:colOff>
      <xdr:row>37</xdr:row>
      <xdr:rowOff>55336</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5621000" y="62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40113</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6383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32</xdr:row>
      <xdr:rowOff>94343</xdr:rowOff>
    </xdr:from>
    <xdr:to>
      <xdr:col>73</xdr:col>
      <xdr:colOff>180975</xdr:colOff>
      <xdr:row>32</xdr:row>
      <xdr:rowOff>127000</xdr:rowOff>
    </xdr:to>
    <xdr:cxnSp macro="">
      <xdr:nvCxnSpPr>
        <xdr:cNvPr id="322" name="直線コネクタ 321">
          <a:extLst>
            <a:ext uri="{FF2B5EF4-FFF2-40B4-BE49-F238E27FC236}">
              <a16:creationId xmlns:a16="http://schemas.microsoft.com/office/drawing/2014/main" id="{00000000-0008-0000-0400-000042010000}"/>
            </a:ext>
          </a:extLst>
        </xdr:cNvPr>
        <xdr:cNvCxnSpPr/>
      </xdr:nvCxnSpPr>
      <xdr:spPr>
        <a:xfrm flipV="1">
          <a:off x="13893800" y="55807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157843</xdr:rowOff>
    </xdr:from>
    <xdr:to>
      <xdr:col>74</xdr:col>
      <xdr:colOff>31750</xdr:colOff>
      <xdr:row>37</xdr:row>
      <xdr:rowOff>87993</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47320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72770</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641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32</xdr:row>
      <xdr:rowOff>127000</xdr:rowOff>
    </xdr:from>
    <xdr:to>
      <xdr:col>69</xdr:col>
      <xdr:colOff>92075</xdr:colOff>
      <xdr:row>33</xdr:row>
      <xdr:rowOff>4536</xdr:rowOff>
    </xdr:to>
    <xdr:cxnSp macro="">
      <xdr:nvCxnSpPr>
        <xdr:cNvPr id="325" name="直線コネクタ 324">
          <a:extLst>
            <a:ext uri="{FF2B5EF4-FFF2-40B4-BE49-F238E27FC236}">
              <a16:creationId xmlns:a16="http://schemas.microsoft.com/office/drawing/2014/main" id="{00000000-0008-0000-0400-000045010000}"/>
            </a:ext>
          </a:extLst>
        </xdr:cNvPr>
        <xdr:cNvCxnSpPr/>
      </xdr:nvCxnSpPr>
      <xdr:spPr>
        <a:xfrm flipV="1">
          <a:off x="13004800" y="5613400"/>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51707</xdr:rowOff>
    </xdr:from>
    <xdr:to>
      <xdr:col>69</xdr:col>
      <xdr:colOff>142875</xdr:colOff>
      <xdr:row>37</xdr:row>
      <xdr:rowOff>153307</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3843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138084</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512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59872</xdr:rowOff>
    </xdr:from>
    <xdr:to>
      <xdr:col>65</xdr:col>
      <xdr:colOff>53975</xdr:colOff>
      <xdr:row>36</xdr:row>
      <xdr:rowOff>161472</xdr:rowOff>
    </xdr:to>
    <xdr:sp macro="" textlink="">
      <xdr:nvSpPr>
        <xdr:cNvPr id="328" name="フローチャート: 判断 327">
          <a:extLst>
            <a:ext uri="{FF2B5EF4-FFF2-40B4-BE49-F238E27FC236}">
              <a16:creationId xmlns:a16="http://schemas.microsoft.com/office/drawing/2014/main" id="{00000000-0008-0000-0400-000048010000}"/>
            </a:ext>
          </a:extLst>
        </xdr:cNvPr>
        <xdr:cNvSpPr/>
      </xdr:nvSpPr>
      <xdr:spPr>
        <a:xfrm>
          <a:off x="12954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146249</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623800" y="631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32</xdr:row>
      <xdr:rowOff>43543</xdr:rowOff>
    </xdr:from>
    <xdr:to>
      <xdr:col>82</xdr:col>
      <xdr:colOff>158750</xdr:colOff>
      <xdr:row>32</xdr:row>
      <xdr:rowOff>145143</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6459200" y="552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31</xdr:row>
      <xdr:rowOff>123570</xdr:rowOff>
    </xdr:from>
    <xdr:ext cx="762000" cy="259045"/>
    <xdr:sp macro="" textlink="">
      <xdr:nvSpPr>
        <xdr:cNvPr id="336" name="補助費等該当値テキスト">
          <a:extLst>
            <a:ext uri="{FF2B5EF4-FFF2-40B4-BE49-F238E27FC236}">
              <a16:creationId xmlns:a16="http://schemas.microsoft.com/office/drawing/2014/main" id="{00000000-0008-0000-0400-000050010000}"/>
            </a:ext>
          </a:extLst>
        </xdr:cNvPr>
        <xdr:cNvSpPr txBox="1"/>
      </xdr:nvSpPr>
      <xdr:spPr>
        <a:xfrm>
          <a:off x="16598900" y="543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2722</xdr:rowOff>
    </xdr:from>
    <xdr:to>
      <xdr:col>78</xdr:col>
      <xdr:colOff>120650</xdr:colOff>
      <xdr:row>33</xdr:row>
      <xdr:rowOff>104322</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5621000" y="566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31</xdr:row>
      <xdr:rowOff>114499</xdr:rowOff>
    </xdr:from>
    <xdr:ext cx="7366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5290800" y="5429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32</xdr:row>
      <xdr:rowOff>43543</xdr:rowOff>
    </xdr:from>
    <xdr:to>
      <xdr:col>74</xdr:col>
      <xdr:colOff>31750</xdr:colOff>
      <xdr:row>32</xdr:row>
      <xdr:rowOff>145143</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4732000" y="552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30</xdr:row>
      <xdr:rowOff>155320</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4401800" y="529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32</xdr:row>
      <xdr:rowOff>76200</xdr:rowOff>
    </xdr:from>
    <xdr:to>
      <xdr:col>69</xdr:col>
      <xdr:colOff>142875</xdr:colOff>
      <xdr:row>33</xdr:row>
      <xdr:rowOff>6350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3843000" y="556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31</xdr:row>
      <xdr:rowOff>16527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3512800" y="533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32</xdr:row>
      <xdr:rowOff>125186</xdr:rowOff>
    </xdr:from>
    <xdr:to>
      <xdr:col>65</xdr:col>
      <xdr:colOff>53975</xdr:colOff>
      <xdr:row>33</xdr:row>
      <xdr:rowOff>55336</xdr:rowOff>
    </xdr:to>
    <xdr:sp macro="" textlink="">
      <xdr:nvSpPr>
        <xdr:cNvPr id="343" name="楕円 342">
          <a:extLst>
            <a:ext uri="{FF2B5EF4-FFF2-40B4-BE49-F238E27FC236}">
              <a16:creationId xmlns:a16="http://schemas.microsoft.com/office/drawing/2014/main" id="{00000000-0008-0000-0400-000057010000}"/>
            </a:ext>
          </a:extLst>
        </xdr:cNvPr>
        <xdr:cNvSpPr/>
      </xdr:nvSpPr>
      <xdr:spPr>
        <a:xfrm>
          <a:off x="12954000" y="561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31</xdr:row>
      <xdr:rowOff>65513</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12623800" y="538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4" name="正方形/長方形 353">
          <a:extLst>
            <a:ext uri="{FF2B5EF4-FFF2-40B4-BE49-F238E27FC236}">
              <a16:creationId xmlns:a16="http://schemas.microsoft.com/office/drawing/2014/main" id="{00000000-0008-0000-0400-00006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借入額の縮減や合併特例債の償還額が減少したことにより、地方債現在高が減少し、前年度と比較し</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％改善したが、類似団体平均を上回っている。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今後も、プライマリーバランスを堅持すること等により、財政の健全化を図る。</a:t>
          </a:r>
        </a:p>
      </xdr:txBody>
    </xdr:sp>
    <xdr:clientData/>
  </xdr:twoCellAnchor>
  <xdr:oneCellAnchor>
    <xdr:from>
      <xdr:col>3</xdr:col>
      <xdr:colOff>123825</xdr:colOff>
      <xdr:row>69</xdr:row>
      <xdr:rowOff>107950</xdr:rowOff>
    </xdr:from>
    <xdr:ext cx="298543" cy="225703"/>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1" name="公債費グラフ枠">
          <a:extLst>
            <a:ext uri="{FF2B5EF4-FFF2-40B4-BE49-F238E27FC236}">
              <a16:creationId xmlns:a16="http://schemas.microsoft.com/office/drawing/2014/main" id="{00000000-0008-0000-0400-000073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78</xdr:row>
      <xdr:rowOff>165100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4826000" y="12471400"/>
          <a:ext cx="0" cy="1066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137177</xdr:rowOff>
    </xdr:from>
    <xdr:ext cx="762000" cy="259045"/>
    <xdr:sp macro="" textlink="">
      <xdr:nvSpPr>
        <xdr:cNvPr id="373" name="公債費最小値テキスト">
          <a:extLst>
            <a:ext uri="{FF2B5EF4-FFF2-40B4-BE49-F238E27FC236}">
              <a16:creationId xmlns:a16="http://schemas.microsoft.com/office/drawing/2014/main" id="{00000000-0008-0000-0400-000075010000}"/>
            </a:ext>
          </a:extLst>
        </xdr:cNvPr>
        <xdr:cNvSpPr txBox="1"/>
      </xdr:nvSpPr>
      <xdr:spPr>
        <a:xfrm>
          <a:off x="491490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78</xdr:row>
      <xdr:rowOff>165100</xdr:rowOff>
    </xdr:from>
    <xdr:to>
      <xdr:col>24</xdr:col>
      <xdr:colOff>114300</xdr:colOff>
      <xdr:row>78</xdr:row>
      <xdr:rowOff>165100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4737100" y="13538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41927</xdr:rowOff>
    </xdr:from>
    <xdr:ext cx="762000" cy="259045"/>
    <xdr:sp macro="" textlink="">
      <xdr:nvSpPr>
        <xdr:cNvPr id="375" name="公債費最大値テキスト">
          <a:extLst>
            <a:ext uri="{FF2B5EF4-FFF2-40B4-BE49-F238E27FC236}">
              <a16:creationId xmlns:a16="http://schemas.microsoft.com/office/drawing/2014/main" id="{00000000-0008-0000-0400-000077010000}"/>
            </a:ext>
          </a:extLst>
        </xdr:cNvPr>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101600</xdr:rowOff>
    </xdr:from>
    <xdr:to>
      <xdr:col>24</xdr:col>
      <xdr:colOff>25400</xdr:colOff>
      <xdr:row>78</xdr:row>
      <xdr:rowOff>165100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3987800" y="134747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99077</xdr:rowOff>
    </xdr:from>
    <xdr:ext cx="762000" cy="259045"/>
    <xdr:sp macro="" textlink="">
      <xdr:nvSpPr>
        <xdr:cNvPr id="378" name="公債費平均値テキスト">
          <a:extLst>
            <a:ext uri="{FF2B5EF4-FFF2-40B4-BE49-F238E27FC236}">
              <a16:creationId xmlns:a16="http://schemas.microsoft.com/office/drawing/2014/main" id="{00000000-0008-0000-0400-00007A010000}"/>
            </a:ext>
          </a:extLst>
        </xdr:cNvPr>
        <xdr:cNvSpPr txBox="1"/>
      </xdr:nvSpPr>
      <xdr:spPr>
        <a:xfrm>
          <a:off x="4914900" y="1312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82550</xdr:rowOff>
    </xdr:from>
    <xdr:to>
      <xdr:col>24</xdr:col>
      <xdr:colOff>76200</xdr:colOff>
      <xdr:row>78</xdr:row>
      <xdr:rowOff>12700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4775200" y="1328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12700</xdr:rowOff>
    </xdr:from>
    <xdr:to>
      <xdr:col>19</xdr:col>
      <xdr:colOff>187325</xdr:colOff>
      <xdr:row>78</xdr:row>
      <xdr:rowOff>165100</xdr:rowOff>
    </xdr:to>
    <xdr:cxnSp macro="">
      <xdr:nvCxnSpPr>
        <xdr:cNvPr id="380" name="直線コネクタ 379">
          <a:extLst>
            <a:ext uri="{FF2B5EF4-FFF2-40B4-BE49-F238E27FC236}">
              <a16:creationId xmlns:a16="http://schemas.microsoft.com/office/drawing/2014/main" id="{00000000-0008-0000-0400-00007C010000}"/>
            </a:ext>
          </a:extLst>
        </xdr:cNvPr>
        <xdr:cNvCxnSpPr/>
      </xdr:nvCxnSpPr>
      <xdr:spPr>
        <a:xfrm>
          <a:off x="3098800" y="133858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50800</xdr:rowOff>
    </xdr:from>
    <xdr:to>
      <xdr:col>20</xdr:col>
      <xdr:colOff>38100</xdr:colOff>
      <xdr:row>76</xdr:row>
      <xdr:rowOff>152400</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3937000" y="1308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162577</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284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12700</xdr:rowOff>
    </xdr:from>
    <xdr:to>
      <xdr:col>15</xdr:col>
      <xdr:colOff>98425</xdr:colOff>
      <xdr:row>79</xdr:row>
      <xdr:rowOff>95250</xdr:rowOff>
    </xdr:to>
    <xdr:cxnSp macro="">
      <xdr:nvCxnSpPr>
        <xdr:cNvPr id="383" name="直線コネクタ 382">
          <a:extLst>
            <a:ext uri="{FF2B5EF4-FFF2-40B4-BE49-F238E27FC236}">
              <a16:creationId xmlns:a16="http://schemas.microsoft.com/office/drawing/2014/main" id="{00000000-0008-0000-0400-00007F010000}"/>
            </a:ext>
          </a:extLst>
        </xdr:cNvPr>
        <xdr:cNvCxnSpPr/>
      </xdr:nvCxnSpPr>
      <xdr:spPr>
        <a:xfrm flipV="1">
          <a:off x="2209800" y="133858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0</xdr:rowOff>
    </xdr:from>
    <xdr:to>
      <xdr:col>15</xdr:col>
      <xdr:colOff>149225</xdr:colOff>
      <xdr:row>76</xdr:row>
      <xdr:rowOff>101600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3048000" y="1303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111777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717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95250</xdr:rowOff>
    </xdr:from>
    <xdr:to>
      <xdr:col>11</xdr:col>
      <xdr:colOff>9525</xdr:colOff>
      <xdr:row>80</xdr:row>
      <xdr:rowOff>127000</xdr:rowOff>
    </xdr:to>
    <xdr:cxnSp macro="">
      <xdr:nvCxnSpPr>
        <xdr:cNvPr id="386" name="直線コネクタ 385">
          <a:extLst>
            <a:ext uri="{FF2B5EF4-FFF2-40B4-BE49-F238E27FC236}">
              <a16:creationId xmlns:a16="http://schemas.microsoft.com/office/drawing/2014/main" id="{00000000-0008-0000-0400-000082010000}"/>
            </a:ext>
          </a:extLst>
        </xdr:cNvPr>
        <xdr:cNvCxnSpPr/>
      </xdr:nvCxnSpPr>
      <xdr:spPr>
        <a:xfrm flipV="1">
          <a:off x="1320800" y="136398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75</xdr:row>
      <xdr:rowOff>31750</xdr:rowOff>
    </xdr:from>
    <xdr:to>
      <xdr:col>11</xdr:col>
      <xdr:colOff>60325</xdr:colOff>
      <xdr:row>75</xdr:row>
      <xdr:rowOff>133350</xdr:rowOff>
    </xdr:to>
    <xdr:sp macro="" textlink="">
      <xdr:nvSpPr>
        <xdr:cNvPr id="387" name="フローチャート: 判断 386">
          <a:extLst>
            <a:ext uri="{FF2B5EF4-FFF2-40B4-BE49-F238E27FC236}">
              <a16:creationId xmlns:a16="http://schemas.microsoft.com/office/drawing/2014/main" id="{00000000-0008-0000-0400-000083010000}"/>
            </a:ext>
          </a:extLst>
        </xdr:cNvPr>
        <xdr:cNvSpPr/>
      </xdr:nvSpPr>
      <xdr:spPr>
        <a:xfrm>
          <a:off x="2159000" y="1289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143527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265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57150</xdr:rowOff>
    </xdr:from>
    <xdr:to>
      <xdr:col>6</xdr:col>
      <xdr:colOff>171450</xdr:colOff>
      <xdr:row>75</xdr:row>
      <xdr:rowOff>158750</xdr:rowOff>
    </xdr:to>
    <xdr:sp macro="" textlink="">
      <xdr:nvSpPr>
        <xdr:cNvPr id="389" name="フローチャート: 判断 388">
          <a:extLst>
            <a:ext uri="{FF2B5EF4-FFF2-40B4-BE49-F238E27FC236}">
              <a16:creationId xmlns:a16="http://schemas.microsoft.com/office/drawing/2014/main" id="{00000000-0008-0000-0400-000085010000}"/>
            </a:ext>
          </a:extLst>
        </xdr:cNvPr>
        <xdr:cNvSpPr/>
      </xdr:nvSpPr>
      <xdr:spPr>
        <a:xfrm>
          <a:off x="1270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168927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50800</xdr:rowOff>
    </xdr:from>
    <xdr:to>
      <xdr:col>24</xdr:col>
      <xdr:colOff>76200</xdr:colOff>
      <xdr:row>78</xdr:row>
      <xdr:rowOff>152400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4775200" y="1342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130827</xdr:rowOff>
    </xdr:from>
    <xdr:ext cx="762000" cy="259045"/>
    <xdr:sp macro="" textlink="">
      <xdr:nvSpPr>
        <xdr:cNvPr id="397" name="公債費該当値テキスト">
          <a:extLst>
            <a:ext uri="{FF2B5EF4-FFF2-40B4-BE49-F238E27FC236}">
              <a16:creationId xmlns:a16="http://schemas.microsoft.com/office/drawing/2014/main" id="{00000000-0008-0000-0400-00008D010000}"/>
            </a:ext>
          </a:extLst>
        </xdr:cNvPr>
        <xdr:cNvSpPr txBox="1"/>
      </xdr:nvSpPr>
      <xdr:spPr>
        <a:xfrm>
          <a:off x="4914900" y="1333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114300</xdr:rowOff>
    </xdr:from>
    <xdr:to>
      <xdr:col>20</xdr:col>
      <xdr:colOff>38100</xdr:colOff>
      <xdr:row>79</xdr:row>
      <xdr:rowOff>44450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3937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29227</xdr:rowOff>
    </xdr:from>
    <xdr:ext cx="7366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3606800" y="1357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133350</xdr:rowOff>
    </xdr:from>
    <xdr:to>
      <xdr:col>15</xdr:col>
      <xdr:colOff>149225</xdr:colOff>
      <xdr:row>78</xdr:row>
      <xdr:rowOff>63500</xdr:rowOff>
    </xdr:to>
    <xdr:sp macro="" textlink="">
      <xdr:nvSpPr>
        <xdr:cNvPr id="400" name="楕円 399">
          <a:extLst>
            <a:ext uri="{FF2B5EF4-FFF2-40B4-BE49-F238E27FC236}">
              <a16:creationId xmlns:a16="http://schemas.microsoft.com/office/drawing/2014/main" id="{00000000-0008-0000-0400-000090010000}"/>
            </a:ext>
          </a:extLst>
        </xdr:cNvPr>
        <xdr:cNvSpPr/>
      </xdr:nvSpPr>
      <xdr:spPr>
        <a:xfrm>
          <a:off x="3048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48277</xdr:rowOff>
    </xdr:from>
    <xdr:ext cx="762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2717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44450</xdr:rowOff>
    </xdr:from>
    <xdr:to>
      <xdr:col>11</xdr:col>
      <xdr:colOff>60325</xdr:colOff>
      <xdr:row>79</xdr:row>
      <xdr:rowOff>146050</xdr:rowOff>
    </xdr:to>
    <xdr:sp macro="" textlink="">
      <xdr:nvSpPr>
        <xdr:cNvPr id="402" name="楕円 401">
          <a:extLst>
            <a:ext uri="{FF2B5EF4-FFF2-40B4-BE49-F238E27FC236}">
              <a16:creationId xmlns:a16="http://schemas.microsoft.com/office/drawing/2014/main" id="{00000000-0008-0000-0400-000092010000}"/>
            </a:ext>
          </a:extLst>
        </xdr:cNvPr>
        <xdr:cNvSpPr/>
      </xdr:nvSpPr>
      <xdr:spPr>
        <a:xfrm>
          <a:off x="2159000" y="1358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828800" y="1367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76200</xdr:rowOff>
    </xdr:from>
    <xdr:to>
      <xdr:col>6</xdr:col>
      <xdr:colOff>171450</xdr:colOff>
      <xdr:row>81</xdr:row>
      <xdr:rowOff>6350</xdr:rowOff>
    </xdr:to>
    <xdr:sp macro="" textlink="">
      <xdr:nvSpPr>
        <xdr:cNvPr id="404" name="楕円 403">
          <a:extLst>
            <a:ext uri="{FF2B5EF4-FFF2-40B4-BE49-F238E27FC236}">
              <a16:creationId xmlns:a16="http://schemas.microsoft.com/office/drawing/2014/main" id="{00000000-0008-0000-0400-000094010000}"/>
            </a:ext>
          </a:extLst>
        </xdr:cNvPr>
        <xdr:cNvSpPr/>
      </xdr:nvSpPr>
      <xdr:spPr>
        <a:xfrm>
          <a:off x="1270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162577</xdr:rowOff>
    </xdr:from>
    <xdr:ext cx="762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939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4" name="正方形/長方形 413">
          <a:extLst>
            <a:ext uri="{FF2B5EF4-FFF2-40B4-BE49-F238E27FC236}">
              <a16:creationId xmlns:a16="http://schemas.microsoft.com/office/drawing/2014/main" id="{00000000-0008-0000-0400-00009E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5" name="正方形/長方形 414">
          <a:extLst>
            <a:ext uri="{FF2B5EF4-FFF2-40B4-BE49-F238E27FC236}">
              <a16:creationId xmlns:a16="http://schemas.microsoft.com/office/drawing/2014/main" id="{00000000-0008-0000-0400-00009F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前年度と同等であり、類似団体平均とも同等である。</a:t>
          </a:r>
        </a:p>
        <a:p>
          <a:r>
            <a:rPr kumimoji="1" lang="ja-JP" altLang="en-US" sz="1300">
              <a:latin typeface="ＭＳ Ｐゴシック" panose="020B0600070205080204" pitchFamily="50" charset="-128"/>
              <a:ea typeface="ＭＳ Ｐゴシック" panose="020B0600070205080204" pitchFamily="50" charset="-128"/>
            </a:rPr>
            <a:t>　今後も、事務事業の見直しを更に進めるとともに、人件費、物件費及び公債費を中心に支出抑制に努め、経常経費の削減を図る。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2" name="公債費以外グラフ枠">
          <a:extLst>
            <a:ext uri="{FF2B5EF4-FFF2-40B4-BE49-F238E27FC236}">
              <a16:creationId xmlns:a16="http://schemas.microsoft.com/office/drawing/2014/main" id="{00000000-0008-0000-0400-0000B0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168910</xdr:rowOff>
    </xdr:from>
    <xdr:to>
      <xdr:col>82</xdr:col>
      <xdr:colOff>107950</xdr:colOff>
      <xdr:row>80</xdr:row>
      <xdr:rowOff>111761</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6510000" y="12684760"/>
          <a:ext cx="0" cy="11430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83838</xdr:rowOff>
    </xdr:from>
    <xdr:ext cx="762000" cy="259045"/>
    <xdr:sp macro="" textlink="">
      <xdr:nvSpPr>
        <xdr:cNvPr id="434" name="公債費以外最小値テキスト">
          <a:extLst>
            <a:ext uri="{FF2B5EF4-FFF2-40B4-BE49-F238E27FC236}">
              <a16:creationId xmlns:a16="http://schemas.microsoft.com/office/drawing/2014/main" id="{00000000-0008-0000-0400-0000B2010000}"/>
            </a:ext>
          </a:extLst>
        </xdr:cNvPr>
        <xdr:cNvSpPr txBox="1"/>
      </xdr:nvSpPr>
      <xdr:spPr>
        <a:xfrm>
          <a:off x="16598900" y="1379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111761</xdr:rowOff>
    </xdr:from>
    <xdr:to>
      <xdr:col>82</xdr:col>
      <xdr:colOff>196850</xdr:colOff>
      <xdr:row>80</xdr:row>
      <xdr:rowOff>111761</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6421100" y="1382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83837</xdr:rowOff>
    </xdr:from>
    <xdr:ext cx="762000" cy="259045"/>
    <xdr:sp macro="" textlink="">
      <xdr:nvSpPr>
        <xdr:cNvPr id="436" name="公債費以外最大値テキスト">
          <a:extLst>
            <a:ext uri="{FF2B5EF4-FFF2-40B4-BE49-F238E27FC236}">
              <a16:creationId xmlns:a16="http://schemas.microsoft.com/office/drawing/2014/main" id="{00000000-0008-0000-0400-0000B4010000}"/>
            </a:ext>
          </a:extLst>
        </xdr:cNvPr>
        <xdr:cNvSpPr txBox="1"/>
      </xdr:nvSpPr>
      <xdr:spPr>
        <a:xfrm>
          <a:off x="16598900" y="1242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168910</xdr:rowOff>
    </xdr:from>
    <xdr:to>
      <xdr:col>82</xdr:col>
      <xdr:colOff>196850</xdr:colOff>
      <xdr:row>73</xdr:row>
      <xdr:rowOff>168910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6421100" y="1268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5080</xdr:rowOff>
    </xdr:from>
    <xdr:to>
      <xdr:col>82</xdr:col>
      <xdr:colOff>107950</xdr:colOff>
      <xdr:row>76</xdr:row>
      <xdr:rowOff>12700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5671800" y="130352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120666</xdr:rowOff>
    </xdr:from>
    <xdr:ext cx="762000" cy="259045"/>
    <xdr:sp macro="" textlink="">
      <xdr:nvSpPr>
        <xdr:cNvPr id="439" name="公債費以外平均値テキスト">
          <a:extLst>
            <a:ext uri="{FF2B5EF4-FFF2-40B4-BE49-F238E27FC236}">
              <a16:creationId xmlns:a16="http://schemas.microsoft.com/office/drawing/2014/main" id="{00000000-0008-0000-0400-0000B7010000}"/>
            </a:ext>
          </a:extLst>
        </xdr:cNvPr>
        <xdr:cNvSpPr txBox="1"/>
      </xdr:nvSpPr>
      <xdr:spPr>
        <a:xfrm>
          <a:off x="16598900" y="129794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148589</xdr:rowOff>
    </xdr:from>
    <xdr:to>
      <xdr:col>82</xdr:col>
      <xdr:colOff>158750</xdr:colOff>
      <xdr:row>76</xdr:row>
      <xdr:rowOff>78739</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64592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73660</xdr:rowOff>
    </xdr:from>
    <xdr:to>
      <xdr:col>78</xdr:col>
      <xdr:colOff>69850</xdr:colOff>
      <xdr:row>76</xdr:row>
      <xdr:rowOff>5080</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a:off x="14782800" y="1276096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121920</xdr:rowOff>
    </xdr:from>
    <xdr:to>
      <xdr:col>78</xdr:col>
      <xdr:colOff>120650</xdr:colOff>
      <xdr:row>75</xdr:row>
      <xdr:rowOff>52070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5621000" y="1280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62247</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57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73660</xdr:rowOff>
    </xdr:from>
    <xdr:to>
      <xdr:col>73</xdr:col>
      <xdr:colOff>180975</xdr:colOff>
      <xdr:row>75</xdr:row>
      <xdr:rowOff>123190</xdr:rowOff>
    </xdr:to>
    <xdr:cxnSp macro="">
      <xdr:nvCxnSpPr>
        <xdr:cNvPr id="444" name="直線コネクタ 443">
          <a:extLst>
            <a:ext uri="{FF2B5EF4-FFF2-40B4-BE49-F238E27FC236}">
              <a16:creationId xmlns:a16="http://schemas.microsoft.com/office/drawing/2014/main" id="{00000000-0008-0000-0400-0000BC010000}"/>
            </a:ext>
          </a:extLst>
        </xdr:cNvPr>
        <xdr:cNvCxnSpPr/>
      </xdr:nvCxnSpPr>
      <xdr:spPr>
        <a:xfrm flipV="1">
          <a:off x="13893800" y="1276096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45720</xdr:rowOff>
    </xdr:from>
    <xdr:to>
      <xdr:col>74</xdr:col>
      <xdr:colOff>31750</xdr:colOff>
      <xdr:row>74</xdr:row>
      <xdr:rowOff>147320</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4732000" y="12733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132097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401800" y="12819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54610</xdr:rowOff>
    </xdr:from>
    <xdr:to>
      <xdr:col>69</xdr:col>
      <xdr:colOff>92075</xdr:colOff>
      <xdr:row>75</xdr:row>
      <xdr:rowOff>123190</xdr:rowOff>
    </xdr:to>
    <xdr:cxnSp macro="">
      <xdr:nvCxnSpPr>
        <xdr:cNvPr id="447" name="直線コネクタ 446">
          <a:extLst>
            <a:ext uri="{FF2B5EF4-FFF2-40B4-BE49-F238E27FC236}">
              <a16:creationId xmlns:a16="http://schemas.microsoft.com/office/drawing/2014/main" id="{00000000-0008-0000-0400-0000BF010000}"/>
            </a:ext>
          </a:extLst>
        </xdr:cNvPr>
        <xdr:cNvCxnSpPr/>
      </xdr:nvCxnSpPr>
      <xdr:spPr>
        <a:xfrm>
          <a:off x="13004800" y="129133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87630</xdr:rowOff>
    </xdr:from>
    <xdr:to>
      <xdr:col>69</xdr:col>
      <xdr:colOff>142875</xdr:colOff>
      <xdr:row>76</xdr:row>
      <xdr:rowOff>17780</xdr:rowOff>
    </xdr:to>
    <xdr:sp macro="" textlink="">
      <xdr:nvSpPr>
        <xdr:cNvPr id="448" name="フローチャート: 判断 447">
          <a:extLst>
            <a:ext uri="{FF2B5EF4-FFF2-40B4-BE49-F238E27FC236}">
              <a16:creationId xmlns:a16="http://schemas.microsoft.com/office/drawing/2014/main" id="{00000000-0008-0000-0400-0000C0010000}"/>
            </a:ext>
          </a:extLst>
        </xdr:cNvPr>
        <xdr:cNvSpPr/>
      </xdr:nvSpPr>
      <xdr:spPr>
        <a:xfrm>
          <a:off x="13843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2557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50" name="フローチャート: 判断 449">
          <a:extLst>
            <a:ext uri="{FF2B5EF4-FFF2-40B4-BE49-F238E27FC236}">
              <a16:creationId xmlns:a16="http://schemas.microsoft.com/office/drawing/2014/main" id="{00000000-0008-0000-0400-0000C2010000}"/>
            </a:ext>
          </a:extLst>
        </xdr:cNvPr>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2557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133350</xdr:rowOff>
    </xdr:from>
    <xdr:to>
      <xdr:col>82</xdr:col>
      <xdr:colOff>158750</xdr:colOff>
      <xdr:row>76</xdr:row>
      <xdr:rowOff>63500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64592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149877</xdr:rowOff>
    </xdr:from>
    <xdr:ext cx="762000" cy="259045"/>
    <xdr:sp macro="" textlink="">
      <xdr:nvSpPr>
        <xdr:cNvPr id="458" name="公債費以外該当値テキスト">
          <a:extLst>
            <a:ext uri="{FF2B5EF4-FFF2-40B4-BE49-F238E27FC236}">
              <a16:creationId xmlns:a16="http://schemas.microsoft.com/office/drawing/2014/main" id="{00000000-0008-0000-0400-0000CA010000}"/>
            </a:ext>
          </a:extLst>
        </xdr:cNvPr>
        <xdr:cNvSpPr txBox="1"/>
      </xdr:nvSpPr>
      <xdr:spPr>
        <a:xfrm>
          <a:off x="165989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125730</xdr:rowOff>
    </xdr:from>
    <xdr:to>
      <xdr:col>78</xdr:col>
      <xdr:colOff>120650</xdr:colOff>
      <xdr:row>76</xdr:row>
      <xdr:rowOff>55880</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5621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40657</xdr:rowOff>
    </xdr:from>
    <xdr:ext cx="7366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5290800" y="13070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22860</xdr:rowOff>
    </xdr:from>
    <xdr:to>
      <xdr:col>74</xdr:col>
      <xdr:colOff>31750</xdr:colOff>
      <xdr:row>74</xdr:row>
      <xdr:rowOff>124460</xdr:rowOff>
    </xdr:to>
    <xdr:sp macro="" textlink="">
      <xdr:nvSpPr>
        <xdr:cNvPr id="461" name="楕円 460">
          <a:extLst>
            <a:ext uri="{FF2B5EF4-FFF2-40B4-BE49-F238E27FC236}">
              <a16:creationId xmlns:a16="http://schemas.microsoft.com/office/drawing/2014/main" id="{00000000-0008-0000-0400-0000CD010000}"/>
            </a:ext>
          </a:extLst>
        </xdr:cNvPr>
        <xdr:cNvSpPr/>
      </xdr:nvSpPr>
      <xdr:spPr>
        <a:xfrm>
          <a:off x="14732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134637</xdr:rowOff>
    </xdr:from>
    <xdr:ext cx="762000" cy="259045"/>
    <xdr:sp macro="" textlink="">
      <xdr:nvSpPr>
        <xdr:cNvPr id="462" name="テキスト ボックス 461">
          <a:extLst>
            <a:ext uri="{FF2B5EF4-FFF2-40B4-BE49-F238E27FC236}">
              <a16:creationId xmlns:a16="http://schemas.microsoft.com/office/drawing/2014/main" id="{00000000-0008-0000-0400-0000CE010000}"/>
            </a:ext>
          </a:extLst>
        </xdr:cNvPr>
        <xdr:cNvSpPr txBox="1"/>
      </xdr:nvSpPr>
      <xdr:spPr>
        <a:xfrm>
          <a:off x="14401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72390</xdr:rowOff>
    </xdr:from>
    <xdr:to>
      <xdr:col>69</xdr:col>
      <xdr:colOff>142875</xdr:colOff>
      <xdr:row>76</xdr:row>
      <xdr:rowOff>2539</xdr:rowOff>
    </xdr:to>
    <xdr:sp macro="" textlink="">
      <xdr:nvSpPr>
        <xdr:cNvPr id="463" name="楕円 462">
          <a:extLst>
            <a:ext uri="{FF2B5EF4-FFF2-40B4-BE49-F238E27FC236}">
              <a16:creationId xmlns:a16="http://schemas.microsoft.com/office/drawing/2014/main" id="{00000000-0008-0000-0400-0000CF010000}"/>
            </a:ext>
          </a:extLst>
        </xdr:cNvPr>
        <xdr:cNvSpPr/>
      </xdr:nvSpPr>
      <xdr:spPr>
        <a:xfrm>
          <a:off x="13843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12717</xdr:rowOff>
    </xdr:from>
    <xdr:ext cx="762000" cy="259045"/>
    <xdr:sp macro="" textlink="">
      <xdr:nvSpPr>
        <xdr:cNvPr id="464" name="テキスト ボックス 463">
          <a:extLst>
            <a:ext uri="{FF2B5EF4-FFF2-40B4-BE49-F238E27FC236}">
              <a16:creationId xmlns:a16="http://schemas.microsoft.com/office/drawing/2014/main" id="{00000000-0008-0000-0400-0000D0010000}"/>
            </a:ext>
          </a:extLst>
        </xdr:cNvPr>
        <xdr:cNvSpPr txBox="1"/>
      </xdr:nvSpPr>
      <xdr:spPr>
        <a:xfrm>
          <a:off x="13512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3810</xdr:rowOff>
    </xdr:from>
    <xdr:to>
      <xdr:col>65</xdr:col>
      <xdr:colOff>53975</xdr:colOff>
      <xdr:row>75</xdr:row>
      <xdr:rowOff>105410</xdr:rowOff>
    </xdr:to>
    <xdr:sp macro="" textlink="">
      <xdr:nvSpPr>
        <xdr:cNvPr id="465" name="楕円 464">
          <a:extLst>
            <a:ext uri="{FF2B5EF4-FFF2-40B4-BE49-F238E27FC236}">
              <a16:creationId xmlns:a16="http://schemas.microsoft.com/office/drawing/2014/main" id="{00000000-0008-0000-0400-0000D1010000}"/>
            </a:ext>
          </a:extLst>
        </xdr:cNvPr>
        <xdr:cNvSpPr/>
      </xdr:nvSpPr>
      <xdr:spPr>
        <a:xfrm>
          <a:off x="12954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115587</xdr:rowOff>
    </xdr:from>
    <xdr:ext cx="762000" cy="259045"/>
    <xdr:sp macro="" textlink="">
      <xdr:nvSpPr>
        <xdr:cNvPr id="466" name="テキスト ボックス 465">
          <a:extLst>
            <a:ext uri="{FF2B5EF4-FFF2-40B4-BE49-F238E27FC236}">
              <a16:creationId xmlns:a16="http://schemas.microsoft.com/office/drawing/2014/main" id="{00000000-0008-0000-0400-0000D2010000}"/>
            </a:ext>
          </a:extLst>
        </xdr:cNvPr>
        <xdr:cNvSpPr txBox="1"/>
      </xdr:nvSpPr>
      <xdr:spPr>
        <a:xfrm>
          <a:off x="12623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三重県伊賀市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143372</xdr:rowOff>
    </xdr:from>
    <xdr:to>
      <xdr:col>29</xdr:col>
      <xdr:colOff>127000</xdr:colOff>
      <xdr:row>19</xdr:row>
      <xdr:rowOff>133150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076947"/>
          <a:ext cx="0" cy="13613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105227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410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133150</xdr:rowOff>
    </xdr:from>
    <xdr:to>
      <xdr:col>30</xdr:col>
      <xdr:colOff>25400</xdr:colOff>
      <xdr:row>19</xdr:row>
      <xdr:rowOff>133150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383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58299</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20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106,957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143372</xdr:rowOff>
    </xdr:from>
    <xdr:to>
      <xdr:col>30</xdr:col>
      <xdr:colOff>25400</xdr:colOff>
      <xdr:row>11</xdr:row>
      <xdr:rowOff>143372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0769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11</xdr:row>
      <xdr:rowOff>143372</xdr:rowOff>
    </xdr:from>
    <xdr:to>
      <xdr:col>29</xdr:col>
      <xdr:colOff>127000</xdr:colOff>
      <xdr:row>12</xdr:row>
      <xdr:rowOff>23422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076947"/>
          <a:ext cx="647700" cy="515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25101</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3015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53024</xdr:rowOff>
    </xdr:from>
    <xdr:to>
      <xdr:col>29</xdr:col>
      <xdr:colOff>177800</xdr:colOff>
      <xdr:row>13</xdr:row>
      <xdr:rowOff>154624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329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12</xdr:row>
      <xdr:rowOff>23422</xdr:rowOff>
    </xdr:from>
    <xdr:to>
      <xdr:col>26</xdr:col>
      <xdr:colOff>50800</xdr:colOff>
      <xdr:row>12</xdr:row>
      <xdr:rowOff>24761</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2128447"/>
          <a:ext cx="698500" cy="13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14</xdr:row>
      <xdr:rowOff>120200</xdr:rowOff>
    </xdr:from>
    <xdr:to>
      <xdr:col>26</xdr:col>
      <xdr:colOff>101600</xdr:colOff>
      <xdr:row>15</xdr:row>
      <xdr:rowOff>50350</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5681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35127</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654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12</xdr:row>
      <xdr:rowOff>24761</xdr:rowOff>
    </xdr:from>
    <xdr:to>
      <xdr:col>22</xdr:col>
      <xdr:colOff>114300</xdr:colOff>
      <xdr:row>12</xdr:row>
      <xdr:rowOff>61435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2129786"/>
          <a:ext cx="698500" cy="366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14</xdr:row>
      <xdr:rowOff>149657</xdr:rowOff>
    </xdr:from>
    <xdr:to>
      <xdr:col>22</xdr:col>
      <xdr:colOff>165100</xdr:colOff>
      <xdr:row>15</xdr:row>
      <xdr:rowOff>79807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5975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64584</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683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12</xdr:row>
      <xdr:rowOff>61435</xdr:rowOff>
    </xdr:from>
    <xdr:to>
      <xdr:col>18</xdr:col>
      <xdr:colOff>177800</xdr:colOff>
      <xdr:row>13</xdr:row>
      <xdr:rowOff>16662</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166460"/>
          <a:ext cx="698500" cy="126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25004</xdr:rowOff>
    </xdr:from>
    <xdr:to>
      <xdr:col>19</xdr:col>
      <xdr:colOff>38100</xdr:colOff>
      <xdr:row>17</xdr:row>
      <xdr:rowOff>126604</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987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111381</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073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78856</xdr:rowOff>
    </xdr:from>
    <xdr:to>
      <xdr:col>15</xdr:col>
      <xdr:colOff>101600</xdr:colOff>
      <xdr:row>18</xdr:row>
      <xdr:rowOff>9006</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0411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165233</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127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11</xdr:row>
      <xdr:rowOff>92572</xdr:rowOff>
    </xdr:from>
    <xdr:to>
      <xdr:col>29</xdr:col>
      <xdr:colOff>177800</xdr:colOff>
      <xdr:row>12</xdr:row>
      <xdr:rowOff>22722</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026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39249</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1972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11</xdr:row>
      <xdr:rowOff>144072</xdr:rowOff>
    </xdr:from>
    <xdr:to>
      <xdr:col>26</xdr:col>
      <xdr:colOff>101600</xdr:colOff>
      <xdr:row>12</xdr:row>
      <xdr:rowOff>74222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0776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10</xdr:row>
      <xdr:rowOff>84399</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18465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11</xdr:row>
      <xdr:rowOff>145411</xdr:rowOff>
    </xdr:from>
    <xdr:to>
      <xdr:col>22</xdr:col>
      <xdr:colOff>165100</xdr:colOff>
      <xdr:row>12</xdr:row>
      <xdr:rowOff>75561</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0789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10</xdr:row>
      <xdr:rowOff>85738</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1847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12</xdr:row>
      <xdr:rowOff>10635</xdr:rowOff>
    </xdr:from>
    <xdr:to>
      <xdr:col>19</xdr:col>
      <xdr:colOff>38100</xdr:colOff>
      <xdr:row>12</xdr:row>
      <xdr:rowOff>112235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1156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10</xdr:row>
      <xdr:rowOff>122412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1884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12</xdr:row>
      <xdr:rowOff>137312</xdr:rowOff>
    </xdr:from>
    <xdr:to>
      <xdr:col>15</xdr:col>
      <xdr:colOff>101600</xdr:colOff>
      <xdr:row>13</xdr:row>
      <xdr:rowOff>67462</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242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11</xdr:row>
      <xdr:rowOff>77639</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011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244866</xdr:rowOff>
    </xdr:from>
    <xdr:to>
      <xdr:col>29</xdr:col>
      <xdr:colOff>127000</xdr:colOff>
      <xdr:row>37</xdr:row>
      <xdr:rowOff>129560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169416"/>
          <a:ext cx="0" cy="108484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101637</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22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129560</xdr:rowOff>
    </xdr:from>
    <xdr:to>
      <xdr:col>30</xdr:col>
      <xdr:colOff>25400</xdr:colOff>
      <xdr:row>37</xdr:row>
      <xdr:rowOff>129560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2542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159793</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91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244866</xdr:rowOff>
    </xdr:from>
    <xdr:to>
      <xdr:col>30</xdr:col>
      <xdr:colOff>25400</xdr:colOff>
      <xdr:row>33</xdr:row>
      <xdr:rowOff>244866</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1694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80869</xdr:rowOff>
    </xdr:from>
    <xdr:to>
      <xdr:col>29</xdr:col>
      <xdr:colOff>127000</xdr:colOff>
      <xdr:row>34</xdr:row>
      <xdr:rowOff>179350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003800" y="6348319"/>
          <a:ext cx="647700" cy="984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97792</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3652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125715</xdr:rowOff>
    </xdr:from>
    <xdr:to>
      <xdr:col>29</xdr:col>
      <xdr:colOff>177800</xdr:colOff>
      <xdr:row>34</xdr:row>
      <xdr:rowOff>227315</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63931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179350</xdr:rowOff>
    </xdr:from>
    <xdr:to>
      <xdr:col>26</xdr:col>
      <xdr:colOff>50800</xdr:colOff>
      <xdr:row>34</xdr:row>
      <xdr:rowOff>247838</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4305300" y="6446800"/>
          <a:ext cx="698500" cy="68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34</xdr:row>
      <xdr:rowOff>296250</xdr:rowOff>
    </xdr:from>
    <xdr:to>
      <xdr:col>26</xdr:col>
      <xdr:colOff>101600</xdr:colOff>
      <xdr:row>35</xdr:row>
      <xdr:rowOff>54950</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656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39727</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65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172171</xdr:rowOff>
    </xdr:from>
    <xdr:to>
      <xdr:col>22</xdr:col>
      <xdr:colOff>114300</xdr:colOff>
      <xdr:row>34</xdr:row>
      <xdr:rowOff>247838</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3606800" y="6439621"/>
          <a:ext cx="698500" cy="756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73228</xdr:rowOff>
    </xdr:from>
    <xdr:to>
      <xdr:col>22</xdr:col>
      <xdr:colOff>165100</xdr:colOff>
      <xdr:row>35</xdr:row>
      <xdr:rowOff>174828</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159605</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6769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33</xdr:row>
      <xdr:rowOff>330271</xdr:rowOff>
    </xdr:from>
    <xdr:to>
      <xdr:col>18</xdr:col>
      <xdr:colOff>177800</xdr:colOff>
      <xdr:row>34</xdr:row>
      <xdr:rowOff>172171</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2908300" y="6254821"/>
          <a:ext cx="698500" cy="184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221178</xdr:rowOff>
    </xdr:from>
    <xdr:to>
      <xdr:col>19</xdr:col>
      <xdr:colOff>38100</xdr:colOff>
      <xdr:row>35</xdr:row>
      <xdr:rowOff>322778</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6831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307555</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6917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222138</xdr:rowOff>
    </xdr:from>
    <xdr:to>
      <xdr:col>15</xdr:col>
      <xdr:colOff>101600</xdr:colOff>
      <xdr:row>35</xdr:row>
      <xdr:rowOff>323738</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68324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308515</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6918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30069</xdr:rowOff>
    </xdr:from>
    <xdr:to>
      <xdr:col>29</xdr:col>
      <xdr:colOff>177800</xdr:colOff>
      <xdr:row>34</xdr:row>
      <xdr:rowOff>131669</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6297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218046</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6142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128550</xdr:rowOff>
    </xdr:from>
    <xdr:to>
      <xdr:col>26</xdr:col>
      <xdr:colOff>101600</xdr:colOff>
      <xdr:row>34</xdr:row>
      <xdr:rowOff>230150</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6396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240327</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61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197038</xdr:rowOff>
    </xdr:from>
    <xdr:to>
      <xdr:col>22</xdr:col>
      <xdr:colOff>165100</xdr:colOff>
      <xdr:row>34</xdr:row>
      <xdr:rowOff>298638</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64644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308815</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6233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121371</xdr:rowOff>
    </xdr:from>
    <xdr:to>
      <xdr:col>19</xdr:col>
      <xdr:colOff>38100</xdr:colOff>
      <xdr:row>34</xdr:row>
      <xdr:rowOff>222971</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6388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233148</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6157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279471</xdr:rowOff>
    </xdr:from>
    <xdr:to>
      <xdr:col>15</xdr:col>
      <xdr:colOff>101600</xdr:colOff>
      <xdr:row>34</xdr:row>
      <xdr:rowOff>38171</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6204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48348</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5972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85,989
80,001
558.23
49,452,585
48,291,781
826,005
27,966,679
47,284,091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56.3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36441</xdr:rowOff>
    </xdr:from>
    <xdr:to>
      <xdr:col>24</xdr:col>
      <xdr:colOff>62865</xdr:colOff>
      <xdr:row>39</xdr:row>
      <xdr:rowOff>56352</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522841"/>
          <a:ext cx="1270" cy="1220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60179</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746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56352</xdr:rowOff>
    </xdr:from>
    <xdr:to>
      <xdr:col>24</xdr:col>
      <xdr:colOff>152400</xdr:colOff>
      <xdr:row>39</xdr:row>
      <xdr:rowOff>56352</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74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154568</xdr:rowOff>
    </xdr:from>
    <xdr:ext cx="599010"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298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109,517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36441</xdr:rowOff>
    </xdr:from>
    <xdr:to>
      <xdr:col>24</xdr:col>
      <xdr:colOff>152400</xdr:colOff>
      <xdr:row>32</xdr:row>
      <xdr:rowOff>36441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522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36441</xdr:rowOff>
    </xdr:from>
    <xdr:to>
      <xdr:col>24</xdr:col>
      <xdr:colOff>63500</xdr:colOff>
      <xdr:row>32</xdr:row>
      <xdr:rowOff>165669</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5522841"/>
          <a:ext cx="838200" cy="12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67944</xdr:rowOff>
    </xdr:from>
    <xdr:ext cx="534377"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58972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89517</xdr:rowOff>
    </xdr:from>
    <xdr:to>
      <xdr:col>24</xdr:col>
      <xdr:colOff>114300</xdr:colOff>
      <xdr:row>35</xdr:row>
      <xdr:rowOff>19667</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591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42476</xdr:rowOff>
    </xdr:from>
    <xdr:to>
      <xdr:col>19</xdr:col>
      <xdr:colOff>177800</xdr:colOff>
      <xdr:row>32</xdr:row>
      <xdr:rowOff>165669</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2908300" y="5528876"/>
          <a:ext cx="889000" cy="123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57124</xdr:rowOff>
    </xdr:from>
    <xdr:to>
      <xdr:col>20</xdr:col>
      <xdr:colOff>38100</xdr:colOff>
      <xdr:row>35</xdr:row>
      <xdr:rowOff>158724</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057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149851</xdr:rowOff>
    </xdr:from>
    <xdr:ext cx="534377"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530111" y="6150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42476</xdr:rowOff>
    </xdr:from>
    <xdr:to>
      <xdr:col>15</xdr:col>
      <xdr:colOff>50800</xdr:colOff>
      <xdr:row>32</xdr:row>
      <xdr:rowOff>104976</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019300" y="5528876"/>
          <a:ext cx="889000" cy="62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50381</xdr:rowOff>
    </xdr:from>
    <xdr:to>
      <xdr:col>15</xdr:col>
      <xdr:colOff>101600</xdr:colOff>
      <xdr:row>35</xdr:row>
      <xdr:rowOff>151981</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05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143108</xdr:rowOff>
    </xdr:from>
    <xdr:ext cx="534377"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41111" y="6143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104976</xdr:rowOff>
    </xdr:from>
    <xdr:to>
      <xdr:col>10</xdr:col>
      <xdr:colOff>114300</xdr:colOff>
      <xdr:row>33</xdr:row>
      <xdr:rowOff>167863</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1130300" y="5591376"/>
          <a:ext cx="889000" cy="234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18103</xdr:rowOff>
    </xdr:from>
    <xdr:to>
      <xdr:col>10</xdr:col>
      <xdr:colOff>165100</xdr:colOff>
      <xdr:row>37</xdr:row>
      <xdr:rowOff>119703</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361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110830</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52111" y="6454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13485</xdr:rowOff>
    </xdr:from>
    <xdr:to>
      <xdr:col>6</xdr:col>
      <xdr:colOff>38100</xdr:colOff>
      <xdr:row>38</xdr:row>
      <xdr:rowOff>115085</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52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106212</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63111" y="6621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157091</xdr:rowOff>
    </xdr:from>
    <xdr:to>
      <xdr:col>24</xdr:col>
      <xdr:colOff>114300</xdr:colOff>
      <xdr:row>32</xdr:row>
      <xdr:rowOff>87241</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5472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110118</xdr:rowOff>
    </xdr:from>
    <xdr:ext cx="599010"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425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114869</xdr:rowOff>
    </xdr:from>
    <xdr:to>
      <xdr:col>20</xdr:col>
      <xdr:colOff>38100</xdr:colOff>
      <xdr:row>33</xdr:row>
      <xdr:rowOff>45019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560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31</xdr:row>
      <xdr:rowOff>61546</xdr:rowOff>
    </xdr:from>
    <xdr:ext cx="59901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497795" y="5376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31</xdr:row>
      <xdr:rowOff>163126</xdr:rowOff>
    </xdr:from>
    <xdr:to>
      <xdr:col>15</xdr:col>
      <xdr:colOff>101600</xdr:colOff>
      <xdr:row>32</xdr:row>
      <xdr:rowOff>93276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547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30</xdr:row>
      <xdr:rowOff>109803</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08795" y="5253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54176</xdr:rowOff>
    </xdr:from>
    <xdr:to>
      <xdr:col>10</xdr:col>
      <xdr:colOff>165100</xdr:colOff>
      <xdr:row>32</xdr:row>
      <xdr:rowOff>155776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554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31</xdr:row>
      <xdr:rowOff>853</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19795" y="5315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117063</xdr:rowOff>
    </xdr:from>
    <xdr:to>
      <xdr:col>6</xdr:col>
      <xdr:colOff>38100</xdr:colOff>
      <xdr:row>34</xdr:row>
      <xdr:rowOff>47213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577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32</xdr:row>
      <xdr:rowOff>63740</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63111" y="5550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70,438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75520</xdr:rowOff>
    </xdr:from>
    <xdr:to>
      <xdr:col>24</xdr:col>
      <xdr:colOff>62865</xdr:colOff>
      <xdr:row>57</xdr:row>
      <xdr:rowOff>167627</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819470"/>
          <a:ext cx="1270" cy="1120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9944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167627</xdr:rowOff>
    </xdr:from>
    <xdr:to>
      <xdr:col>24</xdr:col>
      <xdr:colOff>152400</xdr:colOff>
      <xdr:row>57</xdr:row>
      <xdr:rowOff>167627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9940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22197</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594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75520</xdr:rowOff>
    </xdr:from>
    <xdr:to>
      <xdr:col>24</xdr:col>
      <xdr:colOff>152400</xdr:colOff>
      <xdr:row>51</xdr:row>
      <xdr:rowOff>75520</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819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51</xdr:row>
      <xdr:rowOff>134747</xdr:rowOff>
    </xdr:from>
    <xdr:to>
      <xdr:col>24</xdr:col>
      <xdr:colOff>63500</xdr:colOff>
      <xdr:row>53</xdr:row>
      <xdr:rowOff>6407</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8878697"/>
          <a:ext cx="838200" cy="214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103579</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1904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125152</xdr:rowOff>
    </xdr:from>
    <xdr:to>
      <xdr:col>24</xdr:col>
      <xdr:colOff>114300</xdr:colOff>
      <xdr:row>54</xdr:row>
      <xdr:rowOff>55302</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212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6407</xdr:rowOff>
    </xdr:from>
    <xdr:to>
      <xdr:col>19</xdr:col>
      <xdr:colOff>177800</xdr:colOff>
      <xdr:row>53</xdr:row>
      <xdr:rowOff>72187</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093257"/>
          <a:ext cx="889000" cy="65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27730</xdr:rowOff>
    </xdr:from>
    <xdr:to>
      <xdr:col>20</xdr:col>
      <xdr:colOff>38100</xdr:colOff>
      <xdr:row>54</xdr:row>
      <xdr:rowOff>129330</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286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120457</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378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53</xdr:row>
      <xdr:rowOff>72187</xdr:rowOff>
    </xdr:from>
    <xdr:to>
      <xdr:col>15</xdr:col>
      <xdr:colOff>50800</xdr:colOff>
      <xdr:row>53</xdr:row>
      <xdr:rowOff>121507</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159037"/>
          <a:ext cx="889000" cy="49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54</xdr:row>
      <xdr:rowOff>67449</xdr:rowOff>
    </xdr:from>
    <xdr:to>
      <xdr:col>15</xdr:col>
      <xdr:colOff>101600</xdr:colOff>
      <xdr:row>54</xdr:row>
      <xdr:rowOff>169049</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325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160176</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418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121507</xdr:rowOff>
    </xdr:from>
    <xdr:to>
      <xdr:col>10</xdr:col>
      <xdr:colOff>114300</xdr:colOff>
      <xdr:row>55</xdr:row>
      <xdr:rowOff>80531</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208357"/>
          <a:ext cx="889000" cy="30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15005</xdr:rowOff>
    </xdr:from>
    <xdr:to>
      <xdr:col>10</xdr:col>
      <xdr:colOff>165100</xdr:colOff>
      <xdr:row>56</xdr:row>
      <xdr:rowOff>116605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61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107732</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708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40837</xdr:rowOff>
    </xdr:from>
    <xdr:to>
      <xdr:col>6</xdr:col>
      <xdr:colOff>38100</xdr:colOff>
      <xdr:row>56</xdr:row>
      <xdr:rowOff>142437</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642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133564</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734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51</xdr:row>
      <xdr:rowOff>83947</xdr:rowOff>
    </xdr:from>
    <xdr:to>
      <xdr:col>24</xdr:col>
      <xdr:colOff>114300</xdr:colOff>
      <xdr:row>52</xdr:row>
      <xdr:rowOff>14097</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8827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50</xdr:row>
      <xdr:rowOff>170324</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8742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52</xdr:row>
      <xdr:rowOff>127057</xdr:rowOff>
    </xdr:from>
    <xdr:to>
      <xdr:col>20</xdr:col>
      <xdr:colOff>38100</xdr:colOff>
      <xdr:row>53</xdr:row>
      <xdr:rowOff>57207</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042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51</xdr:row>
      <xdr:rowOff>73734</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530111" y="8817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53</xdr:row>
      <xdr:rowOff>21387</xdr:rowOff>
    </xdr:from>
    <xdr:to>
      <xdr:col>15</xdr:col>
      <xdr:colOff>101600</xdr:colOff>
      <xdr:row>53</xdr:row>
      <xdr:rowOff>122987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108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139514</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8883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53</xdr:row>
      <xdr:rowOff>70707</xdr:rowOff>
    </xdr:from>
    <xdr:to>
      <xdr:col>10</xdr:col>
      <xdr:colOff>165100</xdr:colOff>
      <xdr:row>54</xdr:row>
      <xdr:rowOff>857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15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17384</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8932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29731</xdr:rowOff>
    </xdr:from>
    <xdr:to>
      <xdr:col>6</xdr:col>
      <xdr:colOff>38100</xdr:colOff>
      <xdr:row>55</xdr:row>
      <xdr:rowOff>131331</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459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147858</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9234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73677</xdr:rowOff>
    </xdr:from>
    <xdr:ext cx="46717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94821" y="1344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112903</xdr:rowOff>
    </xdr:from>
    <xdr:to>
      <xdr:col>24</xdr:col>
      <xdr:colOff>62865</xdr:colOff>
      <xdr:row>79</xdr:row>
      <xdr:rowOff>107062</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114403"/>
          <a:ext cx="1270" cy="15372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110889</xdr:rowOff>
    </xdr:from>
    <xdr:ext cx="469744"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655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107062</xdr:rowOff>
    </xdr:from>
    <xdr:to>
      <xdr:col>24</xdr:col>
      <xdr:colOff>152400</xdr:colOff>
      <xdr:row>79</xdr:row>
      <xdr:rowOff>107062</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651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59580</xdr:rowOff>
    </xdr:from>
    <xdr:ext cx="534377"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89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112903</xdr:rowOff>
    </xdr:from>
    <xdr:to>
      <xdr:col>24</xdr:col>
      <xdr:colOff>152400</xdr:colOff>
      <xdr:row>70</xdr:row>
      <xdr:rowOff>112903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114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42926</xdr:rowOff>
    </xdr:from>
    <xdr:to>
      <xdr:col>24</xdr:col>
      <xdr:colOff>63500</xdr:colOff>
      <xdr:row>78</xdr:row>
      <xdr:rowOff>88646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41602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90822</xdr:rowOff>
    </xdr:from>
    <xdr:ext cx="469744"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1210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67945</xdr:rowOff>
    </xdr:from>
    <xdr:to>
      <xdr:col>24</xdr:col>
      <xdr:colOff>114300</xdr:colOff>
      <xdr:row>77</xdr:row>
      <xdr:rowOff>169545</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6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88646</xdr:rowOff>
    </xdr:from>
    <xdr:to>
      <xdr:col>19</xdr:col>
      <xdr:colOff>177800</xdr:colOff>
      <xdr:row>78</xdr:row>
      <xdr:rowOff>111252</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461746"/>
          <a:ext cx="889000" cy="2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165988</xdr:rowOff>
    </xdr:from>
    <xdr:to>
      <xdr:col>20</xdr:col>
      <xdr:colOff>38100</xdr:colOff>
      <xdr:row>77</xdr:row>
      <xdr:rowOff>96138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196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112665</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62428" y="12971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111252</xdr:rowOff>
    </xdr:from>
    <xdr:to>
      <xdr:col>15</xdr:col>
      <xdr:colOff>50800</xdr:colOff>
      <xdr:row>79</xdr:row>
      <xdr:rowOff>3048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484352"/>
          <a:ext cx="889000" cy="63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110617</xdr:rowOff>
    </xdr:from>
    <xdr:to>
      <xdr:col>15</xdr:col>
      <xdr:colOff>101600</xdr:colOff>
      <xdr:row>78</xdr:row>
      <xdr:rowOff>40767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312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57294</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428" y="13087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140843</xdr:rowOff>
    </xdr:from>
    <xdr:to>
      <xdr:col>10</xdr:col>
      <xdr:colOff>114300</xdr:colOff>
      <xdr:row>79</xdr:row>
      <xdr:rowOff>3048</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513943"/>
          <a:ext cx="889000" cy="33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97917</xdr:rowOff>
    </xdr:from>
    <xdr:to>
      <xdr:col>10</xdr:col>
      <xdr:colOff>165100</xdr:colOff>
      <xdr:row>78</xdr:row>
      <xdr:rowOff>28067</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299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44594</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428" y="13074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52070</xdr:rowOff>
    </xdr:from>
    <xdr:to>
      <xdr:col>6</xdr:col>
      <xdr:colOff>38100</xdr:colOff>
      <xdr:row>78</xdr:row>
      <xdr:rowOff>153670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425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170197</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20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163576</xdr:rowOff>
    </xdr:from>
    <xdr:to>
      <xdr:col>24</xdr:col>
      <xdr:colOff>114300</xdr:colOff>
      <xdr:row>78</xdr:row>
      <xdr:rowOff>93726</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36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142003</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43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37846</xdr:rowOff>
    </xdr:from>
    <xdr:to>
      <xdr:col>20</xdr:col>
      <xdr:colOff>38100</xdr:colOff>
      <xdr:row>78</xdr:row>
      <xdr:rowOff>139446</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10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130573</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03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60452</xdr:rowOff>
    </xdr:from>
    <xdr:to>
      <xdr:col>15</xdr:col>
      <xdr:colOff>101600</xdr:colOff>
      <xdr:row>78</xdr:row>
      <xdr:rowOff>162052</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433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153179</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526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123698</xdr:rowOff>
    </xdr:from>
    <xdr:to>
      <xdr:col>10</xdr:col>
      <xdr:colOff>165100</xdr:colOff>
      <xdr:row>79</xdr:row>
      <xdr:rowOff>53848</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96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44975</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589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90043</xdr:rowOff>
    </xdr:from>
    <xdr:to>
      <xdr:col>6</xdr:col>
      <xdr:colOff>38100</xdr:colOff>
      <xdr:row>79</xdr:row>
      <xdr:rowOff>20193</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46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11320</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555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45425</xdr:rowOff>
    </xdr:from>
    <xdr:to>
      <xdr:col>24</xdr:col>
      <xdr:colOff>62865</xdr:colOff>
      <xdr:row>97</xdr:row>
      <xdr:rowOff>13376</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5925"/>
          <a:ext cx="1270" cy="11681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17203</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647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13376</xdr:rowOff>
    </xdr:from>
    <xdr:to>
      <xdr:col>24</xdr:col>
      <xdr:colOff>152400</xdr:colOff>
      <xdr:row>97</xdr:row>
      <xdr:rowOff>13376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644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163552</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51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45425</xdr:rowOff>
    </xdr:from>
    <xdr:to>
      <xdr:col>24</xdr:col>
      <xdr:colOff>152400</xdr:colOff>
      <xdr:row>90</xdr:row>
      <xdr:rowOff>45425</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5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160823</xdr:rowOff>
    </xdr:from>
    <xdr:to>
      <xdr:col>24</xdr:col>
      <xdr:colOff>63500</xdr:colOff>
      <xdr:row>95</xdr:row>
      <xdr:rowOff>152753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105673"/>
          <a:ext cx="838200" cy="334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91</xdr:row>
      <xdr:rowOff>76299</xdr:rowOff>
    </xdr:from>
    <xdr:ext cx="599010"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567824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53422</xdr:rowOff>
    </xdr:from>
    <xdr:to>
      <xdr:col>24</xdr:col>
      <xdr:colOff>114300</xdr:colOff>
      <xdr:row>92</xdr:row>
      <xdr:rowOff>155022</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5826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55530</xdr:rowOff>
    </xdr:from>
    <xdr:to>
      <xdr:col>19</xdr:col>
      <xdr:colOff>177800</xdr:colOff>
      <xdr:row>95</xdr:row>
      <xdr:rowOff>152753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908300" y="16000380"/>
          <a:ext cx="889000" cy="440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135124</xdr:rowOff>
    </xdr:from>
    <xdr:to>
      <xdr:col>20</xdr:col>
      <xdr:colOff>38100</xdr:colOff>
      <xdr:row>94</xdr:row>
      <xdr:rowOff>65274</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079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81801</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5855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55530</xdr:rowOff>
    </xdr:from>
    <xdr:to>
      <xdr:col>15</xdr:col>
      <xdr:colOff>50800</xdr:colOff>
      <xdr:row>96</xdr:row>
      <xdr:rowOff>46157</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019300" y="16000380"/>
          <a:ext cx="889000" cy="504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91</xdr:row>
      <xdr:rowOff>160589</xdr:rowOff>
    </xdr:from>
    <xdr:to>
      <xdr:col>15</xdr:col>
      <xdr:colOff>101600</xdr:colOff>
      <xdr:row>92</xdr:row>
      <xdr:rowOff>90739</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5762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90</xdr:row>
      <xdr:rowOff>107266</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08795" y="15537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142442</xdr:rowOff>
    </xdr:from>
    <xdr:to>
      <xdr:col>10</xdr:col>
      <xdr:colOff>114300</xdr:colOff>
      <xdr:row>96</xdr:row>
      <xdr:rowOff>46157</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1130300" y="16430192"/>
          <a:ext cx="889000" cy="7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145182</xdr:rowOff>
    </xdr:from>
    <xdr:to>
      <xdr:col>10</xdr:col>
      <xdr:colOff>165100</xdr:colOff>
      <xdr:row>95</xdr:row>
      <xdr:rowOff>75332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61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91859</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036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54130</xdr:rowOff>
    </xdr:from>
    <xdr:to>
      <xdr:col>6</xdr:col>
      <xdr:colOff>38100</xdr:colOff>
      <xdr:row>95</xdr:row>
      <xdr:rowOff>155730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34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807</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117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110023</xdr:rowOff>
    </xdr:from>
    <xdr:to>
      <xdr:col>24</xdr:col>
      <xdr:colOff>114300</xdr:colOff>
      <xdr:row>94</xdr:row>
      <xdr:rowOff>40173</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054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88450</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03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101953</xdr:rowOff>
    </xdr:from>
    <xdr:to>
      <xdr:col>20</xdr:col>
      <xdr:colOff>38100</xdr:colOff>
      <xdr:row>96</xdr:row>
      <xdr:rowOff>32103</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389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23230</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482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4730</xdr:rowOff>
    </xdr:from>
    <xdr:to>
      <xdr:col>15</xdr:col>
      <xdr:colOff>101600</xdr:colOff>
      <xdr:row>93</xdr:row>
      <xdr:rowOff>106330</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594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97457</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08795" y="16042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166807</xdr:rowOff>
    </xdr:from>
    <xdr:to>
      <xdr:col>10</xdr:col>
      <xdr:colOff>165100</xdr:colOff>
      <xdr:row>96</xdr:row>
      <xdr:rowOff>96957</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45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88084</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547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91642</xdr:rowOff>
    </xdr:from>
    <xdr:to>
      <xdr:col>6</xdr:col>
      <xdr:colOff>38100</xdr:colOff>
      <xdr:row>96</xdr:row>
      <xdr:rowOff>21792</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37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12919</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472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35</xdr:row>
      <xdr:rowOff>166043</xdr:rowOff>
    </xdr:from>
    <xdr:to>
      <xdr:col>54</xdr:col>
      <xdr:colOff>189865</xdr:colOff>
      <xdr:row>38</xdr:row>
      <xdr:rowOff>19772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6166793"/>
          <a:ext cx="1270" cy="3680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23599</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53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19772</xdr:rowOff>
    </xdr:from>
    <xdr:to>
      <xdr:col>55</xdr:col>
      <xdr:colOff>88900</xdr:colOff>
      <xdr:row>38</xdr:row>
      <xdr:rowOff>19772</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53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112720</xdr:rowOff>
    </xdr:from>
    <xdr:ext cx="534377"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942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166043</xdr:rowOff>
    </xdr:from>
    <xdr:to>
      <xdr:col>55</xdr:col>
      <xdr:colOff>88900</xdr:colOff>
      <xdr:row>35</xdr:row>
      <xdr:rowOff>166043</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166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88243</xdr:rowOff>
    </xdr:from>
    <xdr:to>
      <xdr:col>55</xdr:col>
      <xdr:colOff>0</xdr:colOff>
      <xdr:row>38</xdr:row>
      <xdr:rowOff>19772</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9639300" y="6431893"/>
          <a:ext cx="838200" cy="102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162134</xdr:rowOff>
    </xdr:from>
    <xdr:ext cx="534377"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6162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139257</xdr:rowOff>
    </xdr:from>
    <xdr:to>
      <xdr:col>55</xdr:col>
      <xdr:colOff>50800</xdr:colOff>
      <xdr:row>37</xdr:row>
      <xdr:rowOff>69407</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31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88243</xdr:rowOff>
    </xdr:from>
    <xdr:to>
      <xdr:col>50</xdr:col>
      <xdr:colOff>114300</xdr:colOff>
      <xdr:row>37</xdr:row>
      <xdr:rowOff>158674</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8750300" y="6431893"/>
          <a:ext cx="889000" cy="70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109757</xdr:rowOff>
    </xdr:from>
    <xdr:to>
      <xdr:col>50</xdr:col>
      <xdr:colOff>165100</xdr:colOff>
      <xdr:row>37</xdr:row>
      <xdr:rowOff>39907</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28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56434</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72111" y="605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31</xdr:row>
      <xdr:rowOff>123012</xdr:rowOff>
    </xdr:from>
    <xdr:to>
      <xdr:col>45</xdr:col>
      <xdr:colOff>177800</xdr:colOff>
      <xdr:row>37</xdr:row>
      <xdr:rowOff>158674</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7861300" y="5437962"/>
          <a:ext cx="889000" cy="1064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144069</xdr:rowOff>
    </xdr:from>
    <xdr:to>
      <xdr:col>46</xdr:col>
      <xdr:colOff>38100</xdr:colOff>
      <xdr:row>37</xdr:row>
      <xdr:rowOff>74219</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316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90746</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83111" y="6091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123012</xdr:rowOff>
    </xdr:from>
    <xdr:to>
      <xdr:col>41</xdr:col>
      <xdr:colOff>50800</xdr:colOff>
      <xdr:row>38</xdr:row>
      <xdr:rowOff>93251</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6972300" y="5437962"/>
          <a:ext cx="889000" cy="1170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30</xdr:row>
      <xdr:rowOff>149675</xdr:rowOff>
    </xdr:from>
    <xdr:to>
      <xdr:col>41</xdr:col>
      <xdr:colOff>101600</xdr:colOff>
      <xdr:row>31</xdr:row>
      <xdr:rowOff>79825</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529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29</xdr:row>
      <xdr:rowOff>96352</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61795" y="50684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8705</xdr:rowOff>
    </xdr:from>
    <xdr:to>
      <xdr:col>36</xdr:col>
      <xdr:colOff>165100</xdr:colOff>
      <xdr:row>38</xdr:row>
      <xdr:rowOff>110305</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652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126832</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705111" y="6299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140422</xdr:rowOff>
    </xdr:from>
    <xdr:to>
      <xdr:col>55</xdr:col>
      <xdr:colOff>50800</xdr:colOff>
      <xdr:row>38</xdr:row>
      <xdr:rowOff>70572</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6484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55349</xdr:rowOff>
    </xdr:from>
    <xdr:ext cx="534377"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639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37443</xdr:rowOff>
    </xdr:from>
    <xdr:to>
      <xdr:col>50</xdr:col>
      <xdr:colOff>165100</xdr:colOff>
      <xdr:row>37</xdr:row>
      <xdr:rowOff>139043</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638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130170</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72111" y="6473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107874</xdr:rowOff>
    </xdr:from>
    <xdr:to>
      <xdr:col>46</xdr:col>
      <xdr:colOff>38100</xdr:colOff>
      <xdr:row>38</xdr:row>
      <xdr:rowOff>38024</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645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29151</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83111" y="6544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31</xdr:row>
      <xdr:rowOff>72212</xdr:rowOff>
    </xdr:from>
    <xdr:to>
      <xdr:col>41</xdr:col>
      <xdr:colOff>101600</xdr:colOff>
      <xdr:row>32</xdr:row>
      <xdr:rowOff>2362</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538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31</xdr:row>
      <xdr:rowOff>164939</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61795" y="5479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42451</xdr:rowOff>
    </xdr:from>
    <xdr:to>
      <xdr:col>36</xdr:col>
      <xdr:colOff>165100</xdr:colOff>
      <xdr:row>38</xdr:row>
      <xdr:rowOff>144051</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6557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135178</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705111" y="665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152908</xdr:rowOff>
    </xdr:from>
    <xdr:to>
      <xdr:col>54</xdr:col>
      <xdr:colOff>189865</xdr:colOff>
      <xdr:row>57</xdr:row>
      <xdr:rowOff>107886</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553958"/>
          <a:ext cx="1270" cy="1326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111713</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9884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107886</xdr:rowOff>
    </xdr:from>
    <xdr:to>
      <xdr:col>55</xdr:col>
      <xdr:colOff>88900</xdr:colOff>
      <xdr:row>57</xdr:row>
      <xdr:rowOff>107886</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9880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99585</xdr:rowOff>
    </xdr:from>
    <xdr:ext cx="599010"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3291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152908</xdr:rowOff>
    </xdr:from>
    <xdr:to>
      <xdr:col>55</xdr:col>
      <xdr:colOff>88900</xdr:colOff>
      <xdr:row>49</xdr:row>
      <xdr:rowOff>152908</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553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98895</xdr:rowOff>
    </xdr:from>
    <xdr:to>
      <xdr:col>55</xdr:col>
      <xdr:colOff>0</xdr:colOff>
      <xdr:row>56</xdr:row>
      <xdr:rowOff>84925</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9639300" y="9528645"/>
          <a:ext cx="838200" cy="157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55808</xdr:rowOff>
    </xdr:from>
    <xdr:ext cx="534377"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4855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77381</xdr:rowOff>
    </xdr:from>
    <xdr:to>
      <xdr:col>55</xdr:col>
      <xdr:colOff>50800</xdr:colOff>
      <xdr:row>56</xdr:row>
      <xdr:rowOff>7531</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50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84925</xdr:rowOff>
    </xdr:from>
    <xdr:to>
      <xdr:col>50</xdr:col>
      <xdr:colOff>114300</xdr:colOff>
      <xdr:row>56</xdr:row>
      <xdr:rowOff>86398</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8750300" y="9686125"/>
          <a:ext cx="889000" cy="1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33744</xdr:rowOff>
    </xdr:from>
    <xdr:to>
      <xdr:col>50</xdr:col>
      <xdr:colOff>165100</xdr:colOff>
      <xdr:row>56</xdr:row>
      <xdr:rowOff>135344</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63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151871</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72111" y="9410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30366</xdr:rowOff>
    </xdr:from>
    <xdr:to>
      <xdr:col>45</xdr:col>
      <xdr:colOff>177800</xdr:colOff>
      <xdr:row>56</xdr:row>
      <xdr:rowOff>86398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7861300" y="9631566"/>
          <a:ext cx="889000" cy="5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161201</xdr:rowOff>
    </xdr:from>
    <xdr:to>
      <xdr:col>46</xdr:col>
      <xdr:colOff>38100</xdr:colOff>
      <xdr:row>56</xdr:row>
      <xdr:rowOff>91351</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590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107878</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83111" y="9366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44907</xdr:rowOff>
    </xdr:from>
    <xdr:to>
      <xdr:col>41</xdr:col>
      <xdr:colOff>50800</xdr:colOff>
      <xdr:row>56</xdr:row>
      <xdr:rowOff>30366</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6972300" y="9303207"/>
          <a:ext cx="889000" cy="328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54</xdr:row>
      <xdr:rowOff>40487</xdr:rowOff>
    </xdr:from>
    <xdr:to>
      <xdr:col>41</xdr:col>
      <xdr:colOff>101600</xdr:colOff>
      <xdr:row>54</xdr:row>
      <xdr:rowOff>142087</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298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52</xdr:row>
      <xdr:rowOff>158614</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94111" y="9074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58636</xdr:rowOff>
    </xdr:from>
    <xdr:to>
      <xdr:col>36</xdr:col>
      <xdr:colOff>165100</xdr:colOff>
      <xdr:row>54</xdr:row>
      <xdr:rowOff>160236</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316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151363</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05111" y="940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48095</xdr:rowOff>
    </xdr:from>
    <xdr:to>
      <xdr:col>55</xdr:col>
      <xdr:colOff>50800</xdr:colOff>
      <xdr:row>55</xdr:row>
      <xdr:rowOff>149695</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477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70972</xdr:rowOff>
    </xdr:from>
    <xdr:ext cx="534377"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329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34125</xdr:rowOff>
    </xdr:from>
    <xdr:to>
      <xdr:col>50</xdr:col>
      <xdr:colOff>165100</xdr:colOff>
      <xdr:row>56</xdr:row>
      <xdr:rowOff>135725</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63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126852</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72111" y="9728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35598</xdr:rowOff>
    </xdr:from>
    <xdr:to>
      <xdr:col>46</xdr:col>
      <xdr:colOff>38100</xdr:colOff>
      <xdr:row>56</xdr:row>
      <xdr:rowOff>137198</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9636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128325</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83111" y="972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151016</xdr:rowOff>
    </xdr:from>
    <xdr:to>
      <xdr:col>41</xdr:col>
      <xdr:colOff>101600</xdr:colOff>
      <xdr:row>56</xdr:row>
      <xdr:rowOff>81166</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958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72293</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94111" y="9673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165557</xdr:rowOff>
    </xdr:from>
    <xdr:to>
      <xdr:col>36</xdr:col>
      <xdr:colOff>165100</xdr:colOff>
      <xdr:row>54</xdr:row>
      <xdr:rowOff>95707</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252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112234</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05111" y="9027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125299</xdr:rowOff>
    </xdr:from>
    <xdr:to>
      <xdr:col>54</xdr:col>
      <xdr:colOff>189865</xdr:colOff>
      <xdr:row>78</xdr:row>
      <xdr:rowOff>116886</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126799"/>
          <a:ext cx="1270" cy="13631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120713</xdr:rowOff>
    </xdr:from>
    <xdr:ext cx="378565"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4938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116886</xdr:rowOff>
    </xdr:from>
    <xdr:to>
      <xdr:col>55</xdr:col>
      <xdr:colOff>88900</xdr:colOff>
      <xdr:row>78</xdr:row>
      <xdr:rowOff>116886</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48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71976</xdr:rowOff>
    </xdr:from>
    <xdr:ext cx="534377"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90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125299</xdr:rowOff>
    </xdr:from>
    <xdr:to>
      <xdr:col>55</xdr:col>
      <xdr:colOff>88900</xdr:colOff>
      <xdr:row>70</xdr:row>
      <xdr:rowOff>125299</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126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79532</xdr:rowOff>
    </xdr:from>
    <xdr:to>
      <xdr:col>55</xdr:col>
      <xdr:colOff>0</xdr:colOff>
      <xdr:row>77</xdr:row>
      <xdr:rowOff>147655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9639300" y="12595382"/>
          <a:ext cx="838200" cy="753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100611</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27879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122184</xdr:rowOff>
    </xdr:from>
    <xdr:to>
      <xdr:col>55</xdr:col>
      <xdr:colOff>50800</xdr:colOff>
      <xdr:row>75</xdr:row>
      <xdr:rowOff>52334</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280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17765</xdr:rowOff>
    </xdr:from>
    <xdr:to>
      <xdr:col>50</xdr:col>
      <xdr:colOff>114300</xdr:colOff>
      <xdr:row>77</xdr:row>
      <xdr:rowOff>147655</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8750300" y="13219415"/>
          <a:ext cx="889000" cy="129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142027</xdr:rowOff>
    </xdr:from>
    <xdr:to>
      <xdr:col>50</xdr:col>
      <xdr:colOff>165100</xdr:colOff>
      <xdr:row>77</xdr:row>
      <xdr:rowOff>72177</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17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88704</xdr:rowOff>
    </xdr:from>
    <xdr:ext cx="469744"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404428" y="12947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168275</xdr:rowOff>
    </xdr:from>
    <xdr:to>
      <xdr:col>45</xdr:col>
      <xdr:colOff>177800</xdr:colOff>
      <xdr:row>77</xdr:row>
      <xdr:rowOff>17765</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7861300" y="12855575"/>
          <a:ext cx="889000" cy="36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129454</xdr:rowOff>
    </xdr:from>
    <xdr:to>
      <xdr:col>46</xdr:col>
      <xdr:colOff>38100</xdr:colOff>
      <xdr:row>77</xdr:row>
      <xdr:rowOff>59604</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15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76130</xdr:rowOff>
    </xdr:from>
    <xdr:ext cx="469744"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515428" y="12934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106828</xdr:rowOff>
    </xdr:from>
    <xdr:to>
      <xdr:col>41</xdr:col>
      <xdr:colOff>50800</xdr:colOff>
      <xdr:row>74</xdr:row>
      <xdr:rowOff>168275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6972300" y="12279778"/>
          <a:ext cx="889000" cy="575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73</xdr:row>
      <xdr:rowOff>98272</xdr:rowOff>
    </xdr:from>
    <xdr:to>
      <xdr:col>41</xdr:col>
      <xdr:colOff>101600</xdr:colOff>
      <xdr:row>74</xdr:row>
      <xdr:rowOff>28422</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261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44949</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238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150576</xdr:rowOff>
    </xdr:from>
    <xdr:to>
      <xdr:col>36</xdr:col>
      <xdr:colOff>165100</xdr:colOff>
      <xdr:row>74</xdr:row>
      <xdr:rowOff>80726</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2666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71853</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2759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28732</xdr:rowOff>
    </xdr:from>
    <xdr:to>
      <xdr:col>55</xdr:col>
      <xdr:colOff>50800</xdr:colOff>
      <xdr:row>73</xdr:row>
      <xdr:rowOff>130332</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2544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51609</xdr:rowOff>
    </xdr:from>
    <xdr:ext cx="534377"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2396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96855</xdr:rowOff>
    </xdr:from>
    <xdr:to>
      <xdr:col>50</xdr:col>
      <xdr:colOff>165100</xdr:colOff>
      <xdr:row>78</xdr:row>
      <xdr:rowOff>27005</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29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18132</xdr:rowOff>
    </xdr:from>
    <xdr:ext cx="469744"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404428" y="13391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138415</xdr:rowOff>
    </xdr:from>
    <xdr:to>
      <xdr:col>46</xdr:col>
      <xdr:colOff>38100</xdr:colOff>
      <xdr:row>77</xdr:row>
      <xdr:rowOff>68565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16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59692</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15428" y="13261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117475</xdr:rowOff>
    </xdr:from>
    <xdr:to>
      <xdr:col>41</xdr:col>
      <xdr:colOff>101600</xdr:colOff>
      <xdr:row>75</xdr:row>
      <xdr:rowOff>47625</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280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38752</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594111" y="12897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56028</xdr:rowOff>
    </xdr:from>
    <xdr:to>
      <xdr:col>36</xdr:col>
      <xdr:colOff>165100</xdr:colOff>
      <xdr:row>71</xdr:row>
      <xdr:rowOff>157628</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222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70</xdr:row>
      <xdr:rowOff>2705</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05111" y="12004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12872</xdr:rowOff>
    </xdr:from>
    <xdr:to>
      <xdr:col>54</xdr:col>
      <xdr:colOff>189865</xdr:colOff>
      <xdr:row>99</xdr:row>
      <xdr:rowOff>54639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786272"/>
          <a:ext cx="1270" cy="1241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58466</xdr:rowOff>
    </xdr:from>
    <xdr:ext cx="534377"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7032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54639</xdr:rowOff>
    </xdr:from>
    <xdr:to>
      <xdr:col>55</xdr:col>
      <xdr:colOff>88900</xdr:colOff>
      <xdr:row>99</xdr:row>
      <xdr:rowOff>54639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7028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130999</xdr:rowOff>
    </xdr:from>
    <xdr:ext cx="534377"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561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92</xdr:row>
      <xdr:rowOff>12872</xdr:rowOff>
    </xdr:from>
    <xdr:to>
      <xdr:col>55</xdr:col>
      <xdr:colOff>88900</xdr:colOff>
      <xdr:row>92</xdr:row>
      <xdr:rowOff>12872</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78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118509</xdr:rowOff>
    </xdr:from>
    <xdr:to>
      <xdr:col>55</xdr:col>
      <xdr:colOff>0</xdr:colOff>
      <xdr:row>97</xdr:row>
      <xdr:rowOff>144776</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749159"/>
          <a:ext cx="838200" cy="26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127906</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7585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149479</xdr:rowOff>
    </xdr:from>
    <xdr:to>
      <xdr:col>55</xdr:col>
      <xdr:colOff>50800</xdr:colOff>
      <xdr:row>98</xdr:row>
      <xdr:rowOff>79629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780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118509</xdr:rowOff>
    </xdr:from>
    <xdr:to>
      <xdr:col>50</xdr:col>
      <xdr:colOff>114300</xdr:colOff>
      <xdr:row>97</xdr:row>
      <xdr:rowOff>124155</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8750300" y="16749159"/>
          <a:ext cx="889000" cy="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30561</xdr:rowOff>
    </xdr:from>
    <xdr:to>
      <xdr:col>50</xdr:col>
      <xdr:colOff>165100</xdr:colOff>
      <xdr:row>98</xdr:row>
      <xdr:rowOff>132161</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832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123288</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925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124155</xdr:rowOff>
    </xdr:from>
    <xdr:to>
      <xdr:col>45</xdr:col>
      <xdr:colOff>177800</xdr:colOff>
      <xdr:row>98</xdr:row>
      <xdr:rowOff>104336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754805"/>
          <a:ext cx="889000" cy="151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83482</xdr:rowOff>
    </xdr:from>
    <xdr:to>
      <xdr:col>46</xdr:col>
      <xdr:colOff>38100</xdr:colOff>
      <xdr:row>98</xdr:row>
      <xdr:rowOff>13632</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71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4759</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806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111010</xdr:rowOff>
    </xdr:from>
    <xdr:to>
      <xdr:col>41</xdr:col>
      <xdr:colOff>50800</xdr:colOff>
      <xdr:row>98</xdr:row>
      <xdr:rowOff>104336</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6972300" y="16570210"/>
          <a:ext cx="889000" cy="336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52005</xdr:rowOff>
    </xdr:from>
    <xdr:to>
      <xdr:col>41</xdr:col>
      <xdr:colOff>101600</xdr:colOff>
      <xdr:row>96</xdr:row>
      <xdr:rowOff>153605</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511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170132</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28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92557</xdr:rowOff>
    </xdr:from>
    <xdr:to>
      <xdr:col>36</xdr:col>
      <xdr:colOff>165100</xdr:colOff>
      <xdr:row>97</xdr:row>
      <xdr:rowOff>22707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55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13834</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644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93976</xdr:rowOff>
    </xdr:from>
    <xdr:to>
      <xdr:col>55</xdr:col>
      <xdr:colOff>50800</xdr:colOff>
      <xdr:row>98</xdr:row>
      <xdr:rowOff>24126</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724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116853</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57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67709</xdr:rowOff>
    </xdr:from>
    <xdr:to>
      <xdr:col>50</xdr:col>
      <xdr:colOff>165100</xdr:colOff>
      <xdr:row>97</xdr:row>
      <xdr:rowOff>169309</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698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14386</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473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73355</xdr:rowOff>
    </xdr:from>
    <xdr:to>
      <xdr:col>46</xdr:col>
      <xdr:colOff>38100</xdr:colOff>
      <xdr:row>98</xdr:row>
      <xdr:rowOff>3505</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70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20032</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479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53536</xdr:rowOff>
    </xdr:from>
    <xdr:to>
      <xdr:col>41</xdr:col>
      <xdr:colOff>101600</xdr:colOff>
      <xdr:row>98</xdr:row>
      <xdr:rowOff>155136</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855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146263</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94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60210</xdr:rowOff>
    </xdr:from>
    <xdr:to>
      <xdr:col>36</xdr:col>
      <xdr:colOff>165100</xdr:colOff>
      <xdr:row>96</xdr:row>
      <xdr:rowOff>161810</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51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6887</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294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168927</xdr:rowOff>
    </xdr:from>
    <xdr:ext cx="46717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130827</xdr:rowOff>
    </xdr:from>
    <xdr:ext cx="46717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92727</xdr:rowOff>
    </xdr:from>
    <xdr:ext cx="46717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78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83693</xdr:rowOff>
    </xdr:from>
    <xdr:to>
      <xdr:col>85</xdr:col>
      <xdr:colOff>126364</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227193"/>
          <a:ext cx="1269" cy="1503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30370</xdr:rowOff>
    </xdr:from>
    <xdr:ext cx="469744"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002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83693</xdr:rowOff>
    </xdr:from>
    <xdr:to>
      <xdr:col>86</xdr:col>
      <xdr:colOff>25400</xdr:colOff>
      <xdr:row>30</xdr:row>
      <xdr:rowOff>83693</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22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35306</xdr:rowOff>
    </xdr:from>
    <xdr:to>
      <xdr:col>85</xdr:col>
      <xdr:colOff>127000</xdr:colOff>
      <xdr:row>38</xdr:row>
      <xdr:rowOff>26162</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5481300" y="6036056"/>
          <a:ext cx="838200" cy="505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132668</xdr:rowOff>
    </xdr:from>
    <xdr:ext cx="469744"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1334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154241</xdr:rowOff>
    </xdr:from>
    <xdr:to>
      <xdr:col>85</xdr:col>
      <xdr:colOff>177800</xdr:colOff>
      <xdr:row>36</xdr:row>
      <xdr:rowOff>84391</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154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129603</xdr:rowOff>
    </xdr:from>
    <xdr:to>
      <xdr:col>81</xdr:col>
      <xdr:colOff>50800</xdr:colOff>
      <xdr:row>38</xdr:row>
      <xdr:rowOff>26162</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473253"/>
          <a:ext cx="889000" cy="68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33846</xdr:rowOff>
    </xdr:from>
    <xdr:to>
      <xdr:col>81</xdr:col>
      <xdr:colOff>101600</xdr:colOff>
      <xdr:row>36</xdr:row>
      <xdr:rowOff>135446</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206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34</xdr:row>
      <xdr:rowOff>151973</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5981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71120</xdr:rowOff>
    </xdr:from>
    <xdr:to>
      <xdr:col>76</xdr:col>
      <xdr:colOff>114300</xdr:colOff>
      <xdr:row>37</xdr:row>
      <xdr:rowOff>129603</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243320"/>
          <a:ext cx="889000" cy="229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69850</xdr:rowOff>
    </xdr:from>
    <xdr:to>
      <xdr:col>76</xdr:col>
      <xdr:colOff>165100</xdr:colOff>
      <xdr:row>38</xdr:row>
      <xdr:rowOff>0</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41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16527</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188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64834</xdr:rowOff>
    </xdr:from>
    <xdr:to>
      <xdr:col>71</xdr:col>
      <xdr:colOff>177800</xdr:colOff>
      <xdr:row>36</xdr:row>
      <xdr:rowOff>71120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237034"/>
          <a:ext cx="889000" cy="6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30607</xdr:rowOff>
    </xdr:from>
    <xdr:to>
      <xdr:col>72</xdr:col>
      <xdr:colOff>38100</xdr:colOff>
      <xdr:row>34</xdr:row>
      <xdr:rowOff>132207</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585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32</xdr:row>
      <xdr:rowOff>148734</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5635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44323</xdr:rowOff>
    </xdr:from>
    <xdr:to>
      <xdr:col>67</xdr:col>
      <xdr:colOff>101600</xdr:colOff>
      <xdr:row>35</xdr:row>
      <xdr:rowOff>145923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04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33</xdr:row>
      <xdr:rowOff>162450</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5820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155956</xdr:rowOff>
    </xdr:from>
    <xdr:to>
      <xdr:col>85</xdr:col>
      <xdr:colOff>177800</xdr:colOff>
      <xdr:row>35</xdr:row>
      <xdr:rowOff>86106</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5985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7383</xdr:rowOff>
    </xdr:from>
    <xdr:ext cx="469744"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5836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146812</xdr:rowOff>
    </xdr:from>
    <xdr:to>
      <xdr:col>81</xdr:col>
      <xdr:colOff>101600</xdr:colOff>
      <xdr:row>38</xdr:row>
      <xdr:rowOff>76962</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490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68089</xdr:rowOff>
    </xdr:from>
    <xdr:ext cx="378565"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2017" y="65831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78803</xdr:rowOff>
    </xdr:from>
    <xdr:to>
      <xdr:col>76</xdr:col>
      <xdr:colOff>165100</xdr:colOff>
      <xdr:row>38</xdr:row>
      <xdr:rowOff>8953</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42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81</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357428" y="6515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20320</xdr:rowOff>
    </xdr:from>
    <xdr:to>
      <xdr:col>72</xdr:col>
      <xdr:colOff>38100</xdr:colOff>
      <xdr:row>36</xdr:row>
      <xdr:rowOff>121920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192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113047</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468428" y="628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14034</xdr:rowOff>
    </xdr:from>
    <xdr:to>
      <xdr:col>67</xdr:col>
      <xdr:colOff>101600</xdr:colOff>
      <xdr:row>36</xdr:row>
      <xdr:rowOff>115634</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186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106761</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79428" y="6278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7" name="公債費グラフ枠">
          <a:extLst>
            <a:ext uri="{FF2B5EF4-FFF2-40B4-BE49-F238E27FC236}">
              <a16:creationId xmlns:a16="http://schemas.microsoft.com/office/drawing/2014/main" id="{00000000-0008-0000-0600-000069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62357</xdr:rowOff>
    </xdr:from>
    <xdr:to>
      <xdr:col>85</xdr:col>
      <xdr:colOff>126364</xdr:colOff>
      <xdr:row>78</xdr:row>
      <xdr:rowOff>128690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6317595" y="12235307"/>
          <a:ext cx="1269" cy="12664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132517</xdr:rowOff>
    </xdr:from>
    <xdr:ext cx="534377" cy="259045"/>
    <xdr:sp macro="" textlink="">
      <xdr:nvSpPr>
        <xdr:cNvPr id="619" name="公債費最小値テキスト">
          <a:extLst>
            <a:ext uri="{FF2B5EF4-FFF2-40B4-BE49-F238E27FC236}">
              <a16:creationId xmlns:a16="http://schemas.microsoft.com/office/drawing/2014/main" id="{00000000-0008-0000-0600-00006B020000}"/>
            </a:ext>
          </a:extLst>
        </xdr:cNvPr>
        <xdr:cNvSpPr txBox="1"/>
      </xdr:nvSpPr>
      <xdr:spPr>
        <a:xfrm>
          <a:off x="16370300" y="13505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128690</xdr:rowOff>
    </xdr:from>
    <xdr:to>
      <xdr:col>86</xdr:col>
      <xdr:colOff>25400</xdr:colOff>
      <xdr:row>78</xdr:row>
      <xdr:rowOff>128690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6230600" y="13501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9034</xdr:rowOff>
    </xdr:from>
    <xdr:ext cx="534377" cy="259045"/>
    <xdr:sp macro="" textlink="">
      <xdr:nvSpPr>
        <xdr:cNvPr id="621" name="公債費最大値テキスト">
          <a:extLst>
            <a:ext uri="{FF2B5EF4-FFF2-40B4-BE49-F238E27FC236}">
              <a16:creationId xmlns:a16="http://schemas.microsoft.com/office/drawing/2014/main" id="{00000000-0008-0000-0600-00006D020000}"/>
            </a:ext>
          </a:extLst>
        </xdr:cNvPr>
        <xdr:cNvSpPr txBox="1"/>
      </xdr:nvSpPr>
      <xdr:spPr>
        <a:xfrm>
          <a:off x="16370300" y="12010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65,530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62357</xdr:rowOff>
    </xdr:from>
    <xdr:to>
      <xdr:col>86</xdr:col>
      <xdr:colOff>25400</xdr:colOff>
      <xdr:row>71</xdr:row>
      <xdr:rowOff>62357</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6230600" y="12235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50317</xdr:rowOff>
    </xdr:from>
    <xdr:to>
      <xdr:col>85</xdr:col>
      <xdr:colOff>127000</xdr:colOff>
      <xdr:row>71</xdr:row>
      <xdr:rowOff>64071</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5481300" y="12223267"/>
          <a:ext cx="838200" cy="13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45076</xdr:rowOff>
    </xdr:from>
    <xdr:ext cx="534377" cy="259045"/>
    <xdr:sp macro="" textlink="">
      <xdr:nvSpPr>
        <xdr:cNvPr id="624" name="公債費平均値テキスト">
          <a:extLst>
            <a:ext uri="{FF2B5EF4-FFF2-40B4-BE49-F238E27FC236}">
              <a16:creationId xmlns:a16="http://schemas.microsoft.com/office/drawing/2014/main" id="{00000000-0008-0000-0600-000070020000}"/>
            </a:ext>
          </a:extLst>
        </xdr:cNvPr>
        <xdr:cNvSpPr txBox="1"/>
      </xdr:nvSpPr>
      <xdr:spPr>
        <a:xfrm>
          <a:off x="16370300" y="123894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66649</xdr:rowOff>
    </xdr:from>
    <xdr:to>
      <xdr:col>85</xdr:col>
      <xdr:colOff>177800</xdr:colOff>
      <xdr:row>72</xdr:row>
      <xdr:rowOff>168249</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6268700" y="12411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50317</xdr:rowOff>
    </xdr:from>
    <xdr:to>
      <xdr:col>81</xdr:col>
      <xdr:colOff>50800</xdr:colOff>
      <xdr:row>71</xdr:row>
      <xdr:rowOff>138900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4592300" y="12223267"/>
          <a:ext cx="889000" cy="88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965</xdr:rowOff>
    </xdr:from>
    <xdr:to>
      <xdr:col>81</xdr:col>
      <xdr:colOff>101600</xdr:colOff>
      <xdr:row>74</xdr:row>
      <xdr:rowOff>102565</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5430500" y="1268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93692</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14111" y="1278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75006</xdr:rowOff>
    </xdr:from>
    <xdr:to>
      <xdr:col>76</xdr:col>
      <xdr:colOff>114300</xdr:colOff>
      <xdr:row>71</xdr:row>
      <xdr:rowOff>138900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3703300" y="12247956"/>
          <a:ext cx="889000" cy="63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49390</xdr:rowOff>
    </xdr:from>
    <xdr:to>
      <xdr:col>76</xdr:col>
      <xdr:colOff>165100</xdr:colOff>
      <xdr:row>74</xdr:row>
      <xdr:rowOff>150990</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4541500" y="127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142117</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4325111" y="1282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70</xdr:row>
      <xdr:rowOff>103772</xdr:rowOff>
    </xdr:from>
    <xdr:to>
      <xdr:col>71</xdr:col>
      <xdr:colOff>177800</xdr:colOff>
      <xdr:row>71</xdr:row>
      <xdr:rowOff>75006</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2814300" y="12105272"/>
          <a:ext cx="889000" cy="142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138240</xdr:rowOff>
    </xdr:from>
    <xdr:to>
      <xdr:col>72</xdr:col>
      <xdr:colOff>38100</xdr:colOff>
      <xdr:row>77</xdr:row>
      <xdr:rowOff>68390</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3652500" y="1316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59517</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3436111" y="13261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113398</xdr:rowOff>
    </xdr:from>
    <xdr:to>
      <xdr:col>67</xdr:col>
      <xdr:colOff>101600</xdr:colOff>
      <xdr:row>77</xdr:row>
      <xdr:rowOff>43548</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2763500" y="13143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34675</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547111" y="13236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71</xdr:row>
      <xdr:rowOff>13271</xdr:rowOff>
    </xdr:from>
    <xdr:to>
      <xdr:col>85</xdr:col>
      <xdr:colOff>177800</xdr:colOff>
      <xdr:row>71</xdr:row>
      <xdr:rowOff>114871</xdr:rowOff>
    </xdr:to>
    <xdr:sp macro="" textlink="">
      <xdr:nvSpPr>
        <xdr:cNvPr id="642" name="楕円 641">
          <a:extLst>
            <a:ext uri="{FF2B5EF4-FFF2-40B4-BE49-F238E27FC236}">
              <a16:creationId xmlns:a16="http://schemas.microsoft.com/office/drawing/2014/main" id="{00000000-0008-0000-0600-000082020000}"/>
            </a:ext>
          </a:extLst>
        </xdr:cNvPr>
        <xdr:cNvSpPr/>
      </xdr:nvSpPr>
      <xdr:spPr>
        <a:xfrm>
          <a:off x="16268700" y="12186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70</xdr:row>
      <xdr:rowOff>136034</xdr:rowOff>
    </xdr:from>
    <xdr:ext cx="534377" cy="259045"/>
    <xdr:sp macro="" textlink="">
      <xdr:nvSpPr>
        <xdr:cNvPr id="643" name="公債費該当値テキスト">
          <a:extLst>
            <a:ext uri="{FF2B5EF4-FFF2-40B4-BE49-F238E27FC236}">
              <a16:creationId xmlns:a16="http://schemas.microsoft.com/office/drawing/2014/main" id="{00000000-0008-0000-0600-000083020000}"/>
            </a:ext>
          </a:extLst>
        </xdr:cNvPr>
        <xdr:cNvSpPr txBox="1"/>
      </xdr:nvSpPr>
      <xdr:spPr>
        <a:xfrm>
          <a:off x="16370300" y="1213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70</xdr:row>
      <xdr:rowOff>170967</xdr:rowOff>
    </xdr:from>
    <xdr:to>
      <xdr:col>81</xdr:col>
      <xdr:colOff>101600</xdr:colOff>
      <xdr:row>71</xdr:row>
      <xdr:rowOff>101117</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5430500" y="1217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69</xdr:row>
      <xdr:rowOff>117644</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5214111" y="11947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71</xdr:row>
      <xdr:rowOff>88100</xdr:rowOff>
    </xdr:from>
    <xdr:to>
      <xdr:col>76</xdr:col>
      <xdr:colOff>165100</xdr:colOff>
      <xdr:row>72</xdr:row>
      <xdr:rowOff>18250</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4541500" y="1226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70</xdr:row>
      <xdr:rowOff>34777</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4325111" y="12036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71</xdr:row>
      <xdr:rowOff>24206</xdr:rowOff>
    </xdr:from>
    <xdr:to>
      <xdr:col>72</xdr:col>
      <xdr:colOff>38100</xdr:colOff>
      <xdr:row>71</xdr:row>
      <xdr:rowOff>125806</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3652500" y="1219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69</xdr:row>
      <xdr:rowOff>142333</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436111" y="1197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70</xdr:row>
      <xdr:rowOff>52972</xdr:rowOff>
    </xdr:from>
    <xdr:to>
      <xdr:col>67</xdr:col>
      <xdr:colOff>101600</xdr:colOff>
      <xdr:row>70</xdr:row>
      <xdr:rowOff>154572</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2763500" y="1205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68</xdr:row>
      <xdr:rowOff>171099</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547111" y="11829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a:extLst>
            <a:ext uri="{FF2B5EF4-FFF2-40B4-BE49-F238E27FC236}">
              <a16:creationId xmlns:a16="http://schemas.microsoft.com/office/drawing/2014/main" id="{00000000-0008-0000-0600-0000A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140863</xdr:rowOff>
    </xdr:from>
    <xdr:to>
      <xdr:col>85</xdr:col>
      <xdr:colOff>126364</xdr:colOff>
      <xdr:row>97</xdr:row>
      <xdr:rowOff>133452</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6317595" y="15742813"/>
          <a:ext cx="1269" cy="1021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137279</xdr:rowOff>
    </xdr:from>
    <xdr:ext cx="534377" cy="259045"/>
    <xdr:sp macro="" textlink="">
      <xdr:nvSpPr>
        <xdr:cNvPr id="676" name="積立金最小値テキスト">
          <a:extLst>
            <a:ext uri="{FF2B5EF4-FFF2-40B4-BE49-F238E27FC236}">
              <a16:creationId xmlns:a16="http://schemas.microsoft.com/office/drawing/2014/main" id="{00000000-0008-0000-0600-0000A4020000}"/>
            </a:ext>
          </a:extLst>
        </xdr:cNvPr>
        <xdr:cNvSpPr txBox="1"/>
      </xdr:nvSpPr>
      <xdr:spPr>
        <a:xfrm>
          <a:off x="16370300" y="1676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133452</xdr:rowOff>
    </xdr:from>
    <xdr:to>
      <xdr:col>86</xdr:col>
      <xdr:colOff>25400</xdr:colOff>
      <xdr:row>97</xdr:row>
      <xdr:rowOff>133452</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6764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87540</xdr:rowOff>
    </xdr:from>
    <xdr:ext cx="534377" cy="259045"/>
    <xdr:sp macro="" textlink="">
      <xdr:nvSpPr>
        <xdr:cNvPr id="678" name="積立金最大値テキスト">
          <a:extLst>
            <a:ext uri="{FF2B5EF4-FFF2-40B4-BE49-F238E27FC236}">
              <a16:creationId xmlns:a16="http://schemas.microsoft.com/office/drawing/2014/main" id="{00000000-0008-0000-0600-0000A6020000}"/>
            </a:ext>
          </a:extLst>
        </xdr:cNvPr>
        <xdr:cNvSpPr txBox="1"/>
      </xdr:nvSpPr>
      <xdr:spPr>
        <a:xfrm>
          <a:off x="16370300" y="1551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140863</xdr:rowOff>
    </xdr:from>
    <xdr:to>
      <xdr:col>86</xdr:col>
      <xdr:colOff>25400</xdr:colOff>
      <xdr:row>91</xdr:row>
      <xdr:rowOff>140863</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6230600" y="1574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108762</xdr:rowOff>
    </xdr:from>
    <xdr:to>
      <xdr:col>85</xdr:col>
      <xdr:colOff>127000</xdr:colOff>
      <xdr:row>96</xdr:row>
      <xdr:rowOff>169360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5481300" y="16567962"/>
          <a:ext cx="838200" cy="60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53115</xdr:rowOff>
    </xdr:from>
    <xdr:ext cx="534377" cy="259045"/>
    <xdr:sp macro="" textlink="">
      <xdr:nvSpPr>
        <xdr:cNvPr id="681" name="積立金平均値テキスト">
          <a:extLst>
            <a:ext uri="{FF2B5EF4-FFF2-40B4-BE49-F238E27FC236}">
              <a16:creationId xmlns:a16="http://schemas.microsoft.com/office/drawing/2014/main" id="{00000000-0008-0000-0600-0000A9020000}"/>
            </a:ext>
          </a:extLst>
        </xdr:cNvPr>
        <xdr:cNvSpPr txBox="1"/>
      </xdr:nvSpPr>
      <xdr:spPr>
        <a:xfrm>
          <a:off x="16370300" y="165123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74688</xdr:rowOff>
    </xdr:from>
    <xdr:to>
      <xdr:col>85</xdr:col>
      <xdr:colOff>177800</xdr:colOff>
      <xdr:row>97</xdr:row>
      <xdr:rowOff>4838</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6268700" y="16533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45707</xdr:rowOff>
    </xdr:from>
    <xdr:to>
      <xdr:col>81</xdr:col>
      <xdr:colOff>50800</xdr:colOff>
      <xdr:row>96</xdr:row>
      <xdr:rowOff>169360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4592300" y="16504907"/>
          <a:ext cx="889000" cy="123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123476</xdr:rowOff>
    </xdr:from>
    <xdr:to>
      <xdr:col>81</xdr:col>
      <xdr:colOff>101600</xdr:colOff>
      <xdr:row>97</xdr:row>
      <xdr:rowOff>53626</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5430500" y="16582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44753</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14111" y="16675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45707</xdr:rowOff>
    </xdr:from>
    <xdr:to>
      <xdr:col>76</xdr:col>
      <xdr:colOff>114300</xdr:colOff>
      <xdr:row>97</xdr:row>
      <xdr:rowOff>32486</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3703300" y="16504907"/>
          <a:ext cx="889000" cy="158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123113</xdr:rowOff>
    </xdr:from>
    <xdr:to>
      <xdr:col>76</xdr:col>
      <xdr:colOff>165100</xdr:colOff>
      <xdr:row>97</xdr:row>
      <xdr:rowOff>53263</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4541500" y="16582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44390</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325111" y="16675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32486</xdr:rowOff>
    </xdr:from>
    <xdr:to>
      <xdr:col>71</xdr:col>
      <xdr:colOff>177800</xdr:colOff>
      <xdr:row>97</xdr:row>
      <xdr:rowOff>153530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2814300" y="16663136"/>
          <a:ext cx="889000" cy="121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16833</xdr:rowOff>
    </xdr:from>
    <xdr:to>
      <xdr:col>72</xdr:col>
      <xdr:colOff>38100</xdr:colOff>
      <xdr:row>97</xdr:row>
      <xdr:rowOff>118433</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3652500" y="16647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109560</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436111" y="16740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75718</xdr:rowOff>
    </xdr:from>
    <xdr:to>
      <xdr:col>67</xdr:col>
      <xdr:colOff>101600</xdr:colOff>
      <xdr:row>98</xdr:row>
      <xdr:rowOff>5868</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2763500" y="16706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22395</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547111" y="16481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57962</xdr:rowOff>
    </xdr:from>
    <xdr:to>
      <xdr:col>85</xdr:col>
      <xdr:colOff>177800</xdr:colOff>
      <xdr:row>96</xdr:row>
      <xdr:rowOff>159562</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6268700" y="1651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80839</xdr:rowOff>
    </xdr:from>
    <xdr:ext cx="534377" cy="259045"/>
    <xdr:sp macro="" textlink="">
      <xdr:nvSpPr>
        <xdr:cNvPr id="700" name="積立金該当値テキスト">
          <a:extLst>
            <a:ext uri="{FF2B5EF4-FFF2-40B4-BE49-F238E27FC236}">
              <a16:creationId xmlns:a16="http://schemas.microsoft.com/office/drawing/2014/main" id="{00000000-0008-0000-0600-0000BC020000}"/>
            </a:ext>
          </a:extLst>
        </xdr:cNvPr>
        <xdr:cNvSpPr txBox="1"/>
      </xdr:nvSpPr>
      <xdr:spPr>
        <a:xfrm>
          <a:off x="16370300" y="16368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118560</xdr:rowOff>
    </xdr:from>
    <xdr:to>
      <xdr:col>81</xdr:col>
      <xdr:colOff>101600</xdr:colOff>
      <xdr:row>97</xdr:row>
      <xdr:rowOff>48710</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5430500" y="16577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65237</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14111" y="16352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166357</xdr:rowOff>
    </xdr:from>
    <xdr:to>
      <xdr:col>76</xdr:col>
      <xdr:colOff>165100</xdr:colOff>
      <xdr:row>96</xdr:row>
      <xdr:rowOff>96507</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4541500" y="16454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113034</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325111" y="16229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153136</xdr:rowOff>
    </xdr:from>
    <xdr:to>
      <xdr:col>72</xdr:col>
      <xdr:colOff>38100</xdr:colOff>
      <xdr:row>97</xdr:row>
      <xdr:rowOff>83286</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3652500" y="16612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99813</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436111" y="16387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102730</xdr:rowOff>
    </xdr:from>
    <xdr:to>
      <xdr:col>67</xdr:col>
      <xdr:colOff>101600</xdr:colOff>
      <xdr:row>98</xdr:row>
      <xdr:rowOff>32880</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2763500" y="1673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24007</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547111" y="16826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3" name="投資及び出資金グラフ枠">
          <a:extLst>
            <a:ext uri="{FF2B5EF4-FFF2-40B4-BE49-F238E27FC236}">
              <a16:creationId xmlns:a16="http://schemas.microsoft.com/office/drawing/2014/main" id="{00000000-0008-0000-0600-0000D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20284</xdr:rowOff>
    </xdr:from>
    <xdr:to>
      <xdr:col>116</xdr:col>
      <xdr:colOff>62864</xdr:colOff>
      <xdr:row>39</xdr:row>
      <xdr:rowOff>98878</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flipV="1">
          <a:off x="22159595" y="5335234"/>
          <a:ext cx="1269" cy="14501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5" name="投資及び出資金最小値テキスト">
          <a:extLst>
            <a:ext uri="{FF2B5EF4-FFF2-40B4-BE49-F238E27FC236}">
              <a16:creationId xmlns:a16="http://schemas.microsoft.com/office/drawing/2014/main" id="{00000000-0008-0000-0600-0000DF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138411</xdr:rowOff>
    </xdr:from>
    <xdr:ext cx="534377" cy="259045"/>
    <xdr:sp macro="" textlink="">
      <xdr:nvSpPr>
        <xdr:cNvPr id="737" name="投資及び出資金最大値テキスト">
          <a:extLst>
            <a:ext uri="{FF2B5EF4-FFF2-40B4-BE49-F238E27FC236}">
              <a16:creationId xmlns:a16="http://schemas.microsoft.com/office/drawing/2014/main" id="{00000000-0008-0000-0600-0000E1020000}"/>
            </a:ext>
          </a:extLst>
        </xdr:cNvPr>
        <xdr:cNvSpPr txBox="1"/>
      </xdr:nvSpPr>
      <xdr:spPr>
        <a:xfrm>
          <a:off x="22212300" y="5110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20284</xdr:rowOff>
    </xdr:from>
    <xdr:to>
      <xdr:col>116</xdr:col>
      <xdr:colOff>152400</xdr:colOff>
      <xdr:row>31</xdr:row>
      <xdr:rowOff>20284</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5335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147646</xdr:rowOff>
    </xdr:from>
    <xdr:to>
      <xdr:col>116</xdr:col>
      <xdr:colOff>63500</xdr:colOff>
      <xdr:row>38</xdr:row>
      <xdr:rowOff>157662</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flipV="1">
          <a:off x="21323300" y="6491296"/>
          <a:ext cx="838200" cy="181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7492</xdr:rowOff>
    </xdr:from>
    <xdr:ext cx="469744" cy="259045"/>
    <xdr:sp macro="" textlink="">
      <xdr:nvSpPr>
        <xdr:cNvPr id="740" name="投資及び出資金平均値テキスト">
          <a:extLst>
            <a:ext uri="{FF2B5EF4-FFF2-40B4-BE49-F238E27FC236}">
              <a16:creationId xmlns:a16="http://schemas.microsoft.com/office/drawing/2014/main" id="{00000000-0008-0000-0600-0000E4020000}"/>
            </a:ext>
          </a:extLst>
        </xdr:cNvPr>
        <xdr:cNvSpPr txBox="1"/>
      </xdr:nvSpPr>
      <xdr:spPr>
        <a:xfrm>
          <a:off x="22212300" y="61796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156065</xdr:rowOff>
    </xdr:from>
    <xdr:to>
      <xdr:col>116</xdr:col>
      <xdr:colOff>114300</xdr:colOff>
      <xdr:row>37</xdr:row>
      <xdr:rowOff>86215</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2110700" y="632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157662</xdr:rowOff>
    </xdr:from>
    <xdr:to>
      <xdr:col>111</xdr:col>
      <xdr:colOff>177800</xdr:colOff>
      <xdr:row>38</xdr:row>
      <xdr:rowOff>159186</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0434300" y="6672762"/>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119380</xdr:rowOff>
    </xdr:from>
    <xdr:to>
      <xdr:col>112</xdr:col>
      <xdr:colOff>38100</xdr:colOff>
      <xdr:row>38</xdr:row>
      <xdr:rowOff>49530</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12725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66057</xdr:rowOff>
    </xdr:from>
    <xdr:ext cx="469744"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088428" y="6238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159186</xdr:rowOff>
    </xdr:from>
    <xdr:to>
      <xdr:col>107</xdr:col>
      <xdr:colOff>50800</xdr:colOff>
      <xdr:row>38</xdr:row>
      <xdr:rowOff>161036</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19545300" y="6674286"/>
          <a:ext cx="889000" cy="1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114699</xdr:rowOff>
    </xdr:from>
    <xdr:to>
      <xdr:col>107</xdr:col>
      <xdr:colOff>101600</xdr:colOff>
      <xdr:row>38</xdr:row>
      <xdr:rowOff>44849</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0383500" y="64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61376</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0199428" y="6233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159948</xdr:rowOff>
    </xdr:from>
    <xdr:to>
      <xdr:col>102</xdr:col>
      <xdr:colOff>114300</xdr:colOff>
      <xdr:row>38</xdr:row>
      <xdr:rowOff>161036</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8656300" y="6675048"/>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162923</xdr:rowOff>
    </xdr:from>
    <xdr:to>
      <xdr:col>102</xdr:col>
      <xdr:colOff>165100</xdr:colOff>
      <xdr:row>37</xdr:row>
      <xdr:rowOff>93073</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19494500" y="6335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109600</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9310428" y="6110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95649</xdr:rowOff>
    </xdr:from>
    <xdr:to>
      <xdr:col>98</xdr:col>
      <xdr:colOff>38100</xdr:colOff>
      <xdr:row>38</xdr:row>
      <xdr:rowOff>25799</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8605500" y="6439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42326</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8421428" y="6214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96846</xdr:rowOff>
    </xdr:from>
    <xdr:to>
      <xdr:col>116</xdr:col>
      <xdr:colOff>114300</xdr:colOff>
      <xdr:row>38</xdr:row>
      <xdr:rowOff>26997</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22110700" y="644049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75273</xdr:rowOff>
    </xdr:from>
    <xdr:ext cx="469744" cy="259045"/>
    <xdr:sp macro="" textlink="">
      <xdr:nvSpPr>
        <xdr:cNvPr id="759" name="投資及び出資金該当値テキスト">
          <a:extLst>
            <a:ext uri="{FF2B5EF4-FFF2-40B4-BE49-F238E27FC236}">
              <a16:creationId xmlns:a16="http://schemas.microsoft.com/office/drawing/2014/main" id="{00000000-0008-0000-0600-0000F7020000}"/>
            </a:ext>
          </a:extLst>
        </xdr:cNvPr>
        <xdr:cNvSpPr txBox="1"/>
      </xdr:nvSpPr>
      <xdr:spPr>
        <a:xfrm>
          <a:off x="22212300" y="6418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106862</xdr:rowOff>
    </xdr:from>
    <xdr:to>
      <xdr:col>112</xdr:col>
      <xdr:colOff>38100</xdr:colOff>
      <xdr:row>39</xdr:row>
      <xdr:rowOff>37012</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1272500" y="6621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28139</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088428" y="6714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108386</xdr:rowOff>
    </xdr:from>
    <xdr:to>
      <xdr:col>107</xdr:col>
      <xdr:colOff>101600</xdr:colOff>
      <xdr:row>39</xdr:row>
      <xdr:rowOff>38536</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0383500" y="6623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29663</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199428" y="6716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110236</xdr:rowOff>
    </xdr:from>
    <xdr:to>
      <xdr:col>102</xdr:col>
      <xdr:colOff>165100</xdr:colOff>
      <xdr:row>39</xdr:row>
      <xdr:rowOff>40386</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19494500" y="662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31513</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10428" y="6718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109148</xdr:rowOff>
    </xdr:from>
    <xdr:to>
      <xdr:col>98</xdr:col>
      <xdr:colOff>38100</xdr:colOff>
      <xdr:row>39</xdr:row>
      <xdr:rowOff>39298</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8605500" y="662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30425</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421428" y="6716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貸付金グラフ枠">
          <a:extLst>
            <a:ext uri="{FF2B5EF4-FFF2-40B4-BE49-F238E27FC236}">
              <a16:creationId xmlns:a16="http://schemas.microsoft.com/office/drawing/2014/main" id="{00000000-0008-0000-0600-00001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59324</xdr:rowOff>
    </xdr:from>
    <xdr:to>
      <xdr:col>116</xdr:col>
      <xdr:colOff>62864</xdr:colOff>
      <xdr:row>58</xdr:row>
      <xdr:rowOff>130099</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flipV="1">
          <a:off x="22159595" y="8803274"/>
          <a:ext cx="1269" cy="12709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133926</xdr:rowOff>
    </xdr:from>
    <xdr:ext cx="378565" cy="259045"/>
    <xdr:sp macro="" textlink="">
      <xdr:nvSpPr>
        <xdr:cNvPr id="790" name="貸付金最小値テキスト">
          <a:extLst>
            <a:ext uri="{FF2B5EF4-FFF2-40B4-BE49-F238E27FC236}">
              <a16:creationId xmlns:a16="http://schemas.microsoft.com/office/drawing/2014/main" id="{00000000-0008-0000-0600-000016030000}"/>
            </a:ext>
          </a:extLst>
        </xdr:cNvPr>
        <xdr:cNvSpPr txBox="1"/>
      </xdr:nvSpPr>
      <xdr:spPr>
        <a:xfrm>
          <a:off x="22212300" y="100780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130099</xdr:rowOff>
    </xdr:from>
    <xdr:to>
      <xdr:col>116</xdr:col>
      <xdr:colOff>152400</xdr:colOff>
      <xdr:row>58</xdr:row>
      <xdr:rowOff>130099</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22072600" y="100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6001</xdr:rowOff>
    </xdr:from>
    <xdr:ext cx="534377" cy="259045"/>
    <xdr:sp macro="" textlink="">
      <xdr:nvSpPr>
        <xdr:cNvPr id="792" name="貸付金最大値テキスト">
          <a:extLst>
            <a:ext uri="{FF2B5EF4-FFF2-40B4-BE49-F238E27FC236}">
              <a16:creationId xmlns:a16="http://schemas.microsoft.com/office/drawing/2014/main" id="{00000000-0008-0000-0600-000018030000}"/>
            </a:ext>
          </a:extLst>
        </xdr:cNvPr>
        <xdr:cNvSpPr txBox="1"/>
      </xdr:nvSpPr>
      <xdr:spPr>
        <a:xfrm>
          <a:off x="22212300" y="8578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59324</xdr:rowOff>
    </xdr:from>
    <xdr:to>
      <xdr:col>116</xdr:col>
      <xdr:colOff>152400</xdr:colOff>
      <xdr:row>51</xdr:row>
      <xdr:rowOff>59324</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8803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47848</xdr:rowOff>
    </xdr:from>
    <xdr:to>
      <xdr:col>116</xdr:col>
      <xdr:colOff>63500</xdr:colOff>
      <xdr:row>58</xdr:row>
      <xdr:rowOff>118440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1323300" y="9820498"/>
          <a:ext cx="838200" cy="24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151920</xdr:rowOff>
    </xdr:from>
    <xdr:ext cx="469744" cy="259045"/>
    <xdr:sp macro="" textlink="">
      <xdr:nvSpPr>
        <xdr:cNvPr id="795" name="貸付金平均値テキスト">
          <a:extLst>
            <a:ext uri="{FF2B5EF4-FFF2-40B4-BE49-F238E27FC236}">
              <a16:creationId xmlns:a16="http://schemas.microsoft.com/office/drawing/2014/main" id="{00000000-0008-0000-0600-00001B030000}"/>
            </a:ext>
          </a:extLst>
        </xdr:cNvPr>
        <xdr:cNvSpPr txBox="1"/>
      </xdr:nvSpPr>
      <xdr:spPr>
        <a:xfrm>
          <a:off x="22212300" y="97531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129043</xdr:rowOff>
    </xdr:from>
    <xdr:to>
      <xdr:col>116</xdr:col>
      <xdr:colOff>114300</xdr:colOff>
      <xdr:row>58</xdr:row>
      <xdr:rowOff>59193</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2110700" y="9901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47848</xdr:rowOff>
    </xdr:from>
    <xdr:to>
      <xdr:col>111</xdr:col>
      <xdr:colOff>177800</xdr:colOff>
      <xdr:row>58</xdr:row>
      <xdr:rowOff>118989</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0434300" y="9820498"/>
          <a:ext cx="889000" cy="242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33670</xdr:rowOff>
    </xdr:from>
    <xdr:to>
      <xdr:col>112</xdr:col>
      <xdr:colOff>38100</xdr:colOff>
      <xdr:row>56</xdr:row>
      <xdr:rowOff>135270</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1272500" y="9634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54</xdr:row>
      <xdr:rowOff>151797</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1088428" y="9410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118989</xdr:rowOff>
    </xdr:from>
    <xdr:to>
      <xdr:col>107</xdr:col>
      <xdr:colOff>50800</xdr:colOff>
      <xdr:row>58</xdr:row>
      <xdr:rowOff>119309</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19545300" y="10063089"/>
          <a:ext cx="889000" cy="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26264</xdr:rowOff>
    </xdr:from>
    <xdr:to>
      <xdr:col>107</xdr:col>
      <xdr:colOff>101600</xdr:colOff>
      <xdr:row>56</xdr:row>
      <xdr:rowOff>127864</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0383500" y="9627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144391</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0199428" y="9402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114646</xdr:rowOff>
    </xdr:from>
    <xdr:to>
      <xdr:col>102</xdr:col>
      <xdr:colOff>114300</xdr:colOff>
      <xdr:row>58</xdr:row>
      <xdr:rowOff>119309</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18656300" y="10058746"/>
          <a:ext cx="889000" cy="4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27361</xdr:rowOff>
    </xdr:from>
    <xdr:to>
      <xdr:col>102</xdr:col>
      <xdr:colOff>165100</xdr:colOff>
      <xdr:row>57</xdr:row>
      <xdr:rowOff>128961</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19494500" y="980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145488</xdr:rowOff>
    </xdr:from>
    <xdr:ext cx="469744"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9310428" y="9575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31841</xdr:rowOff>
    </xdr:from>
    <xdr:to>
      <xdr:col>98</xdr:col>
      <xdr:colOff>38100</xdr:colOff>
      <xdr:row>57</xdr:row>
      <xdr:rowOff>133441</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8605500" y="9804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149968</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21428" y="9579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67640</xdr:rowOff>
    </xdr:from>
    <xdr:to>
      <xdr:col>116</xdr:col>
      <xdr:colOff>114300</xdr:colOff>
      <xdr:row>58</xdr:row>
      <xdr:rowOff>169240</xdr:rowOff>
    </xdr:to>
    <xdr:sp macro="" textlink="">
      <xdr:nvSpPr>
        <xdr:cNvPr id="813" name="楕円 812">
          <a:extLst>
            <a:ext uri="{FF2B5EF4-FFF2-40B4-BE49-F238E27FC236}">
              <a16:creationId xmlns:a16="http://schemas.microsoft.com/office/drawing/2014/main" id="{00000000-0008-0000-0600-00002D030000}"/>
            </a:ext>
          </a:extLst>
        </xdr:cNvPr>
        <xdr:cNvSpPr/>
      </xdr:nvSpPr>
      <xdr:spPr>
        <a:xfrm>
          <a:off x="22110700" y="100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154017</xdr:rowOff>
    </xdr:from>
    <xdr:ext cx="378565" cy="259045"/>
    <xdr:sp macro="" textlink="">
      <xdr:nvSpPr>
        <xdr:cNvPr id="814" name="貸付金該当値テキスト">
          <a:extLst>
            <a:ext uri="{FF2B5EF4-FFF2-40B4-BE49-F238E27FC236}">
              <a16:creationId xmlns:a16="http://schemas.microsoft.com/office/drawing/2014/main" id="{00000000-0008-0000-0600-00002E030000}"/>
            </a:ext>
          </a:extLst>
        </xdr:cNvPr>
        <xdr:cNvSpPr txBox="1"/>
      </xdr:nvSpPr>
      <xdr:spPr>
        <a:xfrm>
          <a:off x="22212300" y="99266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168498</xdr:rowOff>
    </xdr:from>
    <xdr:to>
      <xdr:col>112</xdr:col>
      <xdr:colOff>38100</xdr:colOff>
      <xdr:row>57</xdr:row>
      <xdr:rowOff>98648</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1272500" y="9769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89775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088428" y="9862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68189</xdr:rowOff>
    </xdr:from>
    <xdr:to>
      <xdr:col>107</xdr:col>
      <xdr:colOff>101600</xdr:colOff>
      <xdr:row>58</xdr:row>
      <xdr:rowOff>169789</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0383500" y="10012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58</xdr:row>
      <xdr:rowOff>160916</xdr:rowOff>
    </xdr:from>
    <xdr:ext cx="378565"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5017" y="101050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68509</xdr:rowOff>
    </xdr:from>
    <xdr:to>
      <xdr:col>102</xdr:col>
      <xdr:colOff>165100</xdr:colOff>
      <xdr:row>58</xdr:row>
      <xdr:rowOff>170109</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19494500" y="10012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58</xdr:row>
      <xdr:rowOff>161236</xdr:rowOff>
    </xdr:from>
    <xdr:ext cx="378565"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9356017" y="101053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63846</xdr:rowOff>
    </xdr:from>
    <xdr:to>
      <xdr:col>98</xdr:col>
      <xdr:colOff>38100</xdr:colOff>
      <xdr:row>58</xdr:row>
      <xdr:rowOff>165446</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8605500" y="10007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58</xdr:row>
      <xdr:rowOff>156573</xdr:rowOff>
    </xdr:from>
    <xdr:ext cx="378565"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7017" y="101006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4" name="繰出金グラフ枠">
          <a:extLst>
            <a:ext uri="{FF2B5EF4-FFF2-40B4-BE49-F238E27FC236}">
              <a16:creationId xmlns:a16="http://schemas.microsoft.com/office/drawing/2014/main" id="{00000000-0008-0000-0600-00004C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166492</xdr:rowOff>
    </xdr:from>
    <xdr:to>
      <xdr:col>116</xdr:col>
      <xdr:colOff>62864</xdr:colOff>
      <xdr:row>78</xdr:row>
      <xdr:rowOff>42957</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flipV="1">
          <a:off x="22159595" y="12167992"/>
          <a:ext cx="1269" cy="12480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46784</xdr:rowOff>
    </xdr:from>
    <xdr:ext cx="534377" cy="259045"/>
    <xdr:sp macro="" textlink="">
      <xdr:nvSpPr>
        <xdr:cNvPr id="846" name="繰出金最小値テキスト">
          <a:extLst>
            <a:ext uri="{FF2B5EF4-FFF2-40B4-BE49-F238E27FC236}">
              <a16:creationId xmlns:a16="http://schemas.microsoft.com/office/drawing/2014/main" id="{00000000-0008-0000-0600-00004E030000}"/>
            </a:ext>
          </a:extLst>
        </xdr:cNvPr>
        <xdr:cNvSpPr txBox="1"/>
      </xdr:nvSpPr>
      <xdr:spPr>
        <a:xfrm>
          <a:off x="22212300" y="13419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42957</xdr:rowOff>
    </xdr:from>
    <xdr:to>
      <xdr:col>116</xdr:col>
      <xdr:colOff>152400</xdr:colOff>
      <xdr:row>78</xdr:row>
      <xdr:rowOff>42957</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3416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113169</xdr:rowOff>
    </xdr:from>
    <xdr:ext cx="534377" cy="259045"/>
    <xdr:sp macro="" textlink="">
      <xdr:nvSpPr>
        <xdr:cNvPr id="848" name="繰出金最大値テキスト">
          <a:extLst>
            <a:ext uri="{FF2B5EF4-FFF2-40B4-BE49-F238E27FC236}">
              <a16:creationId xmlns:a16="http://schemas.microsoft.com/office/drawing/2014/main" id="{00000000-0008-0000-0600-000050030000}"/>
            </a:ext>
          </a:extLst>
        </xdr:cNvPr>
        <xdr:cNvSpPr txBox="1"/>
      </xdr:nvSpPr>
      <xdr:spPr>
        <a:xfrm>
          <a:off x="22212300" y="11943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166492</xdr:rowOff>
    </xdr:from>
    <xdr:to>
      <xdr:col>116</xdr:col>
      <xdr:colOff>152400</xdr:colOff>
      <xdr:row>70</xdr:row>
      <xdr:rowOff>166492</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22072600" y="12167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72</xdr:row>
      <xdr:rowOff>14701</xdr:rowOff>
    </xdr:from>
    <xdr:to>
      <xdr:col>116</xdr:col>
      <xdr:colOff>63500</xdr:colOff>
      <xdr:row>73</xdr:row>
      <xdr:rowOff>5009</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1323300" y="12359101"/>
          <a:ext cx="838200" cy="161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71</xdr:row>
      <xdr:rowOff>164482</xdr:rowOff>
    </xdr:from>
    <xdr:ext cx="534377" cy="259045"/>
    <xdr:sp macro="" textlink="">
      <xdr:nvSpPr>
        <xdr:cNvPr id="851" name="繰出金平均値テキスト">
          <a:extLst>
            <a:ext uri="{FF2B5EF4-FFF2-40B4-BE49-F238E27FC236}">
              <a16:creationId xmlns:a16="http://schemas.microsoft.com/office/drawing/2014/main" id="{00000000-0008-0000-0600-000053030000}"/>
            </a:ext>
          </a:extLst>
        </xdr:cNvPr>
        <xdr:cNvSpPr txBox="1"/>
      </xdr:nvSpPr>
      <xdr:spPr>
        <a:xfrm>
          <a:off x="22212300" y="12337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14605</xdr:rowOff>
    </xdr:from>
    <xdr:to>
      <xdr:col>116</xdr:col>
      <xdr:colOff>114300</xdr:colOff>
      <xdr:row>72</xdr:row>
      <xdr:rowOff>116205</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2110700" y="1235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5009</xdr:rowOff>
    </xdr:from>
    <xdr:to>
      <xdr:col>111</xdr:col>
      <xdr:colOff>177800</xdr:colOff>
      <xdr:row>73</xdr:row>
      <xdr:rowOff>17902</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0434300" y="12520859"/>
          <a:ext cx="889000" cy="12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171287</xdr:rowOff>
    </xdr:from>
    <xdr:to>
      <xdr:col>112</xdr:col>
      <xdr:colOff>38100</xdr:colOff>
      <xdr:row>74</xdr:row>
      <xdr:rowOff>101437</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1272500" y="12687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92564</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1056111" y="12779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17902</xdr:rowOff>
    </xdr:from>
    <xdr:to>
      <xdr:col>107</xdr:col>
      <xdr:colOff>50800</xdr:colOff>
      <xdr:row>73</xdr:row>
      <xdr:rowOff>65816</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19545300" y="12533752"/>
          <a:ext cx="889000" cy="47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31201</xdr:rowOff>
    </xdr:from>
    <xdr:to>
      <xdr:col>107</xdr:col>
      <xdr:colOff>101600</xdr:colOff>
      <xdr:row>74</xdr:row>
      <xdr:rowOff>132801</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0383500" y="12718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123928</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0167111" y="12811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65816</xdr:rowOff>
    </xdr:from>
    <xdr:to>
      <xdr:col>102</xdr:col>
      <xdr:colOff>114300</xdr:colOff>
      <xdr:row>73</xdr:row>
      <xdr:rowOff>150078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8656300" y="12581666"/>
          <a:ext cx="889000" cy="84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98089</xdr:rowOff>
    </xdr:from>
    <xdr:to>
      <xdr:col>102</xdr:col>
      <xdr:colOff>165100</xdr:colOff>
      <xdr:row>75</xdr:row>
      <xdr:rowOff>28239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9494500" y="1278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19366</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278111" y="12878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7062</xdr:rowOff>
    </xdr:from>
    <xdr:to>
      <xdr:col>98</xdr:col>
      <xdr:colOff>38100</xdr:colOff>
      <xdr:row>73</xdr:row>
      <xdr:rowOff>108662</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18605500" y="1252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125189</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8389111" y="12298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71</xdr:row>
      <xdr:rowOff>135351</xdr:rowOff>
    </xdr:from>
    <xdr:to>
      <xdr:col>116</xdr:col>
      <xdr:colOff>114300</xdr:colOff>
      <xdr:row>72</xdr:row>
      <xdr:rowOff>65501</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2110700" y="12308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70</xdr:row>
      <xdr:rowOff>158228</xdr:rowOff>
    </xdr:from>
    <xdr:ext cx="534377" cy="259045"/>
    <xdr:sp macro="" textlink="">
      <xdr:nvSpPr>
        <xdr:cNvPr id="870" name="繰出金該当値テキスト">
          <a:extLst>
            <a:ext uri="{FF2B5EF4-FFF2-40B4-BE49-F238E27FC236}">
              <a16:creationId xmlns:a16="http://schemas.microsoft.com/office/drawing/2014/main" id="{00000000-0008-0000-0600-000066030000}"/>
            </a:ext>
          </a:extLst>
        </xdr:cNvPr>
        <xdr:cNvSpPr txBox="1"/>
      </xdr:nvSpPr>
      <xdr:spPr>
        <a:xfrm>
          <a:off x="22212300" y="12159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125659</xdr:rowOff>
    </xdr:from>
    <xdr:to>
      <xdr:col>112</xdr:col>
      <xdr:colOff>38100</xdr:colOff>
      <xdr:row>73</xdr:row>
      <xdr:rowOff>55809</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1272500" y="12470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72336</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056111" y="12245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138552</xdr:rowOff>
    </xdr:from>
    <xdr:to>
      <xdr:col>107</xdr:col>
      <xdr:colOff>101600</xdr:colOff>
      <xdr:row>73</xdr:row>
      <xdr:rowOff>68702</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0383500" y="1248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85229</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167111" y="12258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15016</xdr:rowOff>
    </xdr:from>
    <xdr:to>
      <xdr:col>102</xdr:col>
      <xdr:colOff>165100</xdr:colOff>
      <xdr:row>73</xdr:row>
      <xdr:rowOff>116616</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9494500" y="1253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133143</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9278111" y="12306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99278</xdr:rowOff>
    </xdr:from>
    <xdr:to>
      <xdr:col>98</xdr:col>
      <xdr:colOff>38100</xdr:colOff>
      <xdr:row>74</xdr:row>
      <xdr:rowOff>29428</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18605500" y="1261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20555</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389111" y="12707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3" name="前年度繰上充用金グラフ枠">
          <a:extLst>
            <a:ext uri="{FF2B5EF4-FFF2-40B4-BE49-F238E27FC236}">
              <a16:creationId xmlns:a16="http://schemas.microsoft.com/office/drawing/2014/main" id="{00000000-0008-0000-0600-00007D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5" name="前年度繰上充用金最小値テキスト">
          <a:extLst>
            <a:ext uri="{FF2B5EF4-FFF2-40B4-BE49-F238E27FC236}">
              <a16:creationId xmlns:a16="http://schemas.microsoft.com/office/drawing/2014/main" id="{00000000-0008-0000-0600-00007F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7" name="前年度繰上充用金最大値テキスト">
          <a:extLst>
            <a:ext uri="{FF2B5EF4-FFF2-40B4-BE49-F238E27FC236}">
              <a16:creationId xmlns:a16="http://schemas.microsoft.com/office/drawing/2014/main" id="{00000000-0008-0000-0600-000081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0" name="前年度繰上充用金平均値テキスト">
          <a:extLst>
            <a:ext uri="{FF2B5EF4-FFF2-40B4-BE49-F238E27FC236}">
              <a16:creationId xmlns:a16="http://schemas.microsoft.com/office/drawing/2014/main" id="{00000000-0008-0000-0600-000084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9" name="前年度繰上充用金該当値テキスト">
          <a:extLst>
            <a:ext uri="{FF2B5EF4-FFF2-40B4-BE49-F238E27FC236}">
              <a16:creationId xmlns:a16="http://schemas.microsoft.com/office/drawing/2014/main" id="{00000000-0008-0000-0600-000097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8" name="正方形/長方形 927">
          <a:extLst>
            <a:ext uri="{FF2B5EF4-FFF2-40B4-BE49-F238E27FC236}">
              <a16:creationId xmlns:a16="http://schemas.microsoft.com/office/drawing/2014/main" id="{00000000-0008-0000-0600-0000A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9" name="正方形/長方形 928">
          <a:extLst>
            <a:ext uri="{FF2B5EF4-FFF2-40B4-BE49-F238E27FC236}">
              <a16:creationId xmlns:a16="http://schemas.microsoft.com/office/drawing/2014/main" id="{00000000-0008-0000-0600-0000A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人件費、物件費及び公債費について類似団体と比較して一人当たりコストが高い状況となっている。</a:t>
          </a:r>
          <a:endParaRPr kumimoji="1" lang="en-US" altLang="ja-JP" sz="1300">
            <a:latin typeface="ＭＳ Ｐゴシック" panose="020B0600070205080204" pitchFamily="50" charset="-128"/>
            <a:ea typeface="ＭＳ Ｐゴシック" panose="020B0600070205080204" pitchFamily="50" charset="-128"/>
          </a:endParaRPr>
        </a:p>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再任用短時間勤務職員の増加、定年年齢の引上げ</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、保有している公共施設数が多いこと、過去に交付税算入の少ない起債を多く借り入れていたこと等が要因として考えられる。</a:t>
          </a:r>
          <a:endParaRPr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latin typeface="ＭＳ Ｐゴシック" panose="020B0600070205080204" pitchFamily="50" charset="-128"/>
              <a:ea typeface="ＭＳ Ｐゴシック" panose="020B0600070205080204" pitchFamily="50" charset="-128"/>
            </a:rPr>
            <a:t>引き続き、定員管理方針に基づく取り組み、公共施設最適化計画により施設の統合・見直し、地方債の発行の抑制などに努めていくが、今後も高止まりが続くことが予想される。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三重県伊賀市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85,989
80,001
558.23
49,452,585
48,291,781
826,005
27,966,679
47,284,091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8.6
56.3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144272</xdr:rowOff>
    </xdr:from>
    <xdr:to>
      <xdr:col>24</xdr:col>
      <xdr:colOff>62865</xdr:colOff>
      <xdr:row>37</xdr:row>
      <xdr:rowOff>149301</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287772"/>
          <a:ext cx="1270" cy="1205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153128</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496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149301</xdr:rowOff>
    </xdr:from>
    <xdr:to>
      <xdr:col>24</xdr:col>
      <xdr:colOff>152400</xdr:colOff>
      <xdr:row>37</xdr:row>
      <xdr:rowOff>149301</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492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90949</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062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4,495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144272</xdr:rowOff>
    </xdr:from>
    <xdr:to>
      <xdr:col>24</xdr:col>
      <xdr:colOff>152400</xdr:colOff>
      <xdr:row>30</xdr:row>
      <xdr:rowOff>144272</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287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106325</xdr:rowOff>
    </xdr:from>
    <xdr:to>
      <xdr:col>24</xdr:col>
      <xdr:colOff>63500</xdr:colOff>
      <xdr:row>38</xdr:row>
      <xdr:rowOff>48260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6449975"/>
          <a:ext cx="838200" cy="113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111320</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406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88443</xdr:rowOff>
    </xdr:from>
    <xdr:to>
      <xdr:col>24</xdr:col>
      <xdr:colOff>114300</xdr:colOff>
      <xdr:row>36</xdr:row>
      <xdr:rowOff>18593</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608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48260</xdr:rowOff>
    </xdr:from>
    <xdr:to>
      <xdr:col>19</xdr:col>
      <xdr:colOff>177800</xdr:colOff>
      <xdr:row>39</xdr:row>
      <xdr:rowOff>12141</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6563360"/>
          <a:ext cx="889000" cy="135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2946</xdr:rowOff>
    </xdr:from>
    <xdr:to>
      <xdr:col>20</xdr:col>
      <xdr:colOff>38100</xdr:colOff>
      <xdr:row>36</xdr:row>
      <xdr:rowOff>104546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175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121073</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5950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40030</xdr:rowOff>
    </xdr:from>
    <xdr:to>
      <xdr:col>15</xdr:col>
      <xdr:colOff>50800</xdr:colOff>
      <xdr:row>39</xdr:row>
      <xdr:rowOff>12141</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019300" y="6555130"/>
          <a:ext cx="889000" cy="143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50495</xdr:rowOff>
    </xdr:from>
    <xdr:to>
      <xdr:col>15</xdr:col>
      <xdr:colOff>101600</xdr:colOff>
      <xdr:row>36</xdr:row>
      <xdr:rowOff>152095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222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168622</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997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114554</xdr:rowOff>
    </xdr:from>
    <xdr:to>
      <xdr:col>10</xdr:col>
      <xdr:colOff>114300</xdr:colOff>
      <xdr:row>38</xdr:row>
      <xdr:rowOff>40030</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6458204"/>
          <a:ext cx="889000" cy="96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119532</xdr:rowOff>
    </xdr:from>
    <xdr:to>
      <xdr:col>10</xdr:col>
      <xdr:colOff>165100</xdr:colOff>
      <xdr:row>38</xdr:row>
      <xdr:rowOff>49682</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463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66209</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238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135534</xdr:rowOff>
    </xdr:from>
    <xdr:to>
      <xdr:col>6</xdr:col>
      <xdr:colOff>38100</xdr:colOff>
      <xdr:row>37</xdr:row>
      <xdr:rowOff>65684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307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82211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6082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55525</xdr:rowOff>
    </xdr:from>
    <xdr:to>
      <xdr:col>24</xdr:col>
      <xdr:colOff>114300</xdr:colOff>
      <xdr:row>37</xdr:row>
      <xdr:rowOff>157125</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6399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141902</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6314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168910</xdr:rowOff>
    </xdr:from>
    <xdr:to>
      <xdr:col>20</xdr:col>
      <xdr:colOff>38100</xdr:colOff>
      <xdr:row>38</xdr:row>
      <xdr:rowOff>99060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651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90187</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6605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132791</xdr:rowOff>
    </xdr:from>
    <xdr:to>
      <xdr:col>15</xdr:col>
      <xdr:colOff>101600</xdr:colOff>
      <xdr:row>39</xdr:row>
      <xdr:rowOff>62941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6647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39</xdr:row>
      <xdr:rowOff>54068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6740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160680</xdr:rowOff>
    </xdr:from>
    <xdr:to>
      <xdr:col>10</xdr:col>
      <xdr:colOff>165100</xdr:colOff>
      <xdr:row>38</xdr:row>
      <xdr:rowOff>90830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650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81957</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6597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63754</xdr:rowOff>
    </xdr:from>
    <xdr:to>
      <xdr:col>6</xdr:col>
      <xdr:colOff>38100</xdr:colOff>
      <xdr:row>37</xdr:row>
      <xdr:rowOff>165354</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640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156481</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6500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55</xdr:row>
      <xdr:rowOff>168983</xdr:rowOff>
    </xdr:from>
    <xdr:to>
      <xdr:col>24</xdr:col>
      <xdr:colOff>62865</xdr:colOff>
      <xdr:row>59</xdr:row>
      <xdr:rowOff>34675</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9598733"/>
          <a:ext cx="1270" cy="551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38502</xdr:rowOff>
    </xdr:from>
    <xdr:ext cx="534377"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154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34675</xdr:rowOff>
    </xdr:from>
    <xdr:to>
      <xdr:col>24</xdr:col>
      <xdr:colOff>152400</xdr:colOff>
      <xdr:row>59</xdr:row>
      <xdr:rowOff>34675</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150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115660</xdr:rowOff>
    </xdr:from>
    <xdr:ext cx="599010"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9373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116,560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55</xdr:row>
      <xdr:rowOff>168983</xdr:rowOff>
    </xdr:from>
    <xdr:to>
      <xdr:col>24</xdr:col>
      <xdr:colOff>152400</xdr:colOff>
      <xdr:row>55</xdr:row>
      <xdr:rowOff>168983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9598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70510</xdr:rowOff>
    </xdr:from>
    <xdr:to>
      <xdr:col>24</xdr:col>
      <xdr:colOff>63500</xdr:colOff>
      <xdr:row>57</xdr:row>
      <xdr:rowOff>144849</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843160"/>
          <a:ext cx="838200" cy="74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124814</xdr:rowOff>
    </xdr:from>
    <xdr:ext cx="534377"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8974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146387</xdr:rowOff>
    </xdr:from>
    <xdr:to>
      <xdr:col>24</xdr:col>
      <xdr:colOff>114300</xdr:colOff>
      <xdr:row>58</xdr:row>
      <xdr:rowOff>76537</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919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148104</xdr:rowOff>
    </xdr:from>
    <xdr:to>
      <xdr:col>19</xdr:col>
      <xdr:colOff>177800</xdr:colOff>
      <xdr:row>57</xdr:row>
      <xdr:rowOff>144849</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749304"/>
          <a:ext cx="889000" cy="168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67651</xdr:rowOff>
    </xdr:from>
    <xdr:to>
      <xdr:col>20</xdr:col>
      <xdr:colOff>38100</xdr:colOff>
      <xdr:row>58</xdr:row>
      <xdr:rowOff>169251</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1001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160378</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530111" y="10104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49360</xdr:rowOff>
    </xdr:from>
    <xdr:to>
      <xdr:col>15</xdr:col>
      <xdr:colOff>50800</xdr:colOff>
      <xdr:row>56</xdr:row>
      <xdr:rowOff>148104</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2019300" y="8793310"/>
          <a:ext cx="889000" cy="955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51529</xdr:rowOff>
    </xdr:from>
    <xdr:to>
      <xdr:col>15</xdr:col>
      <xdr:colOff>101600</xdr:colOff>
      <xdr:row>58</xdr:row>
      <xdr:rowOff>153129</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995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144256</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41111" y="10088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49360</xdr:rowOff>
    </xdr:from>
    <xdr:to>
      <xdr:col>10</xdr:col>
      <xdr:colOff>114300</xdr:colOff>
      <xdr:row>58</xdr:row>
      <xdr:rowOff>108393</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flipV="1">
          <a:off x="1130300" y="8793310"/>
          <a:ext cx="889000" cy="1259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52</xdr:row>
      <xdr:rowOff>80496</xdr:rowOff>
    </xdr:from>
    <xdr:to>
      <xdr:col>10</xdr:col>
      <xdr:colOff>165100</xdr:colOff>
      <xdr:row>53</xdr:row>
      <xdr:rowOff>10646</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8995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1773</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088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33013</xdr:rowOff>
    </xdr:from>
    <xdr:to>
      <xdr:col>6</xdr:col>
      <xdr:colOff>38100</xdr:colOff>
      <xdr:row>59</xdr:row>
      <xdr:rowOff>134613</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10148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125740</xdr:rowOff>
    </xdr:from>
    <xdr:ext cx="534377"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63111" y="10241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19710</xdr:rowOff>
    </xdr:from>
    <xdr:to>
      <xdr:col>24</xdr:col>
      <xdr:colOff>114300</xdr:colOff>
      <xdr:row>57</xdr:row>
      <xdr:rowOff>121310</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79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42587</xdr:rowOff>
    </xdr:from>
    <xdr:ext cx="534377"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643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94049</xdr:rowOff>
    </xdr:from>
    <xdr:to>
      <xdr:col>20</xdr:col>
      <xdr:colOff>38100</xdr:colOff>
      <xdr:row>58</xdr:row>
      <xdr:rowOff>24199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866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40726</xdr:rowOff>
    </xdr:from>
    <xdr:ext cx="534377"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530111" y="9641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97304</xdr:rowOff>
    </xdr:from>
    <xdr:to>
      <xdr:col>15</xdr:col>
      <xdr:colOff>101600</xdr:colOff>
      <xdr:row>57</xdr:row>
      <xdr:rowOff>27454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698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43981</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9473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50</xdr:row>
      <xdr:rowOff>170010</xdr:rowOff>
    </xdr:from>
    <xdr:to>
      <xdr:col>10</xdr:col>
      <xdr:colOff>165100</xdr:colOff>
      <xdr:row>51</xdr:row>
      <xdr:rowOff>100160</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874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49</xdr:row>
      <xdr:rowOff>116687</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19795" y="8517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57593</xdr:rowOff>
    </xdr:from>
    <xdr:to>
      <xdr:col>6</xdr:col>
      <xdr:colOff>38100</xdr:colOff>
      <xdr:row>58</xdr:row>
      <xdr:rowOff>159193</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10001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4270</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63111" y="9776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a:extLst>
            <a:ext uri="{FF2B5EF4-FFF2-40B4-BE49-F238E27FC236}">
              <a16:creationId xmlns:a16="http://schemas.microsoft.com/office/drawing/2014/main" id="{00000000-0008-0000-07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14525</xdr:rowOff>
    </xdr:from>
    <xdr:to>
      <xdr:col>24</xdr:col>
      <xdr:colOff>62865</xdr:colOff>
      <xdr:row>77</xdr:row>
      <xdr:rowOff>17007</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4633595" y="12016025"/>
          <a:ext cx="1270" cy="12026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20834</xdr:rowOff>
    </xdr:from>
    <xdr:ext cx="599010" cy="259045"/>
    <xdr:sp macro="" textlink="">
      <xdr:nvSpPr>
        <xdr:cNvPr id="175" name="民生費最小値テキスト">
          <a:extLst>
            <a:ext uri="{FF2B5EF4-FFF2-40B4-BE49-F238E27FC236}">
              <a16:creationId xmlns:a16="http://schemas.microsoft.com/office/drawing/2014/main" id="{00000000-0008-0000-0700-0000AF000000}"/>
            </a:ext>
          </a:extLst>
        </xdr:cNvPr>
        <xdr:cNvSpPr txBox="1"/>
      </xdr:nvSpPr>
      <xdr:spPr>
        <a:xfrm>
          <a:off x="4686300" y="13222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17007</xdr:rowOff>
    </xdr:from>
    <xdr:to>
      <xdr:col>24</xdr:col>
      <xdr:colOff>152400</xdr:colOff>
      <xdr:row>77</xdr:row>
      <xdr:rowOff>17007</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3218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132652</xdr:rowOff>
    </xdr:from>
    <xdr:ext cx="599010" cy="259045"/>
    <xdr:sp macro="" textlink="">
      <xdr:nvSpPr>
        <xdr:cNvPr id="177" name="民生費最大値テキスト">
          <a:extLst>
            <a:ext uri="{FF2B5EF4-FFF2-40B4-BE49-F238E27FC236}">
              <a16:creationId xmlns:a16="http://schemas.microsoft.com/office/drawing/2014/main" id="{00000000-0008-0000-0700-0000B1000000}"/>
            </a:ext>
          </a:extLst>
        </xdr:cNvPr>
        <xdr:cNvSpPr txBox="1"/>
      </xdr:nvSpPr>
      <xdr:spPr>
        <a:xfrm>
          <a:off x="4686300" y="11791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189,833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14525</xdr:rowOff>
    </xdr:from>
    <xdr:to>
      <xdr:col>24</xdr:col>
      <xdr:colOff>152400</xdr:colOff>
      <xdr:row>70</xdr:row>
      <xdr:rowOff>14525</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2016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39116</xdr:rowOff>
    </xdr:from>
    <xdr:to>
      <xdr:col>24</xdr:col>
      <xdr:colOff>63500</xdr:colOff>
      <xdr:row>72</xdr:row>
      <xdr:rowOff>104594</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3797300" y="12212066"/>
          <a:ext cx="838200" cy="236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53742</xdr:rowOff>
    </xdr:from>
    <xdr:ext cx="599010" cy="259045"/>
    <xdr:sp macro="" textlink="">
      <xdr:nvSpPr>
        <xdr:cNvPr id="180" name="民生費平均値テキスト">
          <a:extLst>
            <a:ext uri="{FF2B5EF4-FFF2-40B4-BE49-F238E27FC236}">
              <a16:creationId xmlns:a16="http://schemas.microsoft.com/office/drawing/2014/main" id="{00000000-0008-0000-0700-0000B4000000}"/>
            </a:ext>
          </a:extLst>
        </xdr:cNvPr>
        <xdr:cNvSpPr txBox="1"/>
      </xdr:nvSpPr>
      <xdr:spPr>
        <a:xfrm>
          <a:off x="4686300" y="1222669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71</xdr:row>
      <xdr:rowOff>75315</xdr:rowOff>
    </xdr:from>
    <xdr:to>
      <xdr:col>24</xdr:col>
      <xdr:colOff>114300</xdr:colOff>
      <xdr:row>72</xdr:row>
      <xdr:rowOff>5465</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4584700" y="1224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45582</xdr:rowOff>
    </xdr:from>
    <xdr:to>
      <xdr:col>19</xdr:col>
      <xdr:colOff>177800</xdr:colOff>
      <xdr:row>72</xdr:row>
      <xdr:rowOff>104594</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908300" y="12218532"/>
          <a:ext cx="889000" cy="230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73</xdr:row>
      <xdr:rowOff>165187</xdr:rowOff>
    </xdr:from>
    <xdr:to>
      <xdr:col>20</xdr:col>
      <xdr:colOff>38100</xdr:colOff>
      <xdr:row>74</xdr:row>
      <xdr:rowOff>95337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3746500" y="1268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86464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3497795" y="12773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71</xdr:row>
      <xdr:rowOff>45582</xdr:rowOff>
    </xdr:from>
    <xdr:to>
      <xdr:col>15</xdr:col>
      <xdr:colOff>50800</xdr:colOff>
      <xdr:row>75</xdr:row>
      <xdr:rowOff>56097</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2019300" y="12218532"/>
          <a:ext cx="889000" cy="69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72</xdr:row>
      <xdr:rowOff>88181</xdr:rowOff>
    </xdr:from>
    <xdr:to>
      <xdr:col>15</xdr:col>
      <xdr:colOff>101600</xdr:colOff>
      <xdr:row>73</xdr:row>
      <xdr:rowOff>18331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2857500" y="12432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9458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2608795" y="12525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56097</xdr:rowOff>
    </xdr:from>
    <xdr:to>
      <xdr:col>10</xdr:col>
      <xdr:colOff>114300</xdr:colOff>
      <xdr:row>76</xdr:row>
      <xdr:rowOff>99499</xdr:rowOff>
    </xdr:to>
    <xdr:cxnSp macro="">
      <xdr:nvCxnSpPr>
        <xdr:cNvPr id="188" name="直線コネクタ 187">
          <a:extLst>
            <a:ext uri="{FF2B5EF4-FFF2-40B4-BE49-F238E27FC236}">
              <a16:creationId xmlns:a16="http://schemas.microsoft.com/office/drawing/2014/main" id="{00000000-0008-0000-0700-0000BC000000}"/>
            </a:ext>
          </a:extLst>
        </xdr:cNvPr>
        <xdr:cNvCxnSpPr/>
      </xdr:nvCxnSpPr>
      <xdr:spPr>
        <a:xfrm flipV="1">
          <a:off x="1130300" y="12914847"/>
          <a:ext cx="889000" cy="214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52749</xdr:rowOff>
    </xdr:from>
    <xdr:to>
      <xdr:col>10</xdr:col>
      <xdr:colOff>165100</xdr:colOff>
      <xdr:row>77</xdr:row>
      <xdr:rowOff>154349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968500" y="1325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145476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719795" y="13347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56766</xdr:rowOff>
    </xdr:from>
    <xdr:to>
      <xdr:col>6</xdr:col>
      <xdr:colOff>38100</xdr:colOff>
      <xdr:row>78</xdr:row>
      <xdr:rowOff>158366</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079500" y="13429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149493</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30795" y="13522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70</xdr:row>
      <xdr:rowOff>159766</xdr:rowOff>
    </xdr:from>
    <xdr:to>
      <xdr:col>24</xdr:col>
      <xdr:colOff>114300</xdr:colOff>
      <xdr:row>71</xdr:row>
      <xdr:rowOff>89916</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4584700" y="12161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11193</xdr:rowOff>
    </xdr:from>
    <xdr:ext cx="599010" cy="259045"/>
    <xdr:sp macro="" textlink="">
      <xdr:nvSpPr>
        <xdr:cNvPr id="199" name="民生費該当値テキスト">
          <a:extLst>
            <a:ext uri="{FF2B5EF4-FFF2-40B4-BE49-F238E27FC236}">
              <a16:creationId xmlns:a16="http://schemas.microsoft.com/office/drawing/2014/main" id="{00000000-0008-0000-0700-0000C7000000}"/>
            </a:ext>
          </a:extLst>
        </xdr:cNvPr>
        <xdr:cNvSpPr txBox="1"/>
      </xdr:nvSpPr>
      <xdr:spPr>
        <a:xfrm>
          <a:off x="4686300" y="12012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53794</xdr:rowOff>
    </xdr:from>
    <xdr:to>
      <xdr:col>20</xdr:col>
      <xdr:colOff>38100</xdr:colOff>
      <xdr:row>72</xdr:row>
      <xdr:rowOff>155394</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3746500" y="1239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471</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3497795" y="12173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70</xdr:row>
      <xdr:rowOff>166232</xdr:rowOff>
    </xdr:from>
    <xdr:to>
      <xdr:col>15</xdr:col>
      <xdr:colOff>101600</xdr:colOff>
      <xdr:row>71</xdr:row>
      <xdr:rowOff>96382</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2857500" y="1216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69</xdr:row>
      <xdr:rowOff>112909</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2608795" y="11942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5297</xdr:rowOff>
    </xdr:from>
    <xdr:to>
      <xdr:col>10</xdr:col>
      <xdr:colOff>165100</xdr:colOff>
      <xdr:row>75</xdr:row>
      <xdr:rowOff>106897</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968500" y="12864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123424</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719795" y="12639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48699</xdr:rowOff>
    </xdr:from>
    <xdr:to>
      <xdr:col>6</xdr:col>
      <xdr:colOff>38100</xdr:colOff>
      <xdr:row>76</xdr:row>
      <xdr:rowOff>150299</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079500" y="13078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166826</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830795" y="12854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133719</xdr:rowOff>
    </xdr:from>
    <xdr:to>
      <xdr:col>24</xdr:col>
      <xdr:colOff>62865</xdr:colOff>
      <xdr:row>99</xdr:row>
      <xdr:rowOff>25439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392769"/>
          <a:ext cx="1270" cy="1606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29266</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7002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25439</xdr:rowOff>
    </xdr:from>
    <xdr:to>
      <xdr:col>24</xdr:col>
      <xdr:colOff>152400</xdr:colOff>
      <xdr:row>99</xdr:row>
      <xdr:rowOff>25439</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6998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80396</xdr:rowOff>
    </xdr:from>
    <xdr:ext cx="534377"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167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72,657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133719</xdr:rowOff>
    </xdr:from>
    <xdr:to>
      <xdr:col>24</xdr:col>
      <xdr:colOff>152400</xdr:colOff>
      <xdr:row>89</xdr:row>
      <xdr:rowOff>133719</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392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90</xdr:row>
      <xdr:rowOff>162140</xdr:rowOff>
    </xdr:from>
    <xdr:to>
      <xdr:col>24</xdr:col>
      <xdr:colOff>63500</xdr:colOff>
      <xdr:row>93</xdr:row>
      <xdr:rowOff>134365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3797300" y="15592640"/>
          <a:ext cx="838200" cy="486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56430</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0012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78003</xdr:rowOff>
    </xdr:from>
    <xdr:to>
      <xdr:col>24</xdr:col>
      <xdr:colOff>114300</xdr:colOff>
      <xdr:row>94</xdr:row>
      <xdr:rowOff>8153</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02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134365</xdr:rowOff>
    </xdr:from>
    <xdr:to>
      <xdr:col>19</xdr:col>
      <xdr:colOff>177800</xdr:colOff>
      <xdr:row>93</xdr:row>
      <xdr:rowOff>156159</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908300" y="16079215"/>
          <a:ext cx="889000" cy="21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154623</xdr:rowOff>
    </xdr:from>
    <xdr:to>
      <xdr:col>20</xdr:col>
      <xdr:colOff>38100</xdr:colOff>
      <xdr:row>95</xdr:row>
      <xdr:rowOff>84773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270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75900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363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100800</xdr:rowOff>
    </xdr:from>
    <xdr:to>
      <xdr:col>15</xdr:col>
      <xdr:colOff>50800</xdr:colOff>
      <xdr:row>93</xdr:row>
      <xdr:rowOff>156159</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a:off x="2019300" y="16045650"/>
          <a:ext cx="889000" cy="55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51639</xdr:rowOff>
    </xdr:from>
    <xdr:to>
      <xdr:col>15</xdr:col>
      <xdr:colOff>101600</xdr:colOff>
      <xdr:row>94</xdr:row>
      <xdr:rowOff>153239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6167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144366</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6260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91</xdr:row>
      <xdr:rowOff>8522</xdr:rowOff>
    </xdr:from>
    <xdr:to>
      <xdr:col>10</xdr:col>
      <xdr:colOff>114300</xdr:colOff>
      <xdr:row>93</xdr:row>
      <xdr:rowOff>100800</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a:off x="1130300" y="15610472"/>
          <a:ext cx="889000" cy="435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165519</xdr:rowOff>
    </xdr:from>
    <xdr:to>
      <xdr:col>10</xdr:col>
      <xdr:colOff>165100</xdr:colOff>
      <xdr:row>96</xdr:row>
      <xdr:rowOff>95669</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6453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86796</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545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21006</xdr:rowOff>
    </xdr:from>
    <xdr:to>
      <xdr:col>6</xdr:col>
      <xdr:colOff>38100</xdr:colOff>
      <xdr:row>97</xdr:row>
      <xdr:rowOff>122606</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6651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113733</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744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90</xdr:row>
      <xdr:rowOff>111340</xdr:rowOff>
    </xdr:from>
    <xdr:to>
      <xdr:col>24</xdr:col>
      <xdr:colOff>114300</xdr:colOff>
      <xdr:row>91</xdr:row>
      <xdr:rowOff>41490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5541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89</xdr:row>
      <xdr:rowOff>134217</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5393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83565</xdr:rowOff>
    </xdr:from>
    <xdr:to>
      <xdr:col>20</xdr:col>
      <xdr:colOff>38100</xdr:colOff>
      <xdr:row>94</xdr:row>
      <xdr:rowOff>13715</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60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30242</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5803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105359</xdr:rowOff>
    </xdr:from>
    <xdr:to>
      <xdr:col>15</xdr:col>
      <xdr:colOff>101600</xdr:colOff>
      <xdr:row>94</xdr:row>
      <xdr:rowOff>35509</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050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52036</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582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50000</xdr:rowOff>
    </xdr:from>
    <xdr:to>
      <xdr:col>10</xdr:col>
      <xdr:colOff>165100</xdr:colOff>
      <xdr:row>93</xdr:row>
      <xdr:rowOff>151600</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599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91</xdr:row>
      <xdr:rowOff>168127</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5770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90</xdr:row>
      <xdr:rowOff>129172</xdr:rowOff>
    </xdr:from>
    <xdr:to>
      <xdr:col>6</xdr:col>
      <xdr:colOff>38100</xdr:colOff>
      <xdr:row>91</xdr:row>
      <xdr:rowOff>59322</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555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89</xdr:row>
      <xdr:rowOff>75849</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5334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144434</xdr:rowOff>
    </xdr:from>
    <xdr:ext cx="377026"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226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34</xdr:row>
      <xdr:rowOff>160763</xdr:rowOff>
    </xdr:from>
    <xdr:ext cx="377026"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226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5641</xdr:rowOff>
    </xdr:from>
    <xdr:ext cx="377026"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226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19413</xdr:rowOff>
    </xdr:from>
    <xdr:to>
      <xdr:col>54</xdr:col>
      <xdr:colOff>189865</xdr:colOff>
      <xdr:row>38</xdr:row>
      <xdr:rowOff>61323</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334363"/>
          <a:ext cx="127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65150</xdr:rowOff>
    </xdr:from>
    <xdr:ext cx="378565"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5802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61323</xdr:rowOff>
    </xdr:from>
    <xdr:to>
      <xdr:col>55</xdr:col>
      <xdr:colOff>88900</xdr:colOff>
      <xdr:row>38</xdr:row>
      <xdr:rowOff>61323</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576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137540</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510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1,333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19413</xdr:rowOff>
    </xdr:from>
    <xdr:to>
      <xdr:col>55</xdr:col>
      <xdr:colOff>88900</xdr:colOff>
      <xdr:row>31</xdr:row>
      <xdr:rowOff>19413</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334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19413</xdr:rowOff>
    </xdr:from>
    <xdr:to>
      <xdr:col>55</xdr:col>
      <xdr:colOff>0</xdr:colOff>
      <xdr:row>35</xdr:row>
      <xdr:rowOff>30299</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9639300" y="6020163"/>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110688</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576853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87811</xdr:rowOff>
    </xdr:from>
    <xdr:to>
      <xdr:col>55</xdr:col>
      <xdr:colOff>50800</xdr:colOff>
      <xdr:row>35</xdr:row>
      <xdr:rowOff>17961</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5917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33</xdr:row>
      <xdr:rowOff>35742</xdr:rowOff>
    </xdr:from>
    <xdr:to>
      <xdr:col>50</xdr:col>
      <xdr:colOff>114300</xdr:colOff>
      <xdr:row>35</xdr:row>
      <xdr:rowOff>30299</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8750300" y="5693592"/>
          <a:ext cx="889000" cy="337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74204</xdr:rowOff>
    </xdr:from>
    <xdr:to>
      <xdr:col>50</xdr:col>
      <xdr:colOff>165100</xdr:colOff>
      <xdr:row>36</xdr:row>
      <xdr:rowOff>4354</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074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166931</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61676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33</xdr:row>
      <xdr:rowOff>35742</xdr:rowOff>
    </xdr:from>
    <xdr:to>
      <xdr:col>45</xdr:col>
      <xdr:colOff>177800</xdr:colOff>
      <xdr:row>35</xdr:row>
      <xdr:rowOff>36830</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7861300" y="5693592"/>
          <a:ext cx="889000" cy="343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25219</xdr:rowOff>
    </xdr:from>
    <xdr:to>
      <xdr:col>46</xdr:col>
      <xdr:colOff>38100</xdr:colOff>
      <xdr:row>35</xdr:row>
      <xdr:rowOff>126819</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02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117946</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6118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70031</xdr:rowOff>
    </xdr:from>
    <xdr:to>
      <xdr:col>41</xdr:col>
      <xdr:colOff>50800</xdr:colOff>
      <xdr:row>35</xdr:row>
      <xdr:rowOff>36830</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a:off x="6972300" y="5899331"/>
          <a:ext cx="889000" cy="138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31</xdr:row>
      <xdr:rowOff>74204</xdr:rowOff>
    </xdr:from>
    <xdr:to>
      <xdr:col>41</xdr:col>
      <xdr:colOff>101600</xdr:colOff>
      <xdr:row>32</xdr:row>
      <xdr:rowOff>4354</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5389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30</xdr:row>
      <xdr:rowOff>20881</xdr:rowOff>
    </xdr:from>
    <xdr:ext cx="469744"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26428" y="5164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106317</xdr:rowOff>
    </xdr:from>
    <xdr:to>
      <xdr:col>36</xdr:col>
      <xdr:colOff>165100</xdr:colOff>
      <xdr:row>31</xdr:row>
      <xdr:rowOff>36467</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524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29</xdr:row>
      <xdr:rowOff>52994</xdr:rowOff>
    </xdr:from>
    <xdr:ext cx="469744"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37428" y="502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140063</xdr:rowOff>
    </xdr:from>
    <xdr:to>
      <xdr:col>55</xdr:col>
      <xdr:colOff>50800</xdr:colOff>
      <xdr:row>35</xdr:row>
      <xdr:rowOff>70213</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596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118490</xdr:rowOff>
    </xdr:from>
    <xdr:ext cx="378565"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59477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150949</xdr:rowOff>
    </xdr:from>
    <xdr:to>
      <xdr:col>50</xdr:col>
      <xdr:colOff>165100</xdr:colOff>
      <xdr:row>35</xdr:row>
      <xdr:rowOff>81099</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598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33</xdr:row>
      <xdr:rowOff>97626</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50017" y="57554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32</xdr:row>
      <xdr:rowOff>156392</xdr:rowOff>
    </xdr:from>
    <xdr:to>
      <xdr:col>46</xdr:col>
      <xdr:colOff>38100</xdr:colOff>
      <xdr:row>33</xdr:row>
      <xdr:rowOff>86542</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564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31</xdr:row>
      <xdr:rowOff>103069</xdr:rowOff>
    </xdr:from>
    <xdr:ext cx="469744"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15428" y="5418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157480</xdr:rowOff>
    </xdr:from>
    <xdr:to>
      <xdr:col>41</xdr:col>
      <xdr:colOff>101600</xdr:colOff>
      <xdr:row>35</xdr:row>
      <xdr:rowOff>87630</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5986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78757</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72017" y="60795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19231</xdr:rowOff>
    </xdr:from>
    <xdr:to>
      <xdr:col>36</xdr:col>
      <xdr:colOff>165100</xdr:colOff>
      <xdr:row>34</xdr:row>
      <xdr:rowOff>120831</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584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34</xdr:row>
      <xdr:rowOff>111958</xdr:rowOff>
    </xdr:from>
    <xdr:ext cx="378565"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83017" y="59412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117069</xdr:rowOff>
    </xdr:from>
    <xdr:to>
      <xdr:col>54</xdr:col>
      <xdr:colOff>189865</xdr:colOff>
      <xdr:row>57</xdr:row>
      <xdr:rowOff>135395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861019"/>
          <a:ext cx="1270" cy="1047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139222</xdr:rowOff>
    </xdr:from>
    <xdr:ext cx="534377"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9911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135395</xdr:rowOff>
    </xdr:from>
    <xdr:to>
      <xdr:col>55</xdr:col>
      <xdr:colOff>88900</xdr:colOff>
      <xdr:row>57</xdr:row>
      <xdr:rowOff>135395</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990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63746</xdr:rowOff>
    </xdr:from>
    <xdr:ext cx="534377"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63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68,188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117069</xdr:rowOff>
    </xdr:from>
    <xdr:to>
      <xdr:col>55</xdr:col>
      <xdr:colOff>88900</xdr:colOff>
      <xdr:row>51</xdr:row>
      <xdr:rowOff>117069</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861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39401</xdr:rowOff>
    </xdr:from>
    <xdr:to>
      <xdr:col>55</xdr:col>
      <xdr:colOff>0</xdr:colOff>
      <xdr:row>56</xdr:row>
      <xdr:rowOff>56756</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9639300" y="9640601"/>
          <a:ext cx="838200" cy="17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164310</xdr:rowOff>
    </xdr:from>
    <xdr:ext cx="534377"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5940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14433</xdr:rowOff>
    </xdr:from>
    <xdr:to>
      <xdr:col>55</xdr:col>
      <xdr:colOff>50800</xdr:colOff>
      <xdr:row>56</xdr:row>
      <xdr:rowOff>116033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61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29725</xdr:rowOff>
    </xdr:from>
    <xdr:to>
      <xdr:col>50</xdr:col>
      <xdr:colOff>114300</xdr:colOff>
      <xdr:row>56</xdr:row>
      <xdr:rowOff>39401</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8750300" y="9630925"/>
          <a:ext cx="889000" cy="9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20777</xdr:rowOff>
    </xdr:from>
    <xdr:to>
      <xdr:col>50</xdr:col>
      <xdr:colOff>165100</xdr:colOff>
      <xdr:row>56</xdr:row>
      <xdr:rowOff>122377</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621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113504</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372111" y="9714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29725</xdr:rowOff>
    </xdr:from>
    <xdr:to>
      <xdr:col>45</xdr:col>
      <xdr:colOff>177800</xdr:colOff>
      <xdr:row>56</xdr:row>
      <xdr:rowOff>156940</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flipV="1">
          <a:off x="7861300" y="9630925"/>
          <a:ext cx="889000" cy="127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87261</xdr:rowOff>
    </xdr:from>
    <xdr:to>
      <xdr:col>46</xdr:col>
      <xdr:colOff>38100</xdr:colOff>
      <xdr:row>57</xdr:row>
      <xdr:rowOff>17411</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688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8538</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483111" y="978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129432</xdr:rowOff>
    </xdr:from>
    <xdr:to>
      <xdr:col>41</xdr:col>
      <xdr:colOff>50800</xdr:colOff>
      <xdr:row>56</xdr:row>
      <xdr:rowOff>156940</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a:off x="6972300" y="9730632"/>
          <a:ext cx="889000" cy="27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94311</xdr:rowOff>
    </xdr:from>
    <xdr:to>
      <xdr:col>41</xdr:col>
      <xdr:colOff>101600</xdr:colOff>
      <xdr:row>58</xdr:row>
      <xdr:rowOff>24461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866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15588</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594111" y="9959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78194</xdr:rowOff>
    </xdr:from>
    <xdr:to>
      <xdr:col>36</xdr:col>
      <xdr:colOff>165100</xdr:colOff>
      <xdr:row>58</xdr:row>
      <xdr:rowOff>8344</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850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170921</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05111" y="9943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5956</xdr:rowOff>
    </xdr:from>
    <xdr:to>
      <xdr:col>55</xdr:col>
      <xdr:colOff>50800</xdr:colOff>
      <xdr:row>56</xdr:row>
      <xdr:rowOff>107556</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960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28833</xdr:rowOff>
    </xdr:from>
    <xdr:ext cx="534377"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9458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160051</xdr:rowOff>
    </xdr:from>
    <xdr:to>
      <xdr:col>50</xdr:col>
      <xdr:colOff>165100</xdr:colOff>
      <xdr:row>56</xdr:row>
      <xdr:rowOff>90201</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958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106728</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372111" y="9365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150375</xdr:rowOff>
    </xdr:from>
    <xdr:to>
      <xdr:col>46</xdr:col>
      <xdr:colOff>38100</xdr:colOff>
      <xdr:row>56</xdr:row>
      <xdr:rowOff>80525</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9580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97052</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483111" y="9355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106140</xdr:rowOff>
    </xdr:from>
    <xdr:to>
      <xdr:col>41</xdr:col>
      <xdr:colOff>101600</xdr:colOff>
      <xdr:row>57</xdr:row>
      <xdr:rowOff>36290</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970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52817</xdr:rowOff>
    </xdr:from>
    <xdr:ext cx="534377"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594111" y="9482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78632</xdr:rowOff>
    </xdr:from>
    <xdr:to>
      <xdr:col>36</xdr:col>
      <xdr:colOff>165100</xdr:colOff>
      <xdr:row>57</xdr:row>
      <xdr:rowOff>8782</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9679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25309</xdr:rowOff>
    </xdr:from>
    <xdr:ext cx="534377"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05111" y="9455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80</xdr:row>
      <xdr:rowOff>111777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73677</xdr:rowOff>
    </xdr:from>
    <xdr:ext cx="46717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136821" y="1344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商工費グラフ枠">
          <a:extLst>
            <a:ext uri="{FF2B5EF4-FFF2-40B4-BE49-F238E27FC236}">
              <a16:creationId xmlns:a16="http://schemas.microsoft.com/office/drawing/2014/main" id="{00000000-0008-0000-0700-000095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96114</xdr:rowOff>
    </xdr:from>
    <xdr:to>
      <xdr:col>54</xdr:col>
      <xdr:colOff>189865</xdr:colOff>
      <xdr:row>78</xdr:row>
      <xdr:rowOff>121793</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10475595" y="12269064"/>
          <a:ext cx="1270" cy="1225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125620</xdr:rowOff>
    </xdr:from>
    <xdr:ext cx="469744" cy="259045"/>
    <xdr:sp macro="" textlink="">
      <xdr:nvSpPr>
        <xdr:cNvPr id="407" name="商工費最小値テキスト">
          <a:extLst>
            <a:ext uri="{FF2B5EF4-FFF2-40B4-BE49-F238E27FC236}">
              <a16:creationId xmlns:a16="http://schemas.microsoft.com/office/drawing/2014/main" id="{00000000-0008-0000-0700-000097010000}"/>
            </a:ext>
          </a:extLst>
        </xdr:cNvPr>
        <xdr:cNvSpPr txBox="1"/>
      </xdr:nvSpPr>
      <xdr:spPr>
        <a:xfrm>
          <a:off x="10528300" y="13498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121793</xdr:rowOff>
    </xdr:from>
    <xdr:to>
      <xdr:col>55</xdr:col>
      <xdr:colOff>88900</xdr:colOff>
      <xdr:row>78</xdr:row>
      <xdr:rowOff>121793</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34948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42791</xdr:rowOff>
    </xdr:from>
    <xdr:ext cx="534377" cy="259045"/>
    <xdr:sp macro="" textlink="">
      <xdr:nvSpPr>
        <xdr:cNvPr id="409" name="商工費最大値テキスト">
          <a:extLst>
            <a:ext uri="{FF2B5EF4-FFF2-40B4-BE49-F238E27FC236}">
              <a16:creationId xmlns:a16="http://schemas.microsoft.com/office/drawing/2014/main" id="{00000000-0008-0000-0700-000099010000}"/>
            </a:ext>
          </a:extLst>
        </xdr:cNvPr>
        <xdr:cNvSpPr txBox="1"/>
      </xdr:nvSpPr>
      <xdr:spPr>
        <a:xfrm>
          <a:off x="10528300" y="12044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22,322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96114</xdr:rowOff>
    </xdr:from>
    <xdr:to>
      <xdr:col>55</xdr:col>
      <xdr:colOff>88900</xdr:colOff>
      <xdr:row>71</xdr:row>
      <xdr:rowOff>96114</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10388600" y="12269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94971</xdr:rowOff>
    </xdr:from>
    <xdr:to>
      <xdr:col>55</xdr:col>
      <xdr:colOff>0</xdr:colOff>
      <xdr:row>77</xdr:row>
      <xdr:rowOff>90170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9639300" y="12953721"/>
          <a:ext cx="838200" cy="338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54018</xdr:rowOff>
    </xdr:from>
    <xdr:ext cx="534377" cy="259045"/>
    <xdr:sp macro="" textlink="">
      <xdr:nvSpPr>
        <xdr:cNvPr id="412" name="商工費平均値テキスト">
          <a:extLst>
            <a:ext uri="{FF2B5EF4-FFF2-40B4-BE49-F238E27FC236}">
              <a16:creationId xmlns:a16="http://schemas.microsoft.com/office/drawing/2014/main" id="{00000000-0008-0000-0700-00009C010000}"/>
            </a:ext>
          </a:extLst>
        </xdr:cNvPr>
        <xdr:cNvSpPr txBox="1"/>
      </xdr:nvSpPr>
      <xdr:spPr>
        <a:xfrm>
          <a:off x="10528300" y="12741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31141</xdr:rowOff>
    </xdr:from>
    <xdr:to>
      <xdr:col>55</xdr:col>
      <xdr:colOff>50800</xdr:colOff>
      <xdr:row>75</xdr:row>
      <xdr:rowOff>132741</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10426700" y="1288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94971</xdr:rowOff>
    </xdr:from>
    <xdr:to>
      <xdr:col>50</xdr:col>
      <xdr:colOff>114300</xdr:colOff>
      <xdr:row>76</xdr:row>
      <xdr:rowOff>134899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8750300" y="12953721"/>
          <a:ext cx="889000" cy="211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73</xdr:row>
      <xdr:rowOff>41122</xdr:rowOff>
    </xdr:from>
    <xdr:to>
      <xdr:col>50</xdr:col>
      <xdr:colOff>165100</xdr:colOff>
      <xdr:row>73</xdr:row>
      <xdr:rowOff>142722</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9588500" y="12556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71</xdr:row>
      <xdr:rowOff>159249</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9372111" y="12332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134899</xdr:rowOff>
    </xdr:from>
    <xdr:to>
      <xdr:col>45</xdr:col>
      <xdr:colOff>177800</xdr:colOff>
      <xdr:row>77</xdr:row>
      <xdr:rowOff>90018</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7861300" y="13165099"/>
          <a:ext cx="889000" cy="126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72</xdr:row>
      <xdr:rowOff>166015</xdr:rowOff>
    </xdr:from>
    <xdr:to>
      <xdr:col>46</xdr:col>
      <xdr:colOff>38100</xdr:colOff>
      <xdr:row>73</xdr:row>
      <xdr:rowOff>96165</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8699500" y="1251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71</xdr:row>
      <xdr:rowOff>112692</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483111" y="12285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90018</xdr:rowOff>
    </xdr:from>
    <xdr:to>
      <xdr:col>41</xdr:col>
      <xdr:colOff>50800</xdr:colOff>
      <xdr:row>79</xdr:row>
      <xdr:rowOff>54127</xdr:rowOff>
    </xdr:to>
    <xdr:cxnSp macro="">
      <xdr:nvCxnSpPr>
        <xdr:cNvPr id="420" name="直線コネクタ 419">
          <a:extLst>
            <a:ext uri="{FF2B5EF4-FFF2-40B4-BE49-F238E27FC236}">
              <a16:creationId xmlns:a16="http://schemas.microsoft.com/office/drawing/2014/main" id="{00000000-0008-0000-0700-0000A4010000}"/>
            </a:ext>
          </a:extLst>
        </xdr:cNvPr>
        <xdr:cNvCxnSpPr/>
      </xdr:nvCxnSpPr>
      <xdr:spPr>
        <a:xfrm flipV="1">
          <a:off x="6972300" y="13291668"/>
          <a:ext cx="889000" cy="307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72</xdr:row>
      <xdr:rowOff>139116</xdr:rowOff>
    </xdr:from>
    <xdr:to>
      <xdr:col>41</xdr:col>
      <xdr:colOff>101600</xdr:colOff>
      <xdr:row>73</xdr:row>
      <xdr:rowOff>69266</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7810500" y="1248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71</xdr:row>
      <xdr:rowOff>85793</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594111" y="12258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128371</xdr:rowOff>
    </xdr:from>
    <xdr:to>
      <xdr:col>36</xdr:col>
      <xdr:colOff>165100</xdr:colOff>
      <xdr:row>76</xdr:row>
      <xdr:rowOff>58520</xdr:rowOff>
    </xdr:to>
    <xdr:sp macro="" textlink="">
      <xdr:nvSpPr>
        <xdr:cNvPr id="423" name="フローチャート: 判断 422">
          <a:extLst>
            <a:ext uri="{FF2B5EF4-FFF2-40B4-BE49-F238E27FC236}">
              <a16:creationId xmlns:a16="http://schemas.microsoft.com/office/drawing/2014/main" id="{00000000-0008-0000-0700-0000A7010000}"/>
            </a:ext>
          </a:extLst>
        </xdr:cNvPr>
        <xdr:cNvSpPr/>
      </xdr:nvSpPr>
      <xdr:spPr>
        <a:xfrm>
          <a:off x="6921500" y="1298712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75048</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05111" y="1276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39370</xdr:rowOff>
    </xdr:from>
    <xdr:to>
      <xdr:col>55</xdr:col>
      <xdr:colOff>50800</xdr:colOff>
      <xdr:row>77</xdr:row>
      <xdr:rowOff>140970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10426700" y="1324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17797</xdr:rowOff>
    </xdr:from>
    <xdr:ext cx="469744" cy="259045"/>
    <xdr:sp macro="" textlink="">
      <xdr:nvSpPr>
        <xdr:cNvPr id="431" name="商工費該当値テキスト">
          <a:extLst>
            <a:ext uri="{FF2B5EF4-FFF2-40B4-BE49-F238E27FC236}">
              <a16:creationId xmlns:a16="http://schemas.microsoft.com/office/drawing/2014/main" id="{00000000-0008-0000-0700-0000AF010000}"/>
            </a:ext>
          </a:extLst>
        </xdr:cNvPr>
        <xdr:cNvSpPr txBox="1"/>
      </xdr:nvSpPr>
      <xdr:spPr>
        <a:xfrm>
          <a:off x="10528300" y="13219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44171</xdr:rowOff>
    </xdr:from>
    <xdr:to>
      <xdr:col>50</xdr:col>
      <xdr:colOff>165100</xdr:colOff>
      <xdr:row>75</xdr:row>
      <xdr:rowOff>145771</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9588500" y="12902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136898</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9372111" y="12995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84099</xdr:rowOff>
    </xdr:from>
    <xdr:to>
      <xdr:col>46</xdr:col>
      <xdr:colOff>38100</xdr:colOff>
      <xdr:row>77</xdr:row>
      <xdr:rowOff>14249</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8699500" y="1311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5376</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8483111" y="13207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39218</xdr:rowOff>
    </xdr:from>
    <xdr:to>
      <xdr:col>41</xdr:col>
      <xdr:colOff>101600</xdr:colOff>
      <xdr:row>77</xdr:row>
      <xdr:rowOff>140818</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7810500" y="13240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131945</xdr:rowOff>
    </xdr:from>
    <xdr:ext cx="469744"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7626428" y="13333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3327</xdr:rowOff>
    </xdr:from>
    <xdr:to>
      <xdr:col>36</xdr:col>
      <xdr:colOff>165100</xdr:colOff>
      <xdr:row>79</xdr:row>
      <xdr:rowOff>104927</xdr:rowOff>
    </xdr:to>
    <xdr:sp macro="" textlink="">
      <xdr:nvSpPr>
        <xdr:cNvPr id="438" name="楕円 437">
          <a:extLst>
            <a:ext uri="{FF2B5EF4-FFF2-40B4-BE49-F238E27FC236}">
              <a16:creationId xmlns:a16="http://schemas.microsoft.com/office/drawing/2014/main" id="{00000000-0008-0000-0700-0000B6010000}"/>
            </a:ext>
          </a:extLst>
        </xdr:cNvPr>
        <xdr:cNvSpPr/>
      </xdr:nvSpPr>
      <xdr:spPr>
        <a:xfrm>
          <a:off x="6921500" y="1354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96054</xdr:rowOff>
    </xdr:from>
    <xdr:ext cx="469744"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737428" y="13640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a:extLst>
            <a:ext uri="{FF2B5EF4-FFF2-40B4-BE49-F238E27FC236}">
              <a16:creationId xmlns:a16="http://schemas.microsoft.com/office/drawing/2014/main" id="{00000000-0008-0000-0700-0000BF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157226</xdr:rowOff>
    </xdr:from>
    <xdr:to>
      <xdr:col>54</xdr:col>
      <xdr:colOff>189865</xdr:colOff>
      <xdr:row>97</xdr:row>
      <xdr:rowOff>25972</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759176"/>
          <a:ext cx="1270" cy="8974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29799</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6660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25972</xdr:rowOff>
    </xdr:from>
    <xdr:to>
      <xdr:col>55</xdr:col>
      <xdr:colOff>88900</xdr:colOff>
      <xdr:row>97</xdr:row>
      <xdr:rowOff>25972</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6656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103903</xdr:rowOff>
    </xdr:from>
    <xdr:ext cx="534377"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534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53,040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157226</xdr:rowOff>
    </xdr:from>
    <xdr:to>
      <xdr:col>55</xdr:col>
      <xdr:colOff>88900</xdr:colOff>
      <xdr:row>91</xdr:row>
      <xdr:rowOff>157226</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75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127355</xdr:rowOff>
    </xdr:from>
    <xdr:to>
      <xdr:col>55</xdr:col>
      <xdr:colOff>0</xdr:colOff>
      <xdr:row>97</xdr:row>
      <xdr:rowOff>25972</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9639300" y="16586555"/>
          <a:ext cx="838200" cy="70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167746</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61125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144869</xdr:rowOff>
    </xdr:from>
    <xdr:to>
      <xdr:col>55</xdr:col>
      <xdr:colOff>50800</xdr:colOff>
      <xdr:row>95</xdr:row>
      <xdr:rowOff>75019</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26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127355</xdr:rowOff>
    </xdr:from>
    <xdr:to>
      <xdr:col>50</xdr:col>
      <xdr:colOff>114300</xdr:colOff>
      <xdr:row>97</xdr:row>
      <xdr:rowOff>32562</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flipV="1">
          <a:off x="8750300" y="16586555"/>
          <a:ext cx="889000" cy="76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157480</xdr:rowOff>
    </xdr:from>
    <xdr:to>
      <xdr:col>50</xdr:col>
      <xdr:colOff>165100</xdr:colOff>
      <xdr:row>95</xdr:row>
      <xdr:rowOff>87630</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27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104157</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049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32562</xdr:rowOff>
    </xdr:from>
    <xdr:to>
      <xdr:col>45</xdr:col>
      <xdr:colOff>177800</xdr:colOff>
      <xdr:row>97</xdr:row>
      <xdr:rowOff>163740</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flipV="1">
          <a:off x="7861300" y="16663212"/>
          <a:ext cx="889000" cy="131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133744</xdr:rowOff>
    </xdr:from>
    <xdr:to>
      <xdr:col>46</xdr:col>
      <xdr:colOff>38100</xdr:colOff>
      <xdr:row>95</xdr:row>
      <xdr:rowOff>63894</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250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80421</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025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127699</xdr:rowOff>
    </xdr:from>
    <xdr:to>
      <xdr:col>41</xdr:col>
      <xdr:colOff>50800</xdr:colOff>
      <xdr:row>97</xdr:row>
      <xdr:rowOff>163740</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a:off x="6972300" y="16758349"/>
          <a:ext cx="889000" cy="36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93</xdr:row>
      <xdr:rowOff>77279</xdr:rowOff>
    </xdr:from>
    <xdr:to>
      <xdr:col>41</xdr:col>
      <xdr:colOff>101600</xdr:colOff>
      <xdr:row>94</xdr:row>
      <xdr:rowOff>7429</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022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23956</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5797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108369</xdr:rowOff>
    </xdr:from>
    <xdr:to>
      <xdr:col>36</xdr:col>
      <xdr:colOff>165100</xdr:colOff>
      <xdr:row>94</xdr:row>
      <xdr:rowOff>38519</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053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55046</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5828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146622</xdr:rowOff>
    </xdr:from>
    <xdr:to>
      <xdr:col>55</xdr:col>
      <xdr:colOff>50800</xdr:colOff>
      <xdr:row>97</xdr:row>
      <xdr:rowOff>76772</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6605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61549</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6520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76555</xdr:rowOff>
    </xdr:from>
    <xdr:to>
      <xdr:col>50</xdr:col>
      <xdr:colOff>165100</xdr:colOff>
      <xdr:row>97</xdr:row>
      <xdr:rowOff>6705</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653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169282</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662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153212</xdr:rowOff>
    </xdr:from>
    <xdr:to>
      <xdr:col>46</xdr:col>
      <xdr:colOff>38100</xdr:colOff>
      <xdr:row>97</xdr:row>
      <xdr:rowOff>83362</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6612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74489</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6705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112940</xdr:rowOff>
    </xdr:from>
    <xdr:to>
      <xdr:col>41</xdr:col>
      <xdr:colOff>101600</xdr:colOff>
      <xdr:row>98</xdr:row>
      <xdr:rowOff>43090</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674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34217</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6836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76899</xdr:rowOff>
    </xdr:from>
    <xdr:to>
      <xdr:col>36</xdr:col>
      <xdr:colOff>165100</xdr:colOff>
      <xdr:row>98</xdr:row>
      <xdr:rowOff>7049</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670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169626</xdr:rowOff>
    </xdr:from>
    <xdr:ext cx="534377"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705111" y="16800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40</xdr:row>
      <xdr:rowOff>111777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a:extLst>
            <a:ext uri="{FF2B5EF4-FFF2-40B4-BE49-F238E27FC236}">
              <a16:creationId xmlns:a16="http://schemas.microsoft.com/office/drawing/2014/main" id="{00000000-0008-0000-07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62205</xdr:rowOff>
    </xdr:from>
    <xdr:to>
      <xdr:col>85</xdr:col>
      <xdr:colOff>126364</xdr:colOff>
      <xdr:row>39</xdr:row>
      <xdr:rowOff>51156</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6317595" y="5377155"/>
          <a:ext cx="1269" cy="13605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54983</xdr:rowOff>
    </xdr:from>
    <xdr:ext cx="534377" cy="259045"/>
    <xdr:sp macro="" textlink="">
      <xdr:nvSpPr>
        <xdr:cNvPr id="523" name="消防費最小値テキスト">
          <a:extLst>
            <a:ext uri="{FF2B5EF4-FFF2-40B4-BE49-F238E27FC236}">
              <a16:creationId xmlns:a16="http://schemas.microsoft.com/office/drawing/2014/main" id="{00000000-0008-0000-0700-00000B020000}"/>
            </a:ext>
          </a:extLst>
        </xdr:cNvPr>
        <xdr:cNvSpPr txBox="1"/>
      </xdr:nvSpPr>
      <xdr:spPr>
        <a:xfrm>
          <a:off x="16370300" y="6741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51156</xdr:rowOff>
    </xdr:from>
    <xdr:to>
      <xdr:col>86</xdr:col>
      <xdr:colOff>25400</xdr:colOff>
      <xdr:row>39</xdr:row>
      <xdr:rowOff>51156</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6737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8882</xdr:rowOff>
    </xdr:from>
    <xdr:ext cx="534377" cy="259045"/>
    <xdr:sp macro="" textlink="">
      <xdr:nvSpPr>
        <xdr:cNvPr id="525" name="消防費最大値テキスト">
          <a:extLst>
            <a:ext uri="{FF2B5EF4-FFF2-40B4-BE49-F238E27FC236}">
              <a16:creationId xmlns:a16="http://schemas.microsoft.com/office/drawing/2014/main" id="{00000000-0008-0000-0700-00000D020000}"/>
            </a:ext>
          </a:extLst>
        </xdr:cNvPr>
        <xdr:cNvSpPr txBox="1"/>
      </xdr:nvSpPr>
      <xdr:spPr>
        <a:xfrm>
          <a:off x="16370300" y="5152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32,767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62205</xdr:rowOff>
    </xdr:from>
    <xdr:to>
      <xdr:col>86</xdr:col>
      <xdr:colOff>25400</xdr:colOff>
      <xdr:row>31</xdr:row>
      <xdr:rowOff>62205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5377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32</xdr:row>
      <xdr:rowOff>105105</xdr:rowOff>
    </xdr:from>
    <xdr:to>
      <xdr:col>85</xdr:col>
      <xdr:colOff>127000</xdr:colOff>
      <xdr:row>37</xdr:row>
      <xdr:rowOff>407</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5481300" y="5591505"/>
          <a:ext cx="838200" cy="75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156786</xdr:rowOff>
    </xdr:from>
    <xdr:ext cx="534377" cy="259045"/>
    <xdr:sp macro="" textlink="">
      <xdr:nvSpPr>
        <xdr:cNvPr id="528" name="消防費平均値テキスト">
          <a:extLst>
            <a:ext uri="{FF2B5EF4-FFF2-40B4-BE49-F238E27FC236}">
              <a16:creationId xmlns:a16="http://schemas.microsoft.com/office/drawing/2014/main" id="{00000000-0008-0000-0700-000010020000}"/>
            </a:ext>
          </a:extLst>
        </xdr:cNvPr>
        <xdr:cNvSpPr txBox="1"/>
      </xdr:nvSpPr>
      <xdr:spPr>
        <a:xfrm>
          <a:off x="16370300" y="61575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6909</xdr:rowOff>
    </xdr:from>
    <xdr:to>
      <xdr:col>85</xdr:col>
      <xdr:colOff>177800</xdr:colOff>
      <xdr:row>36</xdr:row>
      <xdr:rowOff>108509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6268700" y="6179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407</xdr:rowOff>
    </xdr:from>
    <xdr:to>
      <xdr:col>81</xdr:col>
      <xdr:colOff>50800</xdr:colOff>
      <xdr:row>37</xdr:row>
      <xdr:rowOff>61290</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4592300" y="6344057"/>
          <a:ext cx="889000" cy="60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90500</xdr:rowOff>
    </xdr:from>
    <xdr:to>
      <xdr:col>81</xdr:col>
      <xdr:colOff>101600</xdr:colOff>
      <xdr:row>38</xdr:row>
      <xdr:rowOff>20650</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5430500" y="643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11777</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526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61290</xdr:rowOff>
    </xdr:from>
    <xdr:to>
      <xdr:col>76</xdr:col>
      <xdr:colOff>114300</xdr:colOff>
      <xdr:row>37</xdr:row>
      <xdr:rowOff>104343</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flipV="1">
          <a:off x="13703300" y="6404940"/>
          <a:ext cx="889000" cy="43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36094</xdr:rowOff>
    </xdr:from>
    <xdr:to>
      <xdr:col>76</xdr:col>
      <xdr:colOff>165100</xdr:colOff>
      <xdr:row>37</xdr:row>
      <xdr:rowOff>137694</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4541500" y="637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128820</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325111" y="6472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104343</xdr:rowOff>
    </xdr:from>
    <xdr:to>
      <xdr:col>71</xdr:col>
      <xdr:colOff>177800</xdr:colOff>
      <xdr:row>37</xdr:row>
      <xdr:rowOff>125756</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flipV="1">
          <a:off x="12814300" y="6447993"/>
          <a:ext cx="889000" cy="21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16434</xdr:rowOff>
    </xdr:from>
    <xdr:to>
      <xdr:col>72</xdr:col>
      <xdr:colOff>38100</xdr:colOff>
      <xdr:row>38</xdr:row>
      <xdr:rowOff>118034</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3652500" y="653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109161</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624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36855</xdr:rowOff>
    </xdr:from>
    <xdr:to>
      <xdr:col>67</xdr:col>
      <xdr:colOff>101600</xdr:colOff>
      <xdr:row>38</xdr:row>
      <xdr:rowOff>138455</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2763500" y="6551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129582</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644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54305</xdr:rowOff>
    </xdr:from>
    <xdr:to>
      <xdr:col>85</xdr:col>
      <xdr:colOff>177800</xdr:colOff>
      <xdr:row>32</xdr:row>
      <xdr:rowOff>155905</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6268700" y="5540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77182</xdr:rowOff>
    </xdr:from>
    <xdr:ext cx="534377" cy="259045"/>
    <xdr:sp macro="" textlink="">
      <xdr:nvSpPr>
        <xdr:cNvPr id="547" name="消防費該当値テキスト">
          <a:extLst>
            <a:ext uri="{FF2B5EF4-FFF2-40B4-BE49-F238E27FC236}">
              <a16:creationId xmlns:a16="http://schemas.microsoft.com/office/drawing/2014/main" id="{00000000-0008-0000-0700-000023020000}"/>
            </a:ext>
          </a:extLst>
        </xdr:cNvPr>
        <xdr:cNvSpPr txBox="1"/>
      </xdr:nvSpPr>
      <xdr:spPr>
        <a:xfrm>
          <a:off x="16370300" y="5392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121057</xdr:rowOff>
    </xdr:from>
    <xdr:to>
      <xdr:col>81</xdr:col>
      <xdr:colOff>101600</xdr:colOff>
      <xdr:row>37</xdr:row>
      <xdr:rowOff>51207</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5430500" y="6293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67734</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5214111" y="6068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10490</xdr:rowOff>
    </xdr:from>
    <xdr:to>
      <xdr:col>76</xdr:col>
      <xdr:colOff>165100</xdr:colOff>
      <xdr:row>37</xdr:row>
      <xdr:rowOff>112090</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4541500" y="63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128617</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4325111" y="6129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53543</xdr:rowOff>
    </xdr:from>
    <xdr:to>
      <xdr:col>72</xdr:col>
      <xdr:colOff>38100</xdr:colOff>
      <xdr:row>37</xdr:row>
      <xdr:rowOff>155143</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3652500" y="639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220</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3436111" y="617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74956</xdr:rowOff>
    </xdr:from>
    <xdr:to>
      <xdr:col>67</xdr:col>
      <xdr:colOff>101600</xdr:colOff>
      <xdr:row>38</xdr:row>
      <xdr:rowOff>5105</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2763500" y="641860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21633</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547111" y="6193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4140</xdr:rowOff>
    </xdr:from>
    <xdr:to>
      <xdr:col>85</xdr:col>
      <xdr:colOff>126364</xdr:colOff>
      <xdr:row>57</xdr:row>
      <xdr:rowOff>155587</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919540"/>
          <a:ext cx="1269" cy="10086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159414</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9932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155587</xdr:rowOff>
    </xdr:from>
    <xdr:to>
      <xdr:col>86</xdr:col>
      <xdr:colOff>25400</xdr:colOff>
      <xdr:row>57</xdr:row>
      <xdr:rowOff>155587</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9928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122267</xdr:rowOff>
    </xdr:from>
    <xdr:ext cx="534377"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694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90,930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4140</xdr:rowOff>
    </xdr:from>
    <xdr:to>
      <xdr:col>86</xdr:col>
      <xdr:colOff>25400</xdr:colOff>
      <xdr:row>52</xdr:row>
      <xdr:rowOff>4140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9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116725</xdr:rowOff>
    </xdr:from>
    <xdr:to>
      <xdr:col>85</xdr:col>
      <xdr:colOff>127000</xdr:colOff>
      <xdr:row>58</xdr:row>
      <xdr:rowOff>134534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889375"/>
          <a:ext cx="838200" cy="189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84848</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5145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61971</xdr:rowOff>
    </xdr:from>
    <xdr:to>
      <xdr:col>85</xdr:col>
      <xdr:colOff>177800</xdr:colOff>
      <xdr:row>56</xdr:row>
      <xdr:rowOff>163571</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663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134534</xdr:rowOff>
    </xdr:from>
    <xdr:to>
      <xdr:col>81</xdr:col>
      <xdr:colOff>50800</xdr:colOff>
      <xdr:row>59</xdr:row>
      <xdr:rowOff>2105</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4592300" y="10078634"/>
          <a:ext cx="889000" cy="39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171036</xdr:rowOff>
    </xdr:from>
    <xdr:to>
      <xdr:col>81</xdr:col>
      <xdr:colOff>101600</xdr:colOff>
      <xdr:row>57</xdr:row>
      <xdr:rowOff>101186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772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117713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547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128887</xdr:rowOff>
    </xdr:from>
    <xdr:to>
      <xdr:col>76</xdr:col>
      <xdr:colOff>114300</xdr:colOff>
      <xdr:row>59</xdr:row>
      <xdr:rowOff>2105</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3703300" y="9901537"/>
          <a:ext cx="889000" cy="216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152885</xdr:rowOff>
    </xdr:from>
    <xdr:to>
      <xdr:col>76</xdr:col>
      <xdr:colOff>165100</xdr:colOff>
      <xdr:row>57</xdr:row>
      <xdr:rowOff>83035</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75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99562</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529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123789</xdr:rowOff>
    </xdr:from>
    <xdr:to>
      <xdr:col>71</xdr:col>
      <xdr:colOff>177800</xdr:colOff>
      <xdr:row>57</xdr:row>
      <xdr:rowOff>128887</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2814300" y="9896439"/>
          <a:ext cx="889000" cy="5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53078</xdr:rowOff>
    </xdr:from>
    <xdr:to>
      <xdr:col>72</xdr:col>
      <xdr:colOff>38100</xdr:colOff>
      <xdr:row>56</xdr:row>
      <xdr:rowOff>154678</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54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171205</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429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122504</xdr:rowOff>
    </xdr:from>
    <xdr:to>
      <xdr:col>67</xdr:col>
      <xdr:colOff>101600</xdr:colOff>
      <xdr:row>57</xdr:row>
      <xdr:rowOff>52654</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723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69181</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49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65925</xdr:rowOff>
    </xdr:from>
    <xdr:to>
      <xdr:col>85</xdr:col>
      <xdr:colOff>177800</xdr:colOff>
      <xdr:row>57</xdr:row>
      <xdr:rowOff>167525</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83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152302</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753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83734</xdr:rowOff>
    </xdr:from>
    <xdr:to>
      <xdr:col>81</xdr:col>
      <xdr:colOff>101600</xdr:colOff>
      <xdr:row>59</xdr:row>
      <xdr:rowOff>13884</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10027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59</xdr:row>
      <xdr:rowOff>5011</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10120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122755</xdr:rowOff>
    </xdr:from>
    <xdr:to>
      <xdr:col>76</xdr:col>
      <xdr:colOff>165100</xdr:colOff>
      <xdr:row>59</xdr:row>
      <xdr:rowOff>52905</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1006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59</xdr:row>
      <xdr:rowOff>44032</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10159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78087</xdr:rowOff>
    </xdr:from>
    <xdr:to>
      <xdr:col>72</xdr:col>
      <xdr:colOff>38100</xdr:colOff>
      <xdr:row>58</xdr:row>
      <xdr:rowOff>8237</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850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170814</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943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72989</xdr:rowOff>
    </xdr:from>
    <xdr:to>
      <xdr:col>67</xdr:col>
      <xdr:colOff>101600</xdr:colOff>
      <xdr:row>58</xdr:row>
      <xdr:rowOff>3139</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845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165716</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938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168927</xdr:rowOff>
    </xdr:from>
    <xdr:ext cx="46717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130827</xdr:rowOff>
    </xdr:from>
    <xdr:ext cx="46717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92727</xdr:rowOff>
    </xdr:from>
    <xdr:ext cx="46717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78821" y="1192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4" name="災害復旧費グラフ枠">
          <a:extLst>
            <a:ext uri="{FF2B5EF4-FFF2-40B4-BE49-F238E27FC236}">
              <a16:creationId xmlns:a16="http://schemas.microsoft.com/office/drawing/2014/main" id="{00000000-0008-0000-0700-00007A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83693</xdr:rowOff>
    </xdr:from>
    <xdr:to>
      <xdr:col>85</xdr:col>
      <xdr:colOff>126364</xdr:colOff>
      <xdr:row>79</xdr:row>
      <xdr:rowOff>44450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6317595" y="12085193"/>
          <a:ext cx="1269" cy="1503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6" name="災害復旧費最小値テキスト">
          <a:extLst>
            <a:ext uri="{FF2B5EF4-FFF2-40B4-BE49-F238E27FC236}">
              <a16:creationId xmlns:a16="http://schemas.microsoft.com/office/drawing/2014/main" id="{00000000-0008-0000-0700-00007C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30370</xdr:rowOff>
    </xdr:from>
    <xdr:ext cx="469744" cy="259045"/>
    <xdr:sp macro="" textlink="">
      <xdr:nvSpPr>
        <xdr:cNvPr id="638" name="災害復旧費最大値テキスト">
          <a:extLst>
            <a:ext uri="{FF2B5EF4-FFF2-40B4-BE49-F238E27FC236}">
              <a16:creationId xmlns:a16="http://schemas.microsoft.com/office/drawing/2014/main" id="{00000000-0008-0000-0700-00007E020000}"/>
            </a:ext>
          </a:extLst>
        </xdr:cNvPr>
        <xdr:cNvSpPr txBox="1"/>
      </xdr:nvSpPr>
      <xdr:spPr>
        <a:xfrm>
          <a:off x="16370300" y="11860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7,894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83693</xdr:rowOff>
    </xdr:from>
    <xdr:to>
      <xdr:col>86</xdr:col>
      <xdr:colOff>25400</xdr:colOff>
      <xdr:row>70</xdr:row>
      <xdr:rowOff>83693</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2085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35306</xdr:rowOff>
    </xdr:from>
    <xdr:to>
      <xdr:col>85</xdr:col>
      <xdr:colOff>127000</xdr:colOff>
      <xdr:row>78</xdr:row>
      <xdr:rowOff>26163</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flipV="1">
          <a:off x="15481300" y="12894056"/>
          <a:ext cx="838200" cy="50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132669</xdr:rowOff>
    </xdr:from>
    <xdr:ext cx="469744" cy="259045"/>
    <xdr:sp macro="" textlink="">
      <xdr:nvSpPr>
        <xdr:cNvPr id="641" name="災害復旧費平均値テキスト">
          <a:extLst>
            <a:ext uri="{FF2B5EF4-FFF2-40B4-BE49-F238E27FC236}">
              <a16:creationId xmlns:a16="http://schemas.microsoft.com/office/drawing/2014/main" id="{00000000-0008-0000-0700-000081020000}"/>
            </a:ext>
          </a:extLst>
        </xdr:cNvPr>
        <xdr:cNvSpPr txBox="1"/>
      </xdr:nvSpPr>
      <xdr:spPr>
        <a:xfrm>
          <a:off x="16370300" y="129914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154242</xdr:rowOff>
    </xdr:from>
    <xdr:to>
      <xdr:col>85</xdr:col>
      <xdr:colOff>177800</xdr:colOff>
      <xdr:row>76</xdr:row>
      <xdr:rowOff>84392</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6268700" y="1301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129603</xdr:rowOff>
    </xdr:from>
    <xdr:to>
      <xdr:col>81</xdr:col>
      <xdr:colOff>50800</xdr:colOff>
      <xdr:row>78</xdr:row>
      <xdr:rowOff>26163</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4592300" y="13331253"/>
          <a:ext cx="889000" cy="68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33846</xdr:rowOff>
    </xdr:from>
    <xdr:to>
      <xdr:col>81</xdr:col>
      <xdr:colOff>101600</xdr:colOff>
      <xdr:row>76</xdr:row>
      <xdr:rowOff>135446</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5430500" y="13064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74</xdr:row>
      <xdr:rowOff>151972</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5246428" y="12839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71120</xdr:rowOff>
    </xdr:from>
    <xdr:to>
      <xdr:col>76</xdr:col>
      <xdr:colOff>114300</xdr:colOff>
      <xdr:row>77</xdr:row>
      <xdr:rowOff>129603</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3703300" y="13101320"/>
          <a:ext cx="889000" cy="229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69850</xdr:rowOff>
    </xdr:from>
    <xdr:to>
      <xdr:col>76</xdr:col>
      <xdr:colOff>165100</xdr:colOff>
      <xdr:row>78</xdr:row>
      <xdr:rowOff>0</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4541500" y="1327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16527</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357428" y="1304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64833</xdr:rowOff>
    </xdr:from>
    <xdr:to>
      <xdr:col>71</xdr:col>
      <xdr:colOff>177800</xdr:colOff>
      <xdr:row>76</xdr:row>
      <xdr:rowOff>71120</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a:off x="12814300" y="13095033"/>
          <a:ext cx="889000" cy="6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28893</xdr:rowOff>
    </xdr:from>
    <xdr:to>
      <xdr:col>72</xdr:col>
      <xdr:colOff>38100</xdr:colOff>
      <xdr:row>74</xdr:row>
      <xdr:rowOff>130493</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3652500" y="12716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72</xdr:row>
      <xdr:rowOff>147020</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468428" y="12491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44323</xdr:rowOff>
    </xdr:from>
    <xdr:to>
      <xdr:col>67</xdr:col>
      <xdr:colOff>101600</xdr:colOff>
      <xdr:row>75</xdr:row>
      <xdr:rowOff>145923</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2763500" y="12903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73</xdr:row>
      <xdr:rowOff>162450</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579428" y="12678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155956</xdr:rowOff>
    </xdr:from>
    <xdr:to>
      <xdr:col>85</xdr:col>
      <xdr:colOff>177800</xdr:colOff>
      <xdr:row>75</xdr:row>
      <xdr:rowOff>86106</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6268700" y="12843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7383</xdr:rowOff>
    </xdr:from>
    <xdr:ext cx="469744" cy="259045"/>
    <xdr:sp macro="" textlink="">
      <xdr:nvSpPr>
        <xdr:cNvPr id="660" name="災害復旧費該当値テキスト">
          <a:extLst>
            <a:ext uri="{FF2B5EF4-FFF2-40B4-BE49-F238E27FC236}">
              <a16:creationId xmlns:a16="http://schemas.microsoft.com/office/drawing/2014/main" id="{00000000-0008-0000-0700-000094020000}"/>
            </a:ext>
          </a:extLst>
        </xdr:cNvPr>
        <xdr:cNvSpPr txBox="1"/>
      </xdr:nvSpPr>
      <xdr:spPr>
        <a:xfrm>
          <a:off x="16370300" y="12694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146813</xdr:rowOff>
    </xdr:from>
    <xdr:to>
      <xdr:col>81</xdr:col>
      <xdr:colOff>101600</xdr:colOff>
      <xdr:row>78</xdr:row>
      <xdr:rowOff>76963</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5430500" y="1334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68090</xdr:rowOff>
    </xdr:from>
    <xdr:ext cx="378565"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5292017" y="134411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78803</xdr:rowOff>
    </xdr:from>
    <xdr:to>
      <xdr:col>76</xdr:col>
      <xdr:colOff>165100</xdr:colOff>
      <xdr:row>78</xdr:row>
      <xdr:rowOff>8953</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4541500" y="13280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80</xdr:rowOff>
    </xdr:from>
    <xdr:ext cx="469744"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4357428" y="13373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20320</xdr:rowOff>
    </xdr:from>
    <xdr:to>
      <xdr:col>72</xdr:col>
      <xdr:colOff>38100</xdr:colOff>
      <xdr:row>76</xdr:row>
      <xdr:rowOff>121920</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3652500" y="1305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113047</xdr:rowOff>
    </xdr:from>
    <xdr:ext cx="469744"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3468428" y="1314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14033</xdr:rowOff>
    </xdr:from>
    <xdr:to>
      <xdr:col>67</xdr:col>
      <xdr:colOff>101600</xdr:colOff>
      <xdr:row>76</xdr:row>
      <xdr:rowOff>115633</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2763500" y="130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106760</xdr:rowOff>
    </xdr:from>
    <xdr:ext cx="469744"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579428" y="13136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公債費グラフ枠">
          <a:extLst>
            <a:ext uri="{FF2B5EF4-FFF2-40B4-BE49-F238E27FC236}">
              <a16:creationId xmlns:a16="http://schemas.microsoft.com/office/drawing/2014/main" id="{00000000-0008-0000-0700-0000B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62357</xdr:rowOff>
    </xdr:from>
    <xdr:to>
      <xdr:col>85</xdr:col>
      <xdr:colOff>126364</xdr:colOff>
      <xdr:row>98</xdr:row>
      <xdr:rowOff>128690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6317595" y="15664307"/>
          <a:ext cx="1269" cy="12664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132517</xdr:rowOff>
    </xdr:from>
    <xdr:ext cx="534377" cy="259045"/>
    <xdr:sp macro="" textlink="">
      <xdr:nvSpPr>
        <xdr:cNvPr id="694" name="公債費最小値テキスト">
          <a:extLst>
            <a:ext uri="{FF2B5EF4-FFF2-40B4-BE49-F238E27FC236}">
              <a16:creationId xmlns:a16="http://schemas.microsoft.com/office/drawing/2014/main" id="{00000000-0008-0000-0700-0000B6020000}"/>
            </a:ext>
          </a:extLst>
        </xdr:cNvPr>
        <xdr:cNvSpPr txBox="1"/>
      </xdr:nvSpPr>
      <xdr:spPr>
        <a:xfrm>
          <a:off x="16370300" y="1693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128690</xdr:rowOff>
    </xdr:from>
    <xdr:to>
      <xdr:col>86</xdr:col>
      <xdr:colOff>25400</xdr:colOff>
      <xdr:row>98</xdr:row>
      <xdr:rowOff>128690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6930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9034</xdr:rowOff>
    </xdr:from>
    <xdr:ext cx="534377" cy="259045"/>
    <xdr:sp macro="" textlink="">
      <xdr:nvSpPr>
        <xdr:cNvPr id="696" name="公債費最大値テキスト">
          <a:extLst>
            <a:ext uri="{FF2B5EF4-FFF2-40B4-BE49-F238E27FC236}">
              <a16:creationId xmlns:a16="http://schemas.microsoft.com/office/drawing/2014/main" id="{00000000-0008-0000-0700-0000B8020000}"/>
            </a:ext>
          </a:extLst>
        </xdr:cNvPr>
        <xdr:cNvSpPr txBox="1"/>
      </xdr:nvSpPr>
      <xdr:spPr>
        <a:xfrm>
          <a:off x="16370300" y="15439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65,530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62357</xdr:rowOff>
    </xdr:from>
    <xdr:to>
      <xdr:col>86</xdr:col>
      <xdr:colOff>25400</xdr:colOff>
      <xdr:row>91</xdr:row>
      <xdr:rowOff>62357</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566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50318</xdr:rowOff>
    </xdr:from>
    <xdr:to>
      <xdr:col>85</xdr:col>
      <xdr:colOff>127000</xdr:colOff>
      <xdr:row>91</xdr:row>
      <xdr:rowOff>64072</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5481300" y="15652268"/>
          <a:ext cx="838200" cy="13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45077</xdr:rowOff>
    </xdr:from>
    <xdr:ext cx="534377" cy="259045"/>
    <xdr:sp macro="" textlink="">
      <xdr:nvSpPr>
        <xdr:cNvPr id="699" name="公債費平均値テキスト">
          <a:extLst>
            <a:ext uri="{FF2B5EF4-FFF2-40B4-BE49-F238E27FC236}">
              <a16:creationId xmlns:a16="http://schemas.microsoft.com/office/drawing/2014/main" id="{00000000-0008-0000-0700-0000BB020000}"/>
            </a:ext>
          </a:extLst>
        </xdr:cNvPr>
        <xdr:cNvSpPr txBox="1"/>
      </xdr:nvSpPr>
      <xdr:spPr>
        <a:xfrm>
          <a:off x="16370300" y="158184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66650</xdr:rowOff>
    </xdr:from>
    <xdr:to>
      <xdr:col>85</xdr:col>
      <xdr:colOff>177800</xdr:colOff>
      <xdr:row>92</xdr:row>
      <xdr:rowOff>168250</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6268700" y="1584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50318</xdr:rowOff>
    </xdr:from>
    <xdr:to>
      <xdr:col>81</xdr:col>
      <xdr:colOff>50800</xdr:colOff>
      <xdr:row>91</xdr:row>
      <xdr:rowOff>138900</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4592300" y="15652268"/>
          <a:ext cx="889000" cy="88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966</xdr:rowOff>
    </xdr:from>
    <xdr:to>
      <xdr:col>81</xdr:col>
      <xdr:colOff>101600</xdr:colOff>
      <xdr:row>94</xdr:row>
      <xdr:rowOff>102566</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5430500" y="1611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93693</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14111" y="16209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91</xdr:row>
      <xdr:rowOff>75006</xdr:rowOff>
    </xdr:from>
    <xdr:to>
      <xdr:col>76</xdr:col>
      <xdr:colOff>114300</xdr:colOff>
      <xdr:row>91</xdr:row>
      <xdr:rowOff>138900</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a:off x="13703300" y="15676956"/>
          <a:ext cx="889000" cy="63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49391</xdr:rowOff>
    </xdr:from>
    <xdr:to>
      <xdr:col>76</xdr:col>
      <xdr:colOff>165100</xdr:colOff>
      <xdr:row>94</xdr:row>
      <xdr:rowOff>150991</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4541500" y="1616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142118</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325111" y="16258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90</xdr:row>
      <xdr:rowOff>103772</xdr:rowOff>
    </xdr:from>
    <xdr:to>
      <xdr:col>71</xdr:col>
      <xdr:colOff>177800</xdr:colOff>
      <xdr:row>91</xdr:row>
      <xdr:rowOff>75006</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a:off x="12814300" y="15534272"/>
          <a:ext cx="889000" cy="142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138201</xdr:rowOff>
    </xdr:from>
    <xdr:to>
      <xdr:col>72</xdr:col>
      <xdr:colOff>38100</xdr:colOff>
      <xdr:row>97</xdr:row>
      <xdr:rowOff>68351</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3652500" y="16597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59478</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690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113361</xdr:rowOff>
    </xdr:from>
    <xdr:to>
      <xdr:col>67</xdr:col>
      <xdr:colOff>101600</xdr:colOff>
      <xdr:row>97</xdr:row>
      <xdr:rowOff>43511</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2763500" y="16572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34638</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665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91</xdr:row>
      <xdr:rowOff>13272</xdr:rowOff>
    </xdr:from>
    <xdr:to>
      <xdr:col>85</xdr:col>
      <xdr:colOff>177800</xdr:colOff>
      <xdr:row>91</xdr:row>
      <xdr:rowOff>114872</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6268700" y="1561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90</xdr:row>
      <xdr:rowOff>136035</xdr:rowOff>
    </xdr:from>
    <xdr:ext cx="534377" cy="259045"/>
    <xdr:sp macro="" textlink="">
      <xdr:nvSpPr>
        <xdr:cNvPr id="718" name="公債費該当値テキスト">
          <a:extLst>
            <a:ext uri="{FF2B5EF4-FFF2-40B4-BE49-F238E27FC236}">
              <a16:creationId xmlns:a16="http://schemas.microsoft.com/office/drawing/2014/main" id="{00000000-0008-0000-0700-0000CE020000}"/>
            </a:ext>
          </a:extLst>
        </xdr:cNvPr>
        <xdr:cNvSpPr txBox="1"/>
      </xdr:nvSpPr>
      <xdr:spPr>
        <a:xfrm>
          <a:off x="16370300" y="15566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90</xdr:row>
      <xdr:rowOff>170968</xdr:rowOff>
    </xdr:from>
    <xdr:to>
      <xdr:col>81</xdr:col>
      <xdr:colOff>101600</xdr:colOff>
      <xdr:row>91</xdr:row>
      <xdr:rowOff>101118</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5430500" y="15601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89</xdr:row>
      <xdr:rowOff>117645</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14111" y="15376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91</xdr:row>
      <xdr:rowOff>88100</xdr:rowOff>
    </xdr:from>
    <xdr:to>
      <xdr:col>76</xdr:col>
      <xdr:colOff>165100</xdr:colOff>
      <xdr:row>92</xdr:row>
      <xdr:rowOff>18250</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4541500" y="1569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90</xdr:row>
      <xdr:rowOff>34777</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4325111" y="15465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91</xdr:row>
      <xdr:rowOff>24206</xdr:rowOff>
    </xdr:from>
    <xdr:to>
      <xdr:col>72</xdr:col>
      <xdr:colOff>38100</xdr:colOff>
      <xdr:row>91</xdr:row>
      <xdr:rowOff>125806</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3652500" y="156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89</xdr:row>
      <xdr:rowOff>142333</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3436111" y="15401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90</xdr:row>
      <xdr:rowOff>52972</xdr:rowOff>
    </xdr:from>
    <xdr:to>
      <xdr:col>67</xdr:col>
      <xdr:colOff>101600</xdr:colOff>
      <xdr:row>90</xdr:row>
      <xdr:rowOff>154572</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2763500" y="1548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88</xdr:row>
      <xdr:rowOff>171099</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2547111" y="1525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168927</xdr:rowOff>
    </xdr:from>
    <xdr:ext cx="37702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130827</xdr:rowOff>
    </xdr:from>
    <xdr:ext cx="377026"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92727</xdr:rowOff>
    </xdr:from>
    <xdr:ext cx="377026"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910974" y="506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116840</xdr:rowOff>
    </xdr:from>
    <xdr:to>
      <xdr:col>116</xdr:col>
      <xdr:colOff>62864</xdr:colOff>
      <xdr:row>39</xdr:row>
      <xdr:rowOff>44450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431790"/>
          <a:ext cx="1269"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63517</xdr:rowOff>
    </xdr:from>
    <xdr:ext cx="378565"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2070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116840</xdr:rowOff>
    </xdr:from>
    <xdr:to>
      <xdr:col>116</xdr:col>
      <xdr:colOff>152400</xdr:colOff>
      <xdr:row>31</xdr:row>
      <xdr:rowOff>116840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431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138447</xdr:rowOff>
    </xdr:from>
    <xdr:ext cx="313932"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31064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115570</xdr:rowOff>
    </xdr:from>
    <xdr:to>
      <xdr:col>116</xdr:col>
      <xdr:colOff>114300</xdr:colOff>
      <xdr:row>38</xdr:row>
      <xdr:rowOff>45720</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45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46990</xdr:rowOff>
    </xdr:from>
    <xdr:to>
      <xdr:col>112</xdr:col>
      <xdr:colOff>38100</xdr:colOff>
      <xdr:row>38</xdr:row>
      <xdr:rowOff>148590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56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165117</xdr:rowOff>
    </xdr:from>
    <xdr:ext cx="313932"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66333" y="63373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73660</xdr:rowOff>
    </xdr:from>
    <xdr:to>
      <xdr:col>107</xdr:col>
      <xdr:colOff>101600</xdr:colOff>
      <xdr:row>39</xdr:row>
      <xdr:rowOff>3810</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58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20337</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3639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58420</xdr:rowOff>
    </xdr:from>
    <xdr:to>
      <xdr:col>102</xdr:col>
      <xdr:colOff>165100</xdr:colOff>
      <xdr:row>37</xdr:row>
      <xdr:rowOff>160020</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40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36</xdr:row>
      <xdr:rowOff>5097</xdr:rowOff>
    </xdr:from>
    <xdr:ext cx="313932"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88333" y="617729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168910</xdr:rowOff>
    </xdr:from>
    <xdr:to>
      <xdr:col>98</xdr:col>
      <xdr:colOff>38100</xdr:colOff>
      <xdr:row>37</xdr:row>
      <xdr:rowOff>99060</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341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35</xdr:row>
      <xdr:rowOff>115587</xdr:rowOff>
    </xdr:from>
    <xdr:ext cx="313932"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99333" y="611633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消防費について、共同指令センター整備事業等により増額となっており、類似団体と比較して一人当たりコストが高い状況となっている。</a:t>
          </a:r>
          <a:endParaRPr kumimoji="1" lang="en-US" altLang="ja-JP" sz="13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panose="020B0600070205080204" pitchFamily="50" charset="-128"/>
              <a:ea typeface="ＭＳ Ｐゴシック" panose="020B0600070205080204" pitchFamily="50" charset="-128"/>
            </a:rPr>
            <a:t>衛生費について、新斎苑整備運営事業等により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増額となっており、類似団体と比較して一人当たりコストが高い状況となっている。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民生費について、住民税非課税世帯等物価高騰支援給付事業等により増額となっており、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類似団体と比較して一人当たりコストが高い状況となっている。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財政調整基金について、約９２０百万円を積み立てたが、伊賀市ふるさと応援基金等その他特定目的基金について、約１，０４２百万円の取り崩しにより、実質単年度収支が赤字となった。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中長期的な見通しにより決算剰余金を中心に積み立てるなど実質単年度収支の黒字回復に努める。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国民健康保険事業特別会計について、前年度は保険料の改定により黒字となったが、納付金の増加により再び赤字となった。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法適用の水道事業会計、下水道事業会計、病院事業会計については、赤字は生じていないが、一般会計からの繰出金に依存しているため、歳入の確保と経費の縮減を図り、経営の健全化に努めなければならない。</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75" thickBot="1" x14ac:dyDescent="0.2">
      <c r="B2" s="182" t="s">
        <v>77</v>
      </c>
      <c r="C2" s="182"/>
      <c r="D2" s="183"/>
    </row>
    <row r="3" spans="1:119" ht="18.75" customHeight="1" thickBot="1" x14ac:dyDescent="0.2">
      <c r="A3" s="181"/>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49452585</v>
      </c>
      <c r="BO4" s="449"/>
      <c r="BP4" s="449"/>
      <c r="BQ4" s="449"/>
      <c r="BR4" s="449"/>
      <c r="BS4" s="449"/>
      <c r="BT4" s="449"/>
      <c r="BU4" s="450"/>
      <c r="BV4" s="448">
        <v>47539812</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3</v>
      </c>
      <c r="CU4" s="589"/>
      <c r="CV4" s="589"/>
      <c r="CW4" s="589"/>
      <c r="CX4" s="589"/>
      <c r="CY4" s="589"/>
      <c r="CZ4" s="589"/>
      <c r="DA4" s="590"/>
      <c r="DB4" s="588">
        <v>6.6</v>
      </c>
      <c r="DC4" s="589"/>
      <c r="DD4" s="589"/>
      <c r="DE4" s="589"/>
      <c r="DF4" s="589"/>
      <c r="DG4" s="589"/>
      <c r="DH4" s="589"/>
      <c r="DI4" s="590"/>
    </row>
    <row r="5" spans="1:119" ht="18.75" customHeight="1" x14ac:dyDescent="0.15">
      <c r="A5" s="181"/>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48291781</v>
      </c>
      <c r="BO5" s="420"/>
      <c r="BP5" s="420"/>
      <c r="BQ5" s="420"/>
      <c r="BR5" s="420"/>
      <c r="BS5" s="420"/>
      <c r="BT5" s="420"/>
      <c r="BU5" s="421"/>
      <c r="BV5" s="419">
        <v>45445713</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96.6</v>
      </c>
      <c r="CU5" s="417"/>
      <c r="CV5" s="417"/>
      <c r="CW5" s="417"/>
      <c r="CX5" s="417"/>
      <c r="CY5" s="417"/>
      <c r="CZ5" s="417"/>
      <c r="DA5" s="418"/>
      <c r="DB5" s="416">
        <v>97</v>
      </c>
      <c r="DC5" s="417"/>
      <c r="DD5" s="417"/>
      <c r="DE5" s="417"/>
      <c r="DF5" s="417"/>
      <c r="DG5" s="417"/>
      <c r="DH5" s="417"/>
      <c r="DI5" s="418"/>
    </row>
    <row r="6" spans="1:119" ht="18.75" customHeight="1" x14ac:dyDescent="0.15">
      <c r="A6" s="181"/>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1160804</v>
      </c>
      <c r="BO6" s="420"/>
      <c r="BP6" s="420"/>
      <c r="BQ6" s="420"/>
      <c r="BR6" s="420"/>
      <c r="BS6" s="420"/>
      <c r="BT6" s="420"/>
      <c r="BU6" s="421"/>
      <c r="BV6" s="419">
        <v>2094099</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97.4</v>
      </c>
      <c r="CU6" s="563"/>
      <c r="CV6" s="563"/>
      <c r="CW6" s="563"/>
      <c r="CX6" s="563"/>
      <c r="CY6" s="563"/>
      <c r="CZ6" s="563"/>
      <c r="DA6" s="564"/>
      <c r="DB6" s="562">
        <v>98.9</v>
      </c>
      <c r="DC6" s="563"/>
      <c r="DD6" s="563"/>
      <c r="DE6" s="563"/>
      <c r="DF6" s="563"/>
      <c r="DG6" s="563"/>
      <c r="DH6" s="563"/>
      <c r="DI6" s="564"/>
    </row>
    <row r="7" spans="1:119" ht="18.75" customHeight="1" x14ac:dyDescent="0.15">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334799</v>
      </c>
      <c r="BO7" s="420"/>
      <c r="BP7" s="420"/>
      <c r="BQ7" s="420"/>
      <c r="BR7" s="420"/>
      <c r="BS7" s="420"/>
      <c r="BT7" s="420"/>
      <c r="BU7" s="421"/>
      <c r="BV7" s="419">
        <v>279843</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27966679</v>
      </c>
      <c r="CU7" s="420"/>
      <c r="CV7" s="420"/>
      <c r="CW7" s="420"/>
      <c r="CX7" s="420"/>
      <c r="CY7" s="420"/>
      <c r="CZ7" s="420"/>
      <c r="DA7" s="421"/>
      <c r="DB7" s="419">
        <v>27608387</v>
      </c>
      <c r="DC7" s="420"/>
      <c r="DD7" s="420"/>
      <c r="DE7" s="420"/>
      <c r="DF7" s="420"/>
      <c r="DG7" s="420"/>
      <c r="DH7" s="420"/>
      <c r="DI7" s="421"/>
    </row>
    <row r="8" spans="1:119" ht="18.75" customHeight="1" thickBot="1" x14ac:dyDescent="0.2">
      <c r="A8" s="181"/>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104</v>
      </c>
      <c r="AV8" s="478"/>
      <c r="AW8" s="478"/>
      <c r="AX8" s="478"/>
      <c r="AY8" s="433" t="s">
        <v>105</v>
      </c>
      <c r="AZ8" s="434"/>
      <c r="BA8" s="434"/>
      <c r="BB8" s="434"/>
      <c r="BC8" s="434"/>
      <c r="BD8" s="434"/>
      <c r="BE8" s="434"/>
      <c r="BF8" s="434"/>
      <c r="BG8" s="434"/>
      <c r="BH8" s="434"/>
      <c r="BI8" s="434"/>
      <c r="BJ8" s="434"/>
      <c r="BK8" s="434"/>
      <c r="BL8" s="434"/>
      <c r="BM8" s="435"/>
      <c r="BN8" s="419">
        <v>826005</v>
      </c>
      <c r="BO8" s="420"/>
      <c r="BP8" s="420"/>
      <c r="BQ8" s="420"/>
      <c r="BR8" s="420"/>
      <c r="BS8" s="420"/>
      <c r="BT8" s="420"/>
      <c r="BU8" s="421"/>
      <c r="BV8" s="419">
        <v>1814256</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0.6</v>
      </c>
      <c r="CU8" s="523"/>
      <c r="CV8" s="523"/>
      <c r="CW8" s="523"/>
      <c r="CX8" s="523"/>
      <c r="CY8" s="523"/>
      <c r="CZ8" s="523"/>
      <c r="DA8" s="524"/>
      <c r="DB8" s="522">
        <v>0.61</v>
      </c>
      <c r="DC8" s="523"/>
      <c r="DD8" s="523"/>
      <c r="DE8" s="523"/>
      <c r="DF8" s="523"/>
      <c r="DG8" s="523"/>
      <c r="DH8" s="523"/>
      <c r="DI8" s="524"/>
    </row>
    <row r="9" spans="1:119" ht="18.75" customHeight="1" thickBot="1" x14ac:dyDescent="0.2">
      <c r="A9" s="181"/>
      <c r="B9" s="551" t="s">
        <v>107</v>
      </c>
      <c r="C9" s="552"/>
      <c r="D9" s="552"/>
      <c r="E9" s="552"/>
      <c r="F9" s="552"/>
      <c r="G9" s="552"/>
      <c r="H9" s="552"/>
      <c r="I9" s="552"/>
      <c r="J9" s="552"/>
      <c r="K9" s="470"/>
      <c r="L9" s="553" t="s">
        <v>108</v>
      </c>
      <c r="M9" s="554"/>
      <c r="N9" s="554"/>
      <c r="O9" s="554"/>
      <c r="P9" s="554"/>
      <c r="Q9" s="555"/>
      <c r="R9" s="556">
        <v>88766</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104</v>
      </c>
      <c r="AV9" s="478"/>
      <c r="AW9" s="478"/>
      <c r="AX9" s="478"/>
      <c r="AY9" s="433" t="s">
        <v>111</v>
      </c>
      <c r="AZ9" s="434"/>
      <c r="BA9" s="434"/>
      <c r="BB9" s="434"/>
      <c r="BC9" s="434"/>
      <c r="BD9" s="434"/>
      <c r="BE9" s="434"/>
      <c r="BF9" s="434"/>
      <c r="BG9" s="434"/>
      <c r="BH9" s="434"/>
      <c r="BI9" s="434"/>
      <c r="BJ9" s="434"/>
      <c r="BK9" s="434"/>
      <c r="BL9" s="434"/>
      <c r="BM9" s="435"/>
      <c r="BN9" s="419">
        <v>-988251</v>
      </c>
      <c r="BO9" s="420"/>
      <c r="BP9" s="420"/>
      <c r="BQ9" s="420"/>
      <c r="BR9" s="420"/>
      <c r="BS9" s="420"/>
      <c r="BT9" s="420"/>
      <c r="BU9" s="421"/>
      <c r="BV9" s="419">
        <v>48129</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16.600000000000001</v>
      </c>
      <c r="CU9" s="417"/>
      <c r="CV9" s="417"/>
      <c r="CW9" s="417"/>
      <c r="CX9" s="417"/>
      <c r="CY9" s="417"/>
      <c r="CZ9" s="417"/>
      <c r="DA9" s="418"/>
      <c r="DB9" s="416">
        <v>17.399999999999999</v>
      </c>
      <c r="DC9" s="417"/>
      <c r="DD9" s="417"/>
      <c r="DE9" s="417"/>
      <c r="DF9" s="417"/>
      <c r="DG9" s="417"/>
      <c r="DH9" s="417"/>
      <c r="DI9" s="418"/>
    </row>
    <row r="10" spans="1:119" ht="18.75" customHeight="1" thickBot="1" x14ac:dyDescent="0.2">
      <c r="A10" s="181"/>
      <c r="B10" s="551"/>
      <c r="C10" s="552"/>
      <c r="D10" s="552"/>
      <c r="E10" s="552"/>
      <c r="F10" s="552"/>
      <c r="G10" s="552"/>
      <c r="H10" s="552"/>
      <c r="I10" s="552"/>
      <c r="J10" s="552"/>
      <c r="K10" s="470"/>
      <c r="L10" s="375" t="s">
        <v>113</v>
      </c>
      <c r="M10" s="376"/>
      <c r="N10" s="376"/>
      <c r="O10" s="376"/>
      <c r="P10" s="376"/>
      <c r="Q10" s="377"/>
      <c r="R10" s="372">
        <v>90581</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104</v>
      </c>
      <c r="AV10" s="478"/>
      <c r="AW10" s="478"/>
      <c r="AX10" s="478"/>
      <c r="AY10" s="433" t="s">
        <v>115</v>
      </c>
      <c r="AZ10" s="434"/>
      <c r="BA10" s="434"/>
      <c r="BB10" s="434"/>
      <c r="BC10" s="434"/>
      <c r="BD10" s="434"/>
      <c r="BE10" s="434"/>
      <c r="BF10" s="434"/>
      <c r="BG10" s="434"/>
      <c r="BH10" s="434"/>
      <c r="BI10" s="434"/>
      <c r="BJ10" s="434"/>
      <c r="BK10" s="434"/>
      <c r="BL10" s="434"/>
      <c r="BM10" s="435"/>
      <c r="BN10" s="419">
        <v>919695</v>
      </c>
      <c r="BO10" s="420"/>
      <c r="BP10" s="420"/>
      <c r="BQ10" s="420"/>
      <c r="BR10" s="420"/>
      <c r="BS10" s="420"/>
      <c r="BT10" s="420"/>
      <c r="BU10" s="421"/>
      <c r="BV10" s="419">
        <v>908455</v>
      </c>
      <c r="BW10" s="420"/>
      <c r="BX10" s="420"/>
      <c r="BY10" s="420"/>
      <c r="BZ10" s="420"/>
      <c r="CA10" s="420"/>
      <c r="CB10" s="420"/>
      <c r="CC10" s="421"/>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104</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81"/>
      <c r="B12" s="525" t="s">
        <v>123</v>
      </c>
      <c r="C12" s="526"/>
      <c r="D12" s="526"/>
      <c r="E12" s="526"/>
      <c r="F12" s="526"/>
      <c r="G12" s="526"/>
      <c r="H12" s="526"/>
      <c r="I12" s="526"/>
      <c r="J12" s="526"/>
      <c r="K12" s="527"/>
      <c r="L12" s="534" t="s">
        <v>124</v>
      </c>
      <c r="M12" s="535"/>
      <c r="N12" s="535"/>
      <c r="O12" s="535"/>
      <c r="P12" s="535"/>
      <c r="Q12" s="536"/>
      <c r="R12" s="537">
        <v>85989</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104</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81"/>
      <c r="B13" s="528"/>
      <c r="C13" s="529"/>
      <c r="D13" s="529"/>
      <c r="E13" s="529"/>
      <c r="F13" s="529"/>
      <c r="G13" s="529"/>
      <c r="H13" s="529"/>
      <c r="I13" s="529"/>
      <c r="J13" s="529"/>
      <c r="K13" s="530"/>
      <c r="L13" s="190"/>
      <c r="M13" s="503" t="s">
        <v>130</v>
      </c>
      <c r="N13" s="504"/>
      <c r="O13" s="504"/>
      <c r="P13" s="504"/>
      <c r="Q13" s="505"/>
      <c r="R13" s="506">
        <v>80001</v>
      </c>
      <c r="S13" s="507"/>
      <c r="T13" s="507"/>
      <c r="U13" s="507"/>
      <c r="V13" s="508"/>
      <c r="W13" s="509" t="s">
        <v>131</v>
      </c>
      <c r="X13" s="405"/>
      <c r="Y13" s="405"/>
      <c r="Z13" s="405"/>
      <c r="AA13" s="405"/>
      <c r="AB13" s="406"/>
      <c r="AC13" s="372">
        <v>2307</v>
      </c>
      <c r="AD13" s="373"/>
      <c r="AE13" s="373"/>
      <c r="AF13" s="373"/>
      <c r="AG13" s="374"/>
      <c r="AH13" s="372">
        <v>2620</v>
      </c>
      <c r="AI13" s="373"/>
      <c r="AJ13" s="373"/>
      <c r="AK13" s="373"/>
      <c r="AL13" s="432"/>
      <c r="AM13" s="476" t="s">
        <v>132</v>
      </c>
      <c r="AN13" s="376"/>
      <c r="AO13" s="376"/>
      <c r="AP13" s="376"/>
      <c r="AQ13" s="376"/>
      <c r="AR13" s="376"/>
      <c r="AS13" s="376"/>
      <c r="AT13" s="377"/>
      <c r="AU13" s="477" t="s">
        <v>104</v>
      </c>
      <c r="AV13" s="478"/>
      <c r="AW13" s="478"/>
      <c r="AX13" s="478"/>
      <c r="AY13" s="433" t="s">
        <v>133</v>
      </c>
      <c r="AZ13" s="434"/>
      <c r="BA13" s="434"/>
      <c r="BB13" s="434"/>
      <c r="BC13" s="434"/>
      <c r="BD13" s="434"/>
      <c r="BE13" s="434"/>
      <c r="BF13" s="434"/>
      <c r="BG13" s="434"/>
      <c r="BH13" s="434"/>
      <c r="BI13" s="434"/>
      <c r="BJ13" s="434"/>
      <c r="BK13" s="434"/>
      <c r="BL13" s="434"/>
      <c r="BM13" s="435"/>
      <c r="BN13" s="419">
        <v>-68556</v>
      </c>
      <c r="BO13" s="420"/>
      <c r="BP13" s="420"/>
      <c r="BQ13" s="420"/>
      <c r="BR13" s="420"/>
      <c r="BS13" s="420"/>
      <c r="BT13" s="420"/>
      <c r="BU13" s="421"/>
      <c r="BV13" s="419">
        <v>956584</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8.6</v>
      </c>
      <c r="CU13" s="417"/>
      <c r="CV13" s="417"/>
      <c r="CW13" s="417"/>
      <c r="CX13" s="417"/>
      <c r="CY13" s="417"/>
      <c r="CZ13" s="417"/>
      <c r="DA13" s="418"/>
      <c r="DB13" s="416">
        <v>8.6</v>
      </c>
      <c r="DC13" s="417"/>
      <c r="DD13" s="417"/>
      <c r="DE13" s="417"/>
      <c r="DF13" s="417"/>
      <c r="DG13" s="417"/>
      <c r="DH13" s="417"/>
      <c r="DI13" s="418"/>
    </row>
    <row r="14" spans="1:119" ht="18.75" customHeight="1" thickBot="1" x14ac:dyDescent="0.2">
      <c r="A14" s="181"/>
      <c r="B14" s="528"/>
      <c r="C14" s="529"/>
      <c r="D14" s="529"/>
      <c r="E14" s="529"/>
      <c r="F14" s="529"/>
      <c r="G14" s="529"/>
      <c r="H14" s="529"/>
      <c r="I14" s="529"/>
      <c r="J14" s="529"/>
      <c r="K14" s="530"/>
      <c r="L14" s="493" t="s">
        <v>135</v>
      </c>
      <c r="M14" s="546"/>
      <c r="N14" s="546"/>
      <c r="O14" s="546"/>
      <c r="P14" s="546"/>
      <c r="Q14" s="547"/>
      <c r="R14" s="506">
        <v>87168</v>
      </c>
      <c r="S14" s="507"/>
      <c r="T14" s="507"/>
      <c r="U14" s="507"/>
      <c r="V14" s="508"/>
      <c r="W14" s="510"/>
      <c r="X14" s="408"/>
      <c r="Y14" s="408"/>
      <c r="Z14" s="408"/>
      <c r="AA14" s="408"/>
      <c r="AB14" s="409"/>
      <c r="AC14" s="499">
        <v>5.5</v>
      </c>
      <c r="AD14" s="500"/>
      <c r="AE14" s="500"/>
      <c r="AF14" s="500"/>
      <c r="AG14" s="501"/>
      <c r="AH14" s="499">
        <v>6</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56.3</v>
      </c>
      <c r="CU14" s="517"/>
      <c r="CV14" s="517"/>
      <c r="CW14" s="517"/>
      <c r="CX14" s="517"/>
      <c r="CY14" s="517"/>
      <c r="CZ14" s="517"/>
      <c r="DA14" s="518"/>
      <c r="DB14" s="516">
        <v>66.7</v>
      </c>
      <c r="DC14" s="517"/>
      <c r="DD14" s="517"/>
      <c r="DE14" s="517"/>
      <c r="DF14" s="517"/>
      <c r="DG14" s="517"/>
      <c r="DH14" s="517"/>
      <c r="DI14" s="518"/>
    </row>
    <row r="15" spans="1:119" ht="18.75" customHeight="1" x14ac:dyDescent="0.15">
      <c r="A15" s="181"/>
      <c r="B15" s="528"/>
      <c r="C15" s="529"/>
      <c r="D15" s="529"/>
      <c r="E15" s="529"/>
      <c r="F15" s="529"/>
      <c r="G15" s="529"/>
      <c r="H15" s="529"/>
      <c r="I15" s="529"/>
      <c r="J15" s="529"/>
      <c r="K15" s="530"/>
      <c r="L15" s="190"/>
      <c r="M15" s="503" t="s">
        <v>130</v>
      </c>
      <c r="N15" s="504"/>
      <c r="O15" s="504"/>
      <c r="P15" s="504"/>
      <c r="Q15" s="505"/>
      <c r="R15" s="506">
        <v>81545</v>
      </c>
      <c r="S15" s="507"/>
      <c r="T15" s="507"/>
      <c r="U15" s="507"/>
      <c r="V15" s="508"/>
      <c r="W15" s="509" t="s">
        <v>137</v>
      </c>
      <c r="X15" s="405"/>
      <c r="Y15" s="405"/>
      <c r="Z15" s="405"/>
      <c r="AA15" s="405"/>
      <c r="AB15" s="406"/>
      <c r="AC15" s="372">
        <v>17009</v>
      </c>
      <c r="AD15" s="373"/>
      <c r="AE15" s="373"/>
      <c r="AF15" s="373"/>
      <c r="AG15" s="374"/>
      <c r="AH15" s="372">
        <v>17274</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14447823</v>
      </c>
      <c r="BO15" s="449"/>
      <c r="BP15" s="449"/>
      <c r="BQ15" s="449"/>
      <c r="BR15" s="449"/>
      <c r="BS15" s="449"/>
      <c r="BT15" s="449"/>
      <c r="BU15" s="450"/>
      <c r="BV15" s="448">
        <v>13957670</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40.4</v>
      </c>
      <c r="AD16" s="500"/>
      <c r="AE16" s="500"/>
      <c r="AF16" s="500"/>
      <c r="AG16" s="501"/>
      <c r="AH16" s="499">
        <v>39.299999999999997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23862602</v>
      </c>
      <c r="BO16" s="420"/>
      <c r="BP16" s="420"/>
      <c r="BQ16" s="420"/>
      <c r="BR16" s="420"/>
      <c r="BS16" s="420"/>
      <c r="BT16" s="420"/>
      <c r="BU16" s="421"/>
      <c r="BV16" s="419">
        <v>23311363</v>
      </c>
      <c r="BW16" s="420"/>
      <c r="BX16" s="420"/>
      <c r="BY16" s="420"/>
      <c r="BZ16" s="420"/>
      <c r="CA16" s="420"/>
      <c r="CB16" s="420"/>
      <c r="CC16" s="421"/>
      <c r="CD16" s="194"/>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81"/>
      <c r="B17" s="531"/>
      <c r="C17" s="532"/>
      <c r="D17" s="532"/>
      <c r="E17" s="532"/>
      <c r="F17" s="532"/>
      <c r="G17" s="532"/>
      <c r="H17" s="532"/>
      <c r="I17" s="532"/>
      <c r="J17" s="532"/>
      <c r="K17" s="533"/>
      <c r="L17" s="195"/>
      <c r="M17" s="512" t="s">
        <v>143</v>
      </c>
      <c r="N17" s="513"/>
      <c r="O17" s="513"/>
      <c r="P17" s="513"/>
      <c r="Q17" s="514"/>
      <c r="R17" s="496" t="s">
        <v>144</v>
      </c>
      <c r="S17" s="497"/>
      <c r="T17" s="497"/>
      <c r="U17" s="497"/>
      <c r="V17" s="498"/>
      <c r="W17" s="509" t="s">
        <v>145</v>
      </c>
      <c r="X17" s="405"/>
      <c r="Y17" s="405"/>
      <c r="Z17" s="405"/>
      <c r="AA17" s="405"/>
      <c r="AB17" s="406"/>
      <c r="AC17" s="372">
        <v>22782</v>
      </c>
      <c r="AD17" s="373"/>
      <c r="AE17" s="373"/>
      <c r="AF17" s="373"/>
      <c r="AG17" s="374"/>
      <c r="AH17" s="372">
        <v>24059</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18314982</v>
      </c>
      <c r="BO17" s="420"/>
      <c r="BP17" s="420"/>
      <c r="BQ17" s="420"/>
      <c r="BR17" s="420"/>
      <c r="BS17" s="420"/>
      <c r="BT17" s="420"/>
      <c r="BU17" s="421"/>
      <c r="BV17" s="419">
        <v>17670445</v>
      </c>
      <c r="BW17" s="420"/>
      <c r="BX17" s="420"/>
      <c r="BY17" s="420"/>
      <c r="BZ17" s="420"/>
      <c r="CA17" s="420"/>
      <c r="CB17" s="420"/>
      <c r="CC17" s="421"/>
      <c r="CD17" s="194"/>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81"/>
      <c r="B18" s="469" t="s">
        <v>147</v>
      </c>
      <c r="C18" s="470"/>
      <c r="D18" s="470"/>
      <c r="E18" s="471"/>
      <c r="F18" s="471"/>
      <c r="G18" s="471"/>
      <c r="H18" s="471"/>
      <c r="I18" s="471"/>
      <c r="J18" s="471"/>
      <c r="K18" s="471"/>
      <c r="L18" s="472">
        <v>558.23</v>
      </c>
      <c r="M18" s="472"/>
      <c r="N18" s="472"/>
      <c r="O18" s="472"/>
      <c r="P18" s="472"/>
      <c r="Q18" s="472"/>
      <c r="R18" s="473"/>
      <c r="S18" s="473"/>
      <c r="T18" s="473"/>
      <c r="U18" s="473"/>
      <c r="V18" s="474"/>
      <c r="W18" s="490"/>
      <c r="X18" s="491"/>
      <c r="Y18" s="491"/>
      <c r="Z18" s="491"/>
      <c r="AA18" s="491"/>
      <c r="AB18" s="515"/>
      <c r="AC18" s="389">
        <v>54.1</v>
      </c>
      <c r="AD18" s="390"/>
      <c r="AE18" s="390"/>
      <c r="AF18" s="390"/>
      <c r="AG18" s="475"/>
      <c r="AH18" s="389">
        <v>54.7</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27454589</v>
      </c>
      <c r="BO18" s="420"/>
      <c r="BP18" s="420"/>
      <c r="BQ18" s="420"/>
      <c r="BR18" s="420"/>
      <c r="BS18" s="420"/>
      <c r="BT18" s="420"/>
      <c r="BU18" s="421"/>
      <c r="BV18" s="419">
        <v>27394465</v>
      </c>
      <c r="BW18" s="420"/>
      <c r="BX18" s="420"/>
      <c r="BY18" s="420"/>
      <c r="BZ18" s="420"/>
      <c r="CA18" s="420"/>
      <c r="CB18" s="420"/>
      <c r="CC18" s="421"/>
      <c r="CD18" s="194"/>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81"/>
      <c r="B19" s="469" t="s">
        <v>149</v>
      </c>
      <c r="C19" s="470"/>
      <c r="D19" s="470"/>
      <c r="E19" s="471"/>
      <c r="F19" s="471"/>
      <c r="G19" s="471"/>
      <c r="H19" s="471"/>
      <c r="I19" s="471"/>
      <c r="J19" s="471"/>
      <c r="K19" s="471"/>
      <c r="L19" s="479">
        <v>159</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33487057</v>
      </c>
      <c r="BO19" s="420"/>
      <c r="BP19" s="420"/>
      <c r="BQ19" s="420"/>
      <c r="BR19" s="420"/>
      <c r="BS19" s="420"/>
      <c r="BT19" s="420"/>
      <c r="BU19" s="421"/>
      <c r="BV19" s="419">
        <v>32560314</v>
      </c>
      <c r="BW19" s="420"/>
      <c r="BX19" s="420"/>
      <c r="BY19" s="420"/>
      <c r="BZ19" s="420"/>
      <c r="CA19" s="420"/>
      <c r="CB19" s="420"/>
      <c r="CC19" s="421"/>
      <c r="CD19" s="194"/>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81"/>
      <c r="B20" s="469" t="s">
        <v>151</v>
      </c>
      <c r="C20" s="470"/>
      <c r="D20" s="470"/>
      <c r="E20" s="471"/>
      <c r="F20" s="471"/>
      <c r="G20" s="471"/>
      <c r="H20" s="471"/>
      <c r="I20" s="471"/>
      <c r="J20" s="471"/>
      <c r="K20" s="471"/>
      <c r="L20" s="479">
        <v>36615</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94"/>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81"/>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94"/>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81"/>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47284091</v>
      </c>
      <c r="BO22" s="449"/>
      <c r="BP22" s="449"/>
      <c r="BQ22" s="449"/>
      <c r="BR22" s="449"/>
      <c r="BS22" s="449"/>
      <c r="BT22" s="449"/>
      <c r="BU22" s="450"/>
      <c r="BV22" s="448">
        <v>49040945</v>
      </c>
      <c r="BW22" s="449"/>
      <c r="BX22" s="449"/>
      <c r="BY22" s="449"/>
      <c r="BZ22" s="449"/>
      <c r="CA22" s="449"/>
      <c r="CB22" s="449"/>
      <c r="CC22" s="450"/>
      <c r="CD22" s="194"/>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81"/>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31035603</v>
      </c>
      <c r="BO23" s="420"/>
      <c r="BP23" s="420"/>
      <c r="BQ23" s="420"/>
      <c r="BR23" s="420"/>
      <c r="BS23" s="420"/>
      <c r="BT23" s="420"/>
      <c r="BU23" s="421"/>
      <c r="BV23" s="419">
        <v>32448114</v>
      </c>
      <c r="BW23" s="420"/>
      <c r="BX23" s="420"/>
      <c r="BY23" s="420"/>
      <c r="BZ23" s="420"/>
      <c r="CA23" s="420"/>
      <c r="CB23" s="420"/>
      <c r="CC23" s="421"/>
      <c r="CD23" s="194"/>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81"/>
      <c r="B24" s="398"/>
      <c r="C24" s="399"/>
      <c r="D24" s="400"/>
      <c r="E24" s="375" t="s">
        <v>161</v>
      </c>
      <c r="F24" s="376"/>
      <c r="G24" s="376"/>
      <c r="H24" s="376"/>
      <c r="I24" s="376"/>
      <c r="J24" s="376"/>
      <c r="K24" s="377"/>
      <c r="L24" s="372">
        <v>1</v>
      </c>
      <c r="M24" s="373"/>
      <c r="N24" s="373"/>
      <c r="O24" s="373"/>
      <c r="P24" s="374"/>
      <c r="Q24" s="372">
        <v>9240</v>
      </c>
      <c r="R24" s="373"/>
      <c r="S24" s="373"/>
      <c r="T24" s="373"/>
      <c r="U24" s="373"/>
      <c r="V24" s="374"/>
      <c r="W24" s="462"/>
      <c r="X24" s="399"/>
      <c r="Y24" s="400"/>
      <c r="Z24" s="375" t="s">
        <v>162</v>
      </c>
      <c r="AA24" s="376"/>
      <c r="AB24" s="376"/>
      <c r="AC24" s="376"/>
      <c r="AD24" s="376"/>
      <c r="AE24" s="376"/>
      <c r="AF24" s="376"/>
      <c r="AG24" s="377"/>
      <c r="AH24" s="372">
        <v>884</v>
      </c>
      <c r="AI24" s="373"/>
      <c r="AJ24" s="373"/>
      <c r="AK24" s="373"/>
      <c r="AL24" s="374"/>
      <c r="AM24" s="372">
        <v>2857972</v>
      </c>
      <c r="AN24" s="373"/>
      <c r="AO24" s="373"/>
      <c r="AP24" s="373"/>
      <c r="AQ24" s="373"/>
      <c r="AR24" s="374"/>
      <c r="AS24" s="372">
        <v>3233</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29537888</v>
      </c>
      <c r="BO24" s="420"/>
      <c r="BP24" s="420"/>
      <c r="BQ24" s="420"/>
      <c r="BR24" s="420"/>
      <c r="BS24" s="420"/>
      <c r="BT24" s="420"/>
      <c r="BU24" s="421"/>
      <c r="BV24" s="419">
        <v>29881750</v>
      </c>
      <c r="BW24" s="420"/>
      <c r="BX24" s="420"/>
      <c r="BY24" s="420"/>
      <c r="BZ24" s="420"/>
      <c r="CA24" s="420"/>
      <c r="CB24" s="420"/>
      <c r="CC24" s="421"/>
      <c r="CD24" s="194"/>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81"/>
      <c r="B25" s="398"/>
      <c r="C25" s="399"/>
      <c r="D25" s="400"/>
      <c r="E25" s="375" t="s">
        <v>164</v>
      </c>
      <c r="F25" s="376"/>
      <c r="G25" s="376"/>
      <c r="H25" s="376"/>
      <c r="I25" s="376"/>
      <c r="J25" s="376"/>
      <c r="K25" s="377"/>
      <c r="L25" s="372">
        <v>1</v>
      </c>
      <c r="M25" s="373"/>
      <c r="N25" s="373"/>
      <c r="O25" s="373"/>
      <c r="P25" s="374"/>
      <c r="Q25" s="372">
        <v>7160</v>
      </c>
      <c r="R25" s="373"/>
      <c r="S25" s="373"/>
      <c r="T25" s="373"/>
      <c r="U25" s="373"/>
      <c r="V25" s="374"/>
      <c r="W25" s="462"/>
      <c r="X25" s="399"/>
      <c r="Y25" s="400"/>
      <c r="Z25" s="375" t="s">
        <v>165</v>
      </c>
      <c r="AA25" s="376"/>
      <c r="AB25" s="376"/>
      <c r="AC25" s="376"/>
      <c r="AD25" s="376"/>
      <c r="AE25" s="376"/>
      <c r="AF25" s="376"/>
      <c r="AG25" s="377"/>
      <c r="AH25" s="372">
        <v>169</v>
      </c>
      <c r="AI25" s="373"/>
      <c r="AJ25" s="373"/>
      <c r="AK25" s="373"/>
      <c r="AL25" s="374"/>
      <c r="AM25" s="372">
        <v>536575</v>
      </c>
      <c r="AN25" s="373"/>
      <c r="AO25" s="373"/>
      <c r="AP25" s="373"/>
      <c r="AQ25" s="373"/>
      <c r="AR25" s="374"/>
      <c r="AS25" s="372">
        <v>3175</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26023604</v>
      </c>
      <c r="BO25" s="449"/>
      <c r="BP25" s="449"/>
      <c r="BQ25" s="449"/>
      <c r="BR25" s="449"/>
      <c r="BS25" s="449"/>
      <c r="BT25" s="449"/>
      <c r="BU25" s="450"/>
      <c r="BV25" s="448">
        <v>29439419</v>
      </c>
      <c r="BW25" s="449"/>
      <c r="BX25" s="449"/>
      <c r="BY25" s="449"/>
      <c r="BZ25" s="449"/>
      <c r="CA25" s="449"/>
      <c r="CB25" s="449"/>
      <c r="CC25" s="450"/>
      <c r="CD25" s="194"/>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81"/>
      <c r="B26" s="398"/>
      <c r="C26" s="399"/>
      <c r="D26" s="400"/>
      <c r="E26" s="375" t="s">
        <v>167</v>
      </c>
      <c r="F26" s="376"/>
      <c r="G26" s="376"/>
      <c r="H26" s="376"/>
      <c r="I26" s="376"/>
      <c r="J26" s="376"/>
      <c r="K26" s="377"/>
      <c r="L26" s="372">
        <v>1</v>
      </c>
      <c r="M26" s="373"/>
      <c r="N26" s="373"/>
      <c r="O26" s="373"/>
      <c r="P26" s="374"/>
      <c r="Q26" s="372">
        <v>5915</v>
      </c>
      <c r="R26" s="373"/>
      <c r="S26" s="373"/>
      <c r="T26" s="373"/>
      <c r="U26" s="373"/>
      <c r="V26" s="374"/>
      <c r="W26" s="462"/>
      <c r="X26" s="399"/>
      <c r="Y26" s="400"/>
      <c r="Z26" s="375" t="s">
        <v>168</v>
      </c>
      <c r="AA26" s="430"/>
      <c r="AB26" s="430"/>
      <c r="AC26" s="430"/>
      <c r="AD26" s="430"/>
      <c r="AE26" s="430"/>
      <c r="AF26" s="430"/>
      <c r="AG26" s="431"/>
      <c r="AH26" s="372">
        <v>59</v>
      </c>
      <c r="AI26" s="373"/>
      <c r="AJ26" s="373"/>
      <c r="AK26" s="373"/>
      <c r="AL26" s="374"/>
      <c r="AM26" s="372">
        <v>174876</v>
      </c>
      <c r="AN26" s="373"/>
      <c r="AO26" s="373"/>
      <c r="AP26" s="373"/>
      <c r="AQ26" s="373"/>
      <c r="AR26" s="374"/>
      <c r="AS26" s="372">
        <v>2964</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94"/>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81"/>
      <c r="B27" s="398"/>
      <c r="C27" s="399"/>
      <c r="D27" s="400"/>
      <c r="E27" s="375" t="s">
        <v>170</v>
      </c>
      <c r="F27" s="376"/>
      <c r="G27" s="376"/>
      <c r="H27" s="376"/>
      <c r="I27" s="376"/>
      <c r="J27" s="376"/>
      <c r="K27" s="377"/>
      <c r="L27" s="372">
        <v>1</v>
      </c>
      <c r="M27" s="373"/>
      <c r="N27" s="373"/>
      <c r="O27" s="373"/>
      <c r="P27" s="374"/>
      <c r="Q27" s="372">
        <v>5300</v>
      </c>
      <c r="R27" s="373"/>
      <c r="S27" s="373"/>
      <c r="T27" s="373"/>
      <c r="U27" s="373"/>
      <c r="V27" s="374"/>
      <c r="W27" s="462"/>
      <c r="X27" s="399"/>
      <c r="Y27" s="400"/>
      <c r="Z27" s="375" t="s">
        <v>171</v>
      </c>
      <c r="AA27" s="376"/>
      <c r="AB27" s="376"/>
      <c r="AC27" s="376"/>
      <c r="AD27" s="376"/>
      <c r="AE27" s="376"/>
      <c r="AF27" s="376"/>
      <c r="AG27" s="377"/>
      <c r="AH27" s="372">
        <v>18</v>
      </c>
      <c r="AI27" s="373"/>
      <c r="AJ27" s="373"/>
      <c r="AK27" s="373"/>
      <c r="AL27" s="374"/>
      <c r="AM27" s="372">
        <v>64404</v>
      </c>
      <c r="AN27" s="373"/>
      <c r="AO27" s="373"/>
      <c r="AP27" s="373"/>
      <c r="AQ27" s="373"/>
      <c r="AR27" s="374"/>
      <c r="AS27" s="372">
        <v>3578</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282324</v>
      </c>
      <c r="BO27" s="454"/>
      <c r="BP27" s="454"/>
      <c r="BQ27" s="454"/>
      <c r="BR27" s="454"/>
      <c r="BS27" s="454"/>
      <c r="BT27" s="454"/>
      <c r="BU27" s="455"/>
      <c r="BV27" s="453">
        <v>282168</v>
      </c>
      <c r="BW27" s="454"/>
      <c r="BX27" s="454"/>
      <c r="BY27" s="454"/>
      <c r="BZ27" s="454"/>
      <c r="CA27" s="454"/>
      <c r="CB27" s="454"/>
      <c r="CC27" s="455"/>
      <c r="CD27" s="196"/>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81"/>
      <c r="B28" s="398"/>
      <c r="C28" s="399"/>
      <c r="D28" s="400"/>
      <c r="E28" s="375" t="s">
        <v>173</v>
      </c>
      <c r="F28" s="376"/>
      <c r="G28" s="376"/>
      <c r="H28" s="376"/>
      <c r="I28" s="376"/>
      <c r="J28" s="376"/>
      <c r="K28" s="377"/>
      <c r="L28" s="372">
        <v>1</v>
      </c>
      <c r="M28" s="373"/>
      <c r="N28" s="373"/>
      <c r="O28" s="373"/>
      <c r="P28" s="374"/>
      <c r="Q28" s="372">
        <v>4670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7751609</v>
      </c>
      <c r="BO28" s="449"/>
      <c r="BP28" s="449"/>
      <c r="BQ28" s="449"/>
      <c r="BR28" s="449"/>
      <c r="BS28" s="449"/>
      <c r="BT28" s="449"/>
      <c r="BU28" s="450"/>
      <c r="BV28" s="448">
        <v>6831914</v>
      </c>
      <c r="BW28" s="449"/>
      <c r="BX28" s="449"/>
      <c r="BY28" s="449"/>
      <c r="BZ28" s="449"/>
      <c r="CA28" s="449"/>
      <c r="CB28" s="449"/>
      <c r="CC28" s="450"/>
      <c r="CD28" s="194"/>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81"/>
      <c r="B29" s="398"/>
      <c r="C29" s="399"/>
      <c r="D29" s="400"/>
      <c r="E29" s="375" t="s">
        <v>176</v>
      </c>
      <c r="F29" s="376"/>
      <c r="G29" s="376"/>
      <c r="H29" s="376"/>
      <c r="I29" s="376"/>
      <c r="J29" s="376"/>
      <c r="K29" s="377"/>
      <c r="L29" s="372">
        <v>20</v>
      </c>
      <c r="M29" s="373"/>
      <c r="N29" s="373"/>
      <c r="O29" s="373"/>
      <c r="P29" s="374"/>
      <c r="Q29" s="372">
        <v>4230</v>
      </c>
      <c r="R29" s="373"/>
      <c r="S29" s="373"/>
      <c r="T29" s="373"/>
      <c r="U29" s="373"/>
      <c r="V29" s="374"/>
      <c r="W29" s="463"/>
      <c r="X29" s="464"/>
      <c r="Y29" s="465"/>
      <c r="Z29" s="375" t="s">
        <v>177</v>
      </c>
      <c r="AA29" s="376"/>
      <c r="AB29" s="376"/>
      <c r="AC29" s="376"/>
      <c r="AD29" s="376"/>
      <c r="AE29" s="376"/>
      <c r="AF29" s="376"/>
      <c r="AG29" s="377"/>
      <c r="AH29" s="372">
        <v>902</v>
      </c>
      <c r="AI29" s="373"/>
      <c r="AJ29" s="373"/>
      <c r="AK29" s="373"/>
      <c r="AL29" s="374"/>
      <c r="AM29" s="372">
        <v>2922376</v>
      </c>
      <c r="AN29" s="373"/>
      <c r="AO29" s="373"/>
      <c r="AP29" s="373"/>
      <c r="AQ29" s="373"/>
      <c r="AR29" s="374"/>
      <c r="AS29" s="372">
        <v>3240</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909714</v>
      </c>
      <c r="BO29" s="420"/>
      <c r="BP29" s="420"/>
      <c r="BQ29" s="420"/>
      <c r="BR29" s="420"/>
      <c r="BS29" s="420"/>
      <c r="BT29" s="420"/>
      <c r="BU29" s="421"/>
      <c r="BV29" s="419">
        <v>908080</v>
      </c>
      <c r="BW29" s="420"/>
      <c r="BX29" s="420"/>
      <c r="BY29" s="420"/>
      <c r="BZ29" s="420"/>
      <c r="CA29" s="420"/>
      <c r="CB29" s="420"/>
      <c r="CC29" s="421"/>
      <c r="CD29" s="196"/>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81"/>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96.8</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9630359</v>
      </c>
      <c r="BO30" s="454"/>
      <c r="BP30" s="454"/>
      <c r="BQ30" s="454"/>
      <c r="BR30" s="454"/>
      <c r="BS30" s="454"/>
      <c r="BT30" s="454"/>
      <c r="BU30" s="455"/>
      <c r="BV30" s="453">
        <v>9562346</v>
      </c>
      <c r="BW30" s="454"/>
      <c r="BX30" s="454"/>
      <c r="BY30" s="454"/>
      <c r="BZ30" s="454"/>
      <c r="CA30" s="454"/>
      <c r="CB30" s="454"/>
      <c r="CC30" s="455"/>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204"/>
    </row>
    <row r="33" spans="1:113" ht="13.5" customHeight="1" x14ac:dyDescent="0.15">
      <c r="A33" s="181"/>
      <c r="B33" s="205"/>
      <c r="C33" s="371" t="s">
        <v>186</v>
      </c>
      <c r="D33" s="371"/>
      <c r="E33" s="370" t="s">
        <v>187</v>
      </c>
      <c r="F33" s="370"/>
      <c r="G33" s="370"/>
      <c r="H33" s="370"/>
      <c r="I33" s="370"/>
      <c r="J33" s="370"/>
      <c r="K33" s="370"/>
      <c r="L33" s="370"/>
      <c r="M33" s="370"/>
      <c r="N33" s="370"/>
      <c r="O33" s="370"/>
      <c r="P33" s="370"/>
      <c r="Q33" s="370"/>
      <c r="R33" s="370"/>
      <c r="S33" s="370"/>
      <c r="T33" s="206"/>
      <c r="U33" s="371" t="s">
        <v>186</v>
      </c>
      <c r="V33" s="371"/>
      <c r="W33" s="370" t="s">
        <v>187</v>
      </c>
      <c r="X33" s="370"/>
      <c r="Y33" s="370"/>
      <c r="Z33" s="370"/>
      <c r="AA33" s="370"/>
      <c r="AB33" s="370"/>
      <c r="AC33" s="370"/>
      <c r="AD33" s="370"/>
      <c r="AE33" s="370"/>
      <c r="AF33" s="370"/>
      <c r="AG33" s="370"/>
      <c r="AH33" s="370"/>
      <c r="AI33" s="370"/>
      <c r="AJ33" s="370"/>
      <c r="AK33" s="370"/>
      <c r="AL33" s="206"/>
      <c r="AM33" s="371" t="s">
        <v>186</v>
      </c>
      <c r="AN33" s="371"/>
      <c r="AO33" s="370" t="s">
        <v>187</v>
      </c>
      <c r="AP33" s="370"/>
      <c r="AQ33" s="370"/>
      <c r="AR33" s="370"/>
      <c r="AS33" s="370"/>
      <c r="AT33" s="370"/>
      <c r="AU33" s="370"/>
      <c r="AV33" s="370"/>
      <c r="AW33" s="370"/>
      <c r="AX33" s="370"/>
      <c r="AY33" s="370"/>
      <c r="AZ33" s="370"/>
      <c r="BA33" s="370"/>
      <c r="BB33" s="370"/>
      <c r="BC33" s="370"/>
      <c r="BD33" s="207"/>
      <c r="BE33" s="370" t="s">
        <v>188</v>
      </c>
      <c r="BF33" s="370"/>
      <c r="BG33" s="370" t="s">
        <v>189</v>
      </c>
      <c r="BH33" s="370"/>
      <c r="BI33" s="370"/>
      <c r="BJ33" s="370"/>
      <c r="BK33" s="370"/>
      <c r="BL33" s="370"/>
      <c r="BM33" s="370"/>
      <c r="BN33" s="370"/>
      <c r="BO33" s="370"/>
      <c r="BP33" s="370"/>
      <c r="BQ33" s="370"/>
      <c r="BR33" s="370"/>
      <c r="BS33" s="370"/>
      <c r="BT33" s="370"/>
      <c r="BU33" s="370"/>
      <c r="BV33" s="207"/>
      <c r="BW33" s="371" t="s">
        <v>188</v>
      </c>
      <c r="BX33" s="371"/>
      <c r="BY33" s="370" t="s">
        <v>190</v>
      </c>
      <c r="BZ33" s="370"/>
      <c r="CA33" s="370"/>
      <c r="CB33" s="370"/>
      <c r="CC33" s="370"/>
      <c r="CD33" s="370"/>
      <c r="CE33" s="370"/>
      <c r="CF33" s="370"/>
      <c r="CG33" s="370"/>
      <c r="CH33" s="370"/>
      <c r="CI33" s="370"/>
      <c r="CJ33" s="370"/>
      <c r="CK33" s="370"/>
      <c r="CL33" s="370"/>
      <c r="CM33" s="370"/>
      <c r="CN33" s="206"/>
      <c r="CO33" s="371" t="s">
        <v>186</v>
      </c>
      <c r="CP33" s="371"/>
      <c r="CQ33" s="370" t="s">
        <v>191</v>
      </c>
      <c r="CR33" s="370"/>
      <c r="CS33" s="370"/>
      <c r="CT33" s="370"/>
      <c r="CU33" s="370"/>
      <c r="CV33" s="370"/>
      <c r="CW33" s="370"/>
      <c r="CX33" s="370"/>
      <c r="CY33" s="370"/>
      <c r="CZ33" s="370"/>
      <c r="DA33" s="370"/>
      <c r="DB33" s="370"/>
      <c r="DC33" s="370"/>
      <c r="DD33" s="370"/>
      <c r="DE33" s="370"/>
      <c r="DF33" s="206"/>
      <c r="DG33" s="369" t="s">
        <v>192</v>
      </c>
      <c r="DH33" s="369"/>
      <c r="DI33" s="208"/>
    </row>
    <row r="34" spans="1:113" ht="32.25" customHeight="1" x14ac:dyDescent="0.15">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3</v>
      </c>
      <c r="V34" s="367"/>
      <c r="W34" s="368" t="str">
        <f>IF('各会計、関係団体の財政状況及び健全化判断比率'!B28="","",'各会計、関係団体の財政状況及び健全化判断比率'!B28)</f>
        <v>国民健康保険事業特別会計</v>
      </c>
      <c r="X34" s="368"/>
      <c r="Y34" s="368"/>
      <c r="Z34" s="368"/>
      <c r="AA34" s="368"/>
      <c r="AB34" s="368"/>
      <c r="AC34" s="368"/>
      <c r="AD34" s="368"/>
      <c r="AE34" s="368"/>
      <c r="AF34" s="368"/>
      <c r="AG34" s="368"/>
      <c r="AH34" s="368"/>
      <c r="AI34" s="368"/>
      <c r="AJ34" s="368"/>
      <c r="AK34" s="368"/>
      <c r="AL34" s="181"/>
      <c r="AM34" s="367">
        <f>IF(AO34="","",MAX(C34:D43,U34:V43)+1)</f>
        <v>7</v>
      </c>
      <c r="AN34" s="367"/>
      <c r="AO34" s="368" t="str">
        <f>IF('各会計、関係団体の財政状況及び健全化判断比率'!B32="","",'各会計、関係団体の財政状況及び健全化判断比率'!B32)</f>
        <v>病院事業会計</v>
      </c>
      <c r="AP34" s="368"/>
      <c r="AQ34" s="368"/>
      <c r="AR34" s="368"/>
      <c r="AS34" s="368"/>
      <c r="AT34" s="368"/>
      <c r="AU34" s="368"/>
      <c r="AV34" s="368"/>
      <c r="AW34" s="368"/>
      <c r="AX34" s="368"/>
      <c r="AY34" s="368"/>
      <c r="AZ34" s="368"/>
      <c r="BA34" s="368"/>
      <c r="BB34" s="368"/>
      <c r="BC34" s="368"/>
      <c r="BD34" s="181"/>
      <c r="BE34" s="367" t="str">
        <f>IF(BG34="","",MAX(C34:D43,U34:V43,AM34:AN43)+1)</f>
        <v/>
      </c>
      <c r="BF34" s="367"/>
      <c r="BG34" s="368"/>
      <c r="BH34" s="368"/>
      <c r="BI34" s="368"/>
      <c r="BJ34" s="368"/>
      <c r="BK34" s="368"/>
      <c r="BL34" s="368"/>
      <c r="BM34" s="368"/>
      <c r="BN34" s="368"/>
      <c r="BO34" s="368"/>
      <c r="BP34" s="368"/>
      <c r="BQ34" s="368"/>
      <c r="BR34" s="368"/>
      <c r="BS34" s="368"/>
      <c r="BT34" s="368"/>
      <c r="BU34" s="368"/>
      <c r="BV34" s="181"/>
      <c r="BW34" s="367">
        <f>IF(BY34="","",MAX(C34:D43,U34:V43,AM34:AN43,BE34:BF43)+1)</f>
        <v>10</v>
      </c>
      <c r="BX34" s="367"/>
      <c r="BY34" s="368" t="str">
        <f>IF('各会計、関係団体の財政状況及び健全化判断比率'!B68="","",'各会計、関係団体の財政状況及び健全化判断比率'!B68)</f>
        <v>伊賀南部環境衛生組合（一般会計）</v>
      </c>
      <c r="BZ34" s="368"/>
      <c r="CA34" s="368"/>
      <c r="CB34" s="368"/>
      <c r="CC34" s="368"/>
      <c r="CD34" s="368"/>
      <c r="CE34" s="368"/>
      <c r="CF34" s="368"/>
      <c r="CG34" s="368"/>
      <c r="CH34" s="368"/>
      <c r="CI34" s="368"/>
      <c r="CJ34" s="368"/>
      <c r="CK34" s="368"/>
      <c r="CL34" s="368"/>
      <c r="CM34" s="368"/>
      <c r="CN34" s="181"/>
      <c r="CO34" s="367">
        <f>IF(CQ34="","",MAX(C34:D43,U34:V43,AM34:AN43,BE34:BF43,BW34:BX43)+1)</f>
        <v>20</v>
      </c>
      <c r="CP34" s="367"/>
      <c r="CQ34" s="368" t="str">
        <f>IF('各会計、関係団体の財政状況及び健全化判断比率'!BS7="","",'各会計、関係団体の財政状況及び健全化判断比率'!BS7)</f>
        <v>伊賀市文化都市協会</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208"/>
    </row>
    <row r="35" spans="1:113" ht="32.25" customHeight="1" x14ac:dyDescent="0.15">
      <c r="A35" s="181"/>
      <c r="B35" s="205"/>
      <c r="C35" s="367">
        <f>IF(E35="","",C34+1)</f>
        <v>2</v>
      </c>
      <c r="D35" s="367"/>
      <c r="E35" s="368" t="str">
        <f>IF('各会計、関係団体の財政状況及び健全化判断比率'!B8="","",'各会計、関係団体の財政状況及び健全化判断比率'!B8)</f>
        <v>サービスエリア特別会計</v>
      </c>
      <c r="F35" s="368"/>
      <c r="G35" s="368"/>
      <c r="H35" s="368"/>
      <c r="I35" s="368"/>
      <c r="J35" s="368"/>
      <c r="K35" s="368"/>
      <c r="L35" s="368"/>
      <c r="M35" s="368"/>
      <c r="N35" s="368"/>
      <c r="O35" s="368"/>
      <c r="P35" s="368"/>
      <c r="Q35" s="368"/>
      <c r="R35" s="368"/>
      <c r="S35" s="368"/>
      <c r="T35" s="181"/>
      <c r="U35" s="367">
        <f>IF(W35="","",U34+1)</f>
        <v>4</v>
      </c>
      <c r="V35" s="367"/>
      <c r="W35" s="368" t="str">
        <f>IF('各会計、関係団体の財政状況及び健全化判断比率'!B29="","",'各会計、関係団体の財政状況及び健全化判断比率'!B29)</f>
        <v>介護保険事業特別会計</v>
      </c>
      <c r="X35" s="368"/>
      <c r="Y35" s="368"/>
      <c r="Z35" s="368"/>
      <c r="AA35" s="368"/>
      <c r="AB35" s="368"/>
      <c r="AC35" s="368"/>
      <c r="AD35" s="368"/>
      <c r="AE35" s="368"/>
      <c r="AF35" s="368"/>
      <c r="AG35" s="368"/>
      <c r="AH35" s="368"/>
      <c r="AI35" s="368"/>
      <c r="AJ35" s="368"/>
      <c r="AK35" s="368"/>
      <c r="AL35" s="181"/>
      <c r="AM35" s="367">
        <f t="shared" ref="AM35:AM43" si="0">IF(AO35="","",AM34+1)</f>
        <v>8</v>
      </c>
      <c r="AN35" s="367"/>
      <c r="AO35" s="368" t="str">
        <f>IF('各会計、関係団体の財政状況及び健全化判断比率'!B33="","",'各会計、関係団体の財政状況及び健全化判断比率'!B33)</f>
        <v>水道事業会計</v>
      </c>
      <c r="AP35" s="368"/>
      <c r="AQ35" s="368"/>
      <c r="AR35" s="368"/>
      <c r="AS35" s="368"/>
      <c r="AT35" s="368"/>
      <c r="AU35" s="368"/>
      <c r="AV35" s="368"/>
      <c r="AW35" s="368"/>
      <c r="AX35" s="368"/>
      <c r="AY35" s="368"/>
      <c r="AZ35" s="368"/>
      <c r="BA35" s="368"/>
      <c r="BB35" s="368"/>
      <c r="BC35" s="368"/>
      <c r="BD35" s="181"/>
      <c r="BE35" s="367" t="str">
        <f t="shared" ref="BE35:BE43" si="1">IF(BG35="","",BE34+1)</f>
        <v/>
      </c>
      <c r="BF35" s="367"/>
      <c r="BG35" s="368"/>
      <c r="BH35" s="368"/>
      <c r="BI35" s="368"/>
      <c r="BJ35" s="368"/>
      <c r="BK35" s="368"/>
      <c r="BL35" s="368"/>
      <c r="BM35" s="368"/>
      <c r="BN35" s="368"/>
      <c r="BO35" s="368"/>
      <c r="BP35" s="368"/>
      <c r="BQ35" s="368"/>
      <c r="BR35" s="368"/>
      <c r="BS35" s="368"/>
      <c r="BT35" s="368"/>
      <c r="BU35" s="368"/>
      <c r="BV35" s="181"/>
      <c r="BW35" s="367">
        <f t="shared" ref="BW35:BW43" si="2">IF(BY35="","",BW34+1)</f>
        <v>11</v>
      </c>
      <c r="BX35" s="367"/>
      <c r="BY35" s="368" t="str">
        <f>IF('各会計、関係団体の財政状況及び健全化判断比率'!B69="","",'各会計、関係団体の財政状況及び健全化判断比率'!B69)</f>
        <v>三重県市町総合事務組合（一般会計）</v>
      </c>
      <c r="BZ35" s="368"/>
      <c r="CA35" s="368"/>
      <c r="CB35" s="368"/>
      <c r="CC35" s="368"/>
      <c r="CD35" s="368"/>
      <c r="CE35" s="368"/>
      <c r="CF35" s="368"/>
      <c r="CG35" s="368"/>
      <c r="CH35" s="368"/>
      <c r="CI35" s="368"/>
      <c r="CJ35" s="368"/>
      <c r="CK35" s="368"/>
      <c r="CL35" s="368"/>
      <c r="CM35" s="368"/>
      <c r="CN35" s="181"/>
      <c r="CO35" s="367">
        <f t="shared" ref="CO35:CO43" si="3">IF(CQ35="","",CO34+1)</f>
        <v>21</v>
      </c>
      <c r="CP35" s="367"/>
      <c r="CQ35" s="368" t="str">
        <f>IF('各会計、関係団体の財政状況及び健全化判断比率'!BS8="","",'各会計、関係団体の財政状況及び健全化判断比率'!BS8)</f>
        <v>俳都ピア</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15">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f t="shared" ref="U36:U43" si="4">IF(W36="","",U35+1)</f>
        <v>5</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81"/>
      <c r="AM36" s="367">
        <f t="shared" si="0"/>
        <v>9</v>
      </c>
      <c r="AN36" s="367"/>
      <c r="AO36" s="368" t="str">
        <f>IF('各会計、関係団体の財政状況及び健全化判断比率'!B34="","",'各会計、関係団体の財政状況及び健全化判断比率'!B34)</f>
        <v>下水道事業会計</v>
      </c>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12</v>
      </c>
      <c r="BX36" s="367"/>
      <c r="BY36" s="368" t="str">
        <f>IF('各会計、関係団体の財政状況及び健全化判断比率'!B70="","",'各会計、関係団体の財政状況及び健全化判断比率'!B70)</f>
        <v>三重県市町総合事務組合（共同研修特別会計）</v>
      </c>
      <c r="BZ36" s="368"/>
      <c r="CA36" s="368"/>
      <c r="CB36" s="368"/>
      <c r="CC36" s="368"/>
      <c r="CD36" s="368"/>
      <c r="CE36" s="368"/>
      <c r="CF36" s="368"/>
      <c r="CG36" s="368"/>
      <c r="CH36" s="368"/>
      <c r="CI36" s="368"/>
      <c r="CJ36" s="368"/>
      <c r="CK36" s="368"/>
      <c r="CL36" s="368"/>
      <c r="CM36" s="368"/>
      <c r="CN36" s="181"/>
      <c r="CO36" s="367">
        <f t="shared" si="3"/>
        <v>22</v>
      </c>
      <c r="CP36" s="367"/>
      <c r="CQ36" s="368" t="str">
        <f>IF('各会計、関係団体の財政状況及び健全化判断比率'!BS9="","",'各会計、関係団体の財政状況及び健全化判断比率'!BS9)</f>
        <v>伊賀市土地開発公社</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15">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f t="shared" si="4"/>
        <v>6</v>
      </c>
      <c r="V37" s="367"/>
      <c r="W37" s="368" t="str">
        <f>IF('各会計、関係団体の財政状況及び健全化判断比率'!B31="","",'各会計、関係団体の財政状況及び健全化判断比率'!B31)</f>
        <v>駐車場事業特別会計</v>
      </c>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13</v>
      </c>
      <c r="BX37" s="367"/>
      <c r="BY37" s="368" t="str">
        <f>IF('各会計、関係団体の財政状況及び健全化判断比率'!B71="","",'各会計、関係団体の財政状況及び健全化判断比率'!B71)</f>
        <v>三重県市町総合事務組合（デジタル地図特別会計）</v>
      </c>
      <c r="BZ37" s="368"/>
      <c r="CA37" s="368"/>
      <c r="CB37" s="368"/>
      <c r="CC37" s="368"/>
      <c r="CD37" s="368"/>
      <c r="CE37" s="368"/>
      <c r="CF37" s="368"/>
      <c r="CG37" s="368"/>
      <c r="CH37" s="368"/>
      <c r="CI37" s="368"/>
      <c r="CJ37" s="368"/>
      <c r="CK37" s="368"/>
      <c r="CL37" s="368"/>
      <c r="CM37" s="368"/>
      <c r="CN37" s="181"/>
      <c r="CO37" s="367">
        <f t="shared" si="3"/>
        <v>23</v>
      </c>
      <c r="CP37" s="367"/>
      <c r="CQ37" s="368" t="str">
        <f>IF('各会計、関係団体の財政状況及び健全化判断比率'!BS10="","",'各会計、関係団体の財政状況及び健全化判断比率'!BS10)</f>
        <v>新堂駅管理商会</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15">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14</v>
      </c>
      <c r="BX38" s="367"/>
      <c r="BY38" s="368" t="str">
        <f>IF('各会計、関係団体の財政状況及び健全化判断比率'!B72="","",'各会計、関係団体の財政状況及び健全化判断比率'!B72)</f>
        <v>三重県市町総合事務組合（物品特別会計）</v>
      </c>
      <c r="BZ38" s="368"/>
      <c r="CA38" s="368"/>
      <c r="CB38" s="368"/>
      <c r="CC38" s="368"/>
      <c r="CD38" s="368"/>
      <c r="CE38" s="368"/>
      <c r="CF38" s="368"/>
      <c r="CG38" s="368"/>
      <c r="CH38" s="368"/>
      <c r="CI38" s="368"/>
      <c r="CJ38" s="368"/>
      <c r="CK38" s="368"/>
      <c r="CL38" s="368"/>
      <c r="CM38" s="368"/>
      <c r="CN38" s="181"/>
      <c r="CO38" s="367">
        <f t="shared" si="3"/>
        <v>24</v>
      </c>
      <c r="CP38" s="367"/>
      <c r="CQ38" s="368" t="str">
        <f>IF('各会計、関係団体の財政状況及び健全化判断比率'!BS11="","",'各会計、関係団体の財政状況及び健全化判断比率'!BS11)</f>
        <v>大山田農林業公社</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15">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15</v>
      </c>
      <c r="BX39" s="367"/>
      <c r="BY39" s="368" t="str">
        <f>IF('各会計、関係団体の財政状況及び健全化判断比率'!B73="","",'各会計、関係団体の財政状況及び健全化判断比率'!B73)</f>
        <v>三重県市町総合事務組合（退職手当特別会計）</v>
      </c>
      <c r="BZ39" s="368"/>
      <c r="CA39" s="368"/>
      <c r="CB39" s="368"/>
      <c r="CC39" s="368"/>
      <c r="CD39" s="368"/>
      <c r="CE39" s="368"/>
      <c r="CF39" s="368"/>
      <c r="CG39" s="368"/>
      <c r="CH39" s="368"/>
      <c r="CI39" s="368"/>
      <c r="CJ39" s="368"/>
      <c r="CK39" s="368"/>
      <c r="CL39" s="368"/>
      <c r="CM39" s="368"/>
      <c r="CN39" s="181"/>
      <c r="CO39" s="367">
        <f t="shared" si="3"/>
        <v>25</v>
      </c>
      <c r="CP39" s="367"/>
      <c r="CQ39" s="368" t="str">
        <f>IF('各会計、関係団体の財政状況及び健全化判断比率'!BS12="","",'各会計、関係団体の財政状況及び健全化判断比率'!BS12)</f>
        <v>大山田ファーム</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15">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16</v>
      </c>
      <c r="BX40" s="367"/>
      <c r="BY40" s="368" t="str">
        <f>IF('各会計、関係団体の財政状況及び健全化判断比率'!B74="","",'各会計、関係団体の財政状況及び健全化判断比率'!B74)</f>
        <v>三重県市町総合事務組合（消防救急無線特別会計）</v>
      </c>
      <c r="BZ40" s="368"/>
      <c r="CA40" s="368"/>
      <c r="CB40" s="368"/>
      <c r="CC40" s="368"/>
      <c r="CD40" s="368"/>
      <c r="CE40" s="368"/>
      <c r="CF40" s="368"/>
      <c r="CG40" s="368"/>
      <c r="CH40" s="368"/>
      <c r="CI40" s="368"/>
      <c r="CJ40" s="368"/>
      <c r="CK40" s="368"/>
      <c r="CL40" s="368"/>
      <c r="CM40" s="368"/>
      <c r="CN40" s="181"/>
      <c r="CO40" s="367">
        <f t="shared" si="3"/>
        <v>26</v>
      </c>
      <c r="CP40" s="367"/>
      <c r="CQ40" s="368" t="str">
        <f>IF('各会計、関係団体の財政状況及び健全化判断比率'!BS13="","",'各会計、関係団体の財政状況及び健全化判断比率'!BS13)</f>
        <v>伊賀鉄道</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15">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f t="shared" si="2"/>
        <v>17</v>
      </c>
      <c r="BX41" s="367"/>
      <c r="BY41" s="368" t="str">
        <f>IF('各会計、関係団体の財政状況及び健全化判断比率'!B75="","",'各会計、関係団体の財政状況及び健全化判断比率'!B75)</f>
        <v>三重県市町総合事務組合（公平委員会特別会計）</v>
      </c>
      <c r="BZ41" s="368"/>
      <c r="CA41" s="368"/>
      <c r="CB41" s="368"/>
      <c r="CC41" s="368"/>
      <c r="CD41" s="368"/>
      <c r="CE41" s="368"/>
      <c r="CF41" s="368"/>
      <c r="CG41" s="368"/>
      <c r="CH41" s="368"/>
      <c r="CI41" s="368"/>
      <c r="CJ41" s="368"/>
      <c r="CK41" s="368"/>
      <c r="CL41" s="368"/>
      <c r="CM41" s="368"/>
      <c r="CN41" s="181"/>
      <c r="CO41" s="367">
        <f t="shared" si="3"/>
        <v>27</v>
      </c>
      <c r="CP41" s="367"/>
      <c r="CQ41" s="368" t="str">
        <f>IF('各会計、関係団体の財政状況及び健全化判断比率'!BS14="","",'各会計、関係団体の財政状況及び健全化判断比率'!BS14)</f>
        <v>ＮＯＴＥ伊賀上野</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15">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f t="shared" si="2"/>
        <v>18</v>
      </c>
      <c r="BX42" s="367"/>
      <c r="BY42" s="368" t="str">
        <f>IF('各会計、関係団体の財政状況及び健全化判断比率'!B76="","",'各会計、関係団体の財政状況及び健全化判断比率'!B76)</f>
        <v>三重県後期高齢者医療広域連合（一般会計）</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15">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f t="shared" si="2"/>
        <v>19</v>
      </c>
      <c r="BX43" s="367"/>
      <c r="BY43" s="368" t="str">
        <f>IF('各会計、関係団体の財政状況及び健全化判断比率'!B77="","",'各会計、関係団体の財政状況及び健全化判断比率'!B77)</f>
        <v>三重県後期高齢者医療広域連合（後期高齢者医療特別会計）</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uAUyAu66ArcvRTdn4jW3sOe6qp/b5C6S+vppYTaKJB9RZXrE8P/yu0ymSj30JRDBQXulQKCluesPXezAO/3q1A==" saltValue="tCA9w15Fk5AIbWQ15fD6G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51" t="s">
        <v>535</v>
      </c>
      <c r="D34" s="1151"/>
      <c r="E34" s="1152"/>
      <c r="F34" s="32" t="s">
        <v>536</v>
      </c>
      <c r="G34" s="33" t="s">
        <v>537</v>
      </c>
      <c r="H34" s="33" t="s">
        <v>538</v>
      </c>
      <c r="I34" s="33">
        <v>0.06</v>
      </c>
      <c r="J34" s="34" t="s">
        <v>539</v>
      </c>
      <c r="K34" s="22"/>
      <c r="L34" s="22"/>
      <c r="M34" s="22"/>
      <c r="N34" s="22"/>
      <c r="O34" s="22"/>
      <c r="P34" s="22"/>
    </row>
    <row r="35" spans="1:16" ht="39" customHeight="1" x14ac:dyDescent="0.15">
      <c r="A35" s="22"/>
      <c r="B35" s="35"/>
      <c r="C35" s="1145" t="s">
        <v>540</v>
      </c>
      <c r="D35" s="1146"/>
      <c r="E35" s="1147"/>
      <c r="F35" s="36">
        <v>11.35</v>
      </c>
      <c r="G35" s="37">
        <v>10.75</v>
      </c>
      <c r="H35" s="37">
        <v>10.91</v>
      </c>
      <c r="I35" s="37">
        <v>10.68</v>
      </c>
      <c r="J35" s="38">
        <v>10.130000000000001</v>
      </c>
      <c r="K35" s="22"/>
      <c r="L35" s="22"/>
      <c r="M35" s="22"/>
      <c r="N35" s="22"/>
      <c r="O35" s="22"/>
      <c r="P35" s="22"/>
    </row>
    <row r="36" spans="1:16" ht="39" customHeight="1" x14ac:dyDescent="0.15">
      <c r="A36" s="22"/>
      <c r="B36" s="35"/>
      <c r="C36" s="1145" t="s">
        <v>541</v>
      </c>
      <c r="D36" s="1146"/>
      <c r="E36" s="1147"/>
      <c r="F36" s="36">
        <v>3.46</v>
      </c>
      <c r="G36" s="37">
        <v>4.5999999999999996</v>
      </c>
      <c r="H36" s="37">
        <v>6.04</v>
      </c>
      <c r="I36" s="37">
        <v>7.09</v>
      </c>
      <c r="J36" s="38">
        <v>6.76</v>
      </c>
      <c r="K36" s="22"/>
      <c r="L36" s="22"/>
      <c r="M36" s="22"/>
      <c r="N36" s="22"/>
      <c r="O36" s="22"/>
      <c r="P36" s="22"/>
    </row>
    <row r="37" spans="1:16" ht="39" customHeight="1" x14ac:dyDescent="0.15">
      <c r="A37" s="22"/>
      <c r="B37" s="35"/>
      <c r="C37" s="1145" t="s">
        <v>542</v>
      </c>
      <c r="D37" s="1146"/>
      <c r="E37" s="1147"/>
      <c r="F37" s="36">
        <v>6.59</v>
      </c>
      <c r="G37" s="37">
        <v>6.21</v>
      </c>
      <c r="H37" s="37">
        <v>6.01</v>
      </c>
      <c r="I37" s="37">
        <v>5.73</v>
      </c>
      <c r="J37" s="38">
        <v>6.2</v>
      </c>
      <c r="K37" s="22"/>
      <c r="L37" s="22"/>
      <c r="M37" s="22"/>
      <c r="N37" s="22"/>
      <c r="O37" s="22"/>
      <c r="P37" s="22"/>
    </row>
    <row r="38" spans="1:16" ht="39" customHeight="1" x14ac:dyDescent="0.15">
      <c r="A38" s="22"/>
      <c r="B38" s="35"/>
      <c r="C38" s="1145" t="s">
        <v>543</v>
      </c>
      <c r="D38" s="1146"/>
      <c r="E38" s="1147"/>
      <c r="F38" s="36">
        <v>2.17</v>
      </c>
      <c r="G38" s="37">
        <v>3.18</v>
      </c>
      <c r="H38" s="37">
        <v>6.32</v>
      </c>
      <c r="I38" s="37">
        <v>6.56</v>
      </c>
      <c r="J38" s="38">
        <v>2.94</v>
      </c>
      <c r="K38" s="22"/>
      <c r="L38" s="22"/>
      <c r="M38" s="22"/>
      <c r="N38" s="22"/>
      <c r="O38" s="22"/>
      <c r="P38" s="22"/>
    </row>
    <row r="39" spans="1:16" ht="39" customHeight="1" x14ac:dyDescent="0.15">
      <c r="A39" s="22"/>
      <c r="B39" s="35"/>
      <c r="C39" s="1145" t="s">
        <v>544</v>
      </c>
      <c r="D39" s="1146"/>
      <c r="E39" s="1147"/>
      <c r="F39" s="36">
        <v>1.88</v>
      </c>
      <c r="G39" s="37">
        <v>1.65</v>
      </c>
      <c r="H39" s="37">
        <v>1.1200000000000001</v>
      </c>
      <c r="I39" s="37">
        <v>1.72</v>
      </c>
      <c r="J39" s="38">
        <v>1.26</v>
      </c>
      <c r="K39" s="22"/>
      <c r="L39" s="22"/>
      <c r="M39" s="22"/>
      <c r="N39" s="22"/>
      <c r="O39" s="22"/>
      <c r="P39" s="22"/>
    </row>
    <row r="40" spans="1:16" ht="39" customHeight="1" x14ac:dyDescent="0.15">
      <c r="A40" s="22"/>
      <c r="B40" s="35"/>
      <c r="C40" s="1145" t="s">
        <v>545</v>
      </c>
      <c r="D40" s="1146"/>
      <c r="E40" s="1147"/>
      <c r="F40" s="36">
        <v>0</v>
      </c>
      <c r="G40" s="37">
        <v>0</v>
      </c>
      <c r="H40" s="37">
        <v>0</v>
      </c>
      <c r="I40" s="37">
        <v>0.01</v>
      </c>
      <c r="J40" s="38">
        <v>0.01</v>
      </c>
      <c r="K40" s="22"/>
      <c r="L40" s="22"/>
      <c r="M40" s="22"/>
      <c r="N40" s="22"/>
      <c r="O40" s="22"/>
      <c r="P40" s="22"/>
    </row>
    <row r="41" spans="1:16" ht="39" customHeight="1" x14ac:dyDescent="0.15">
      <c r="A41" s="22"/>
      <c r="B41" s="35"/>
      <c r="C41" s="1145" t="s">
        <v>546</v>
      </c>
      <c r="D41" s="1146"/>
      <c r="E41" s="1147"/>
      <c r="F41" s="36">
        <v>0.05</v>
      </c>
      <c r="G41" s="37">
        <v>0.05</v>
      </c>
      <c r="H41" s="37">
        <v>7.0000000000000007E-2</v>
      </c>
      <c r="I41" s="37">
        <v>0.01</v>
      </c>
      <c r="J41" s="38">
        <v>0</v>
      </c>
      <c r="K41" s="22"/>
      <c r="L41" s="22"/>
      <c r="M41" s="22"/>
      <c r="N41" s="22"/>
      <c r="O41" s="22"/>
      <c r="P41" s="22"/>
    </row>
    <row r="42" spans="1:16" ht="39" customHeight="1" x14ac:dyDescent="0.15">
      <c r="A42" s="22"/>
      <c r="B42" s="39"/>
      <c r="C42" s="1145" t="s">
        <v>547</v>
      </c>
      <c r="D42" s="1146"/>
      <c r="E42" s="1147"/>
      <c r="F42" s="36" t="s">
        <v>548</v>
      </c>
      <c r="G42" s="37" t="s">
        <v>549</v>
      </c>
      <c r="H42" s="37" t="s">
        <v>550</v>
      </c>
      <c r="I42" s="37" t="s">
        <v>489</v>
      </c>
      <c r="J42" s="38" t="s">
        <v>489</v>
      </c>
      <c r="K42" s="22"/>
      <c r="L42" s="22"/>
      <c r="M42" s="22"/>
      <c r="N42" s="22"/>
      <c r="O42" s="22"/>
      <c r="P42" s="22"/>
    </row>
    <row r="43" spans="1:16" ht="39" customHeight="1" thickBot="1" x14ac:dyDescent="0.2">
      <c r="A43" s="22"/>
      <c r="B43" s="40"/>
      <c r="C43" s="1148" t="s">
        <v>551</v>
      </c>
      <c r="D43" s="1149"/>
      <c r="E43" s="1150"/>
      <c r="F43" s="41">
        <v>0</v>
      </c>
      <c r="G43" s="42">
        <v>0</v>
      </c>
      <c r="H43" s="42">
        <v>0</v>
      </c>
      <c r="I43" s="42">
        <v>0</v>
      </c>
      <c r="J43" s="43">
        <v>0</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F+Q9E+S+x2onORwCUqgypSV0wPHxrY1PdKVsjRS1MDjJ3X6xcMV24RHmUycLmS+XMpxWuYZKK3qksvCleZB5CA==" saltValue="p72ZgUS9UBl73bJy8uSTw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6290</v>
      </c>
      <c r="L45" s="60">
        <v>5852</v>
      </c>
      <c r="M45" s="60">
        <v>5610</v>
      </c>
      <c r="N45" s="60">
        <v>5740</v>
      </c>
      <c r="O45" s="61">
        <v>5631</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489</v>
      </c>
      <c r="L46" s="64" t="s">
        <v>489</v>
      </c>
      <c r="M46" s="64" t="s">
        <v>489</v>
      </c>
      <c r="N46" s="64" t="s">
        <v>489</v>
      </c>
      <c r="O46" s="65" t="s">
        <v>489</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489</v>
      </c>
      <c r="L47" s="64" t="s">
        <v>489</v>
      </c>
      <c r="M47" s="64" t="s">
        <v>489</v>
      </c>
      <c r="N47" s="64" t="s">
        <v>489</v>
      </c>
      <c r="O47" s="65" t="s">
        <v>489</v>
      </c>
      <c r="P47" s="48"/>
      <c r="Q47" s="48"/>
      <c r="R47" s="48"/>
      <c r="S47" s="48"/>
      <c r="T47" s="48"/>
      <c r="U47" s="48"/>
    </row>
    <row r="48" spans="1:21" ht="30.75" customHeight="1" x14ac:dyDescent="0.15">
      <c r="A48" s="48"/>
      <c r="B48" s="1178"/>
      <c r="C48" s="1179"/>
      <c r="D48" s="62"/>
      <c r="E48" s="1155" t="s">
        <v>13</v>
      </c>
      <c r="F48" s="1155"/>
      <c r="G48" s="1155"/>
      <c r="H48" s="1155"/>
      <c r="I48" s="1155"/>
      <c r="J48" s="1156"/>
      <c r="K48" s="63">
        <v>1425</v>
      </c>
      <c r="L48" s="64">
        <v>1336</v>
      </c>
      <c r="M48" s="64">
        <v>1400</v>
      </c>
      <c r="N48" s="64">
        <v>1428</v>
      </c>
      <c r="O48" s="65">
        <v>1565</v>
      </c>
      <c r="P48" s="48"/>
      <c r="Q48" s="48"/>
      <c r="R48" s="48"/>
      <c r="S48" s="48"/>
      <c r="T48" s="48"/>
      <c r="U48" s="48"/>
    </row>
    <row r="49" spans="1:21" ht="30.75" customHeight="1" x14ac:dyDescent="0.15">
      <c r="A49" s="48"/>
      <c r="B49" s="1178"/>
      <c r="C49" s="1179"/>
      <c r="D49" s="62"/>
      <c r="E49" s="1155" t="s">
        <v>14</v>
      </c>
      <c r="F49" s="1155"/>
      <c r="G49" s="1155"/>
      <c r="H49" s="1155"/>
      <c r="I49" s="1155"/>
      <c r="J49" s="1156"/>
      <c r="K49" s="63">
        <v>6</v>
      </c>
      <c r="L49" s="64">
        <v>6</v>
      </c>
      <c r="M49" s="64">
        <v>6</v>
      </c>
      <c r="N49" s="64">
        <v>6</v>
      </c>
      <c r="O49" s="65">
        <v>6</v>
      </c>
      <c r="P49" s="48"/>
      <c r="Q49" s="48"/>
      <c r="R49" s="48"/>
      <c r="S49" s="48"/>
      <c r="T49" s="48"/>
      <c r="U49" s="48"/>
    </row>
    <row r="50" spans="1:21" ht="30.75" customHeight="1" x14ac:dyDescent="0.15">
      <c r="A50" s="48"/>
      <c r="B50" s="1178"/>
      <c r="C50" s="1179"/>
      <c r="D50" s="62"/>
      <c r="E50" s="1155" t="s">
        <v>15</v>
      </c>
      <c r="F50" s="1155"/>
      <c r="G50" s="1155"/>
      <c r="H50" s="1155"/>
      <c r="I50" s="1155"/>
      <c r="J50" s="1156"/>
      <c r="K50" s="63">
        <v>56</v>
      </c>
      <c r="L50" s="64" t="s">
        <v>489</v>
      </c>
      <c r="M50" s="64" t="s">
        <v>489</v>
      </c>
      <c r="N50" s="64" t="s">
        <v>489</v>
      </c>
      <c r="O50" s="65" t="s">
        <v>489</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489</v>
      </c>
      <c r="L51" s="64" t="s">
        <v>489</v>
      </c>
      <c r="M51" s="64" t="s">
        <v>489</v>
      </c>
      <c r="N51" s="64" t="s">
        <v>489</v>
      </c>
      <c r="O51" s="65" t="s">
        <v>489</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5331</v>
      </c>
      <c r="L52" s="64">
        <v>5151</v>
      </c>
      <c r="M52" s="64">
        <v>5152</v>
      </c>
      <c r="N52" s="64">
        <v>5204</v>
      </c>
      <c r="O52" s="65">
        <v>5073</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2446</v>
      </c>
      <c r="L53" s="69">
        <v>2043</v>
      </c>
      <c r="M53" s="69">
        <v>1864</v>
      </c>
      <c r="N53" s="69">
        <v>1970</v>
      </c>
      <c r="O53" s="70">
        <v>2129</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552</v>
      </c>
      <c r="L57" s="81" t="s">
        <v>553</v>
      </c>
      <c r="M57" s="81" t="s">
        <v>554</v>
      </c>
      <c r="N57" s="81" t="s">
        <v>555</v>
      </c>
      <c r="O57" s="82" t="s">
        <v>556</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DS+IwGgEPvnOdsQdwAQdW602jUP9JSHj4036AGZlAz7v8Xi7n/aKRHdbGVj22dEg1VFWvW/qSnGAR/KqKj8k4w==" saltValue="fd3VZaZonlN44j1HKzngu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527</v>
      </c>
      <c r="J40" s="103" t="s">
        <v>528</v>
      </c>
      <c r="K40" s="103" t="s">
        <v>529</v>
      </c>
      <c r="L40" s="103" t="s">
        <v>530</v>
      </c>
      <c r="M40" s="104" t="s">
        <v>531</v>
      </c>
    </row>
    <row r="41" spans="2:13" ht="27.75" customHeight="1" x14ac:dyDescent="0.15">
      <c r="B41" s="1196" t="s">
        <v>30</v>
      </c>
      <c r="C41" s="1197"/>
      <c r="D41" s="105"/>
      <c r="E41" s="1198" t="s">
        <v>31</v>
      </c>
      <c r="F41" s="1198"/>
      <c r="G41" s="1198"/>
      <c r="H41" s="1199"/>
      <c r="I41" s="355">
        <v>54769</v>
      </c>
      <c r="J41" s="356">
        <v>53263</v>
      </c>
      <c r="K41" s="356">
        <v>51806</v>
      </c>
      <c r="L41" s="356">
        <v>49041</v>
      </c>
      <c r="M41" s="357">
        <v>47284</v>
      </c>
    </row>
    <row r="42" spans="2:13" ht="27.75" customHeight="1" x14ac:dyDescent="0.15">
      <c r="B42" s="1186"/>
      <c r="C42" s="1187"/>
      <c r="D42" s="106"/>
      <c r="E42" s="1190" t="s">
        <v>32</v>
      </c>
      <c r="F42" s="1190"/>
      <c r="G42" s="1190"/>
      <c r="H42" s="1191"/>
      <c r="I42" s="358">
        <v>2594</v>
      </c>
      <c r="J42" s="359">
        <v>2478</v>
      </c>
      <c r="K42" s="359">
        <v>2362</v>
      </c>
      <c r="L42" s="359">
        <v>7230</v>
      </c>
      <c r="M42" s="360">
        <v>5624</v>
      </c>
    </row>
    <row r="43" spans="2:13" ht="27.75" customHeight="1" x14ac:dyDescent="0.15">
      <c r="B43" s="1186"/>
      <c r="C43" s="1187"/>
      <c r="D43" s="106"/>
      <c r="E43" s="1190" t="s">
        <v>33</v>
      </c>
      <c r="F43" s="1190"/>
      <c r="G43" s="1190"/>
      <c r="H43" s="1191"/>
      <c r="I43" s="358">
        <v>17052</v>
      </c>
      <c r="J43" s="359">
        <v>15898</v>
      </c>
      <c r="K43" s="359">
        <v>14288</v>
      </c>
      <c r="L43" s="359">
        <v>12923</v>
      </c>
      <c r="M43" s="360">
        <v>12227</v>
      </c>
    </row>
    <row r="44" spans="2:13" ht="27.75" customHeight="1" x14ac:dyDescent="0.15">
      <c r="B44" s="1186"/>
      <c r="C44" s="1187"/>
      <c r="D44" s="106"/>
      <c r="E44" s="1190" t="s">
        <v>34</v>
      </c>
      <c r="F44" s="1190"/>
      <c r="G44" s="1190"/>
      <c r="H44" s="1191"/>
      <c r="I44" s="358">
        <v>38</v>
      </c>
      <c r="J44" s="359">
        <v>30</v>
      </c>
      <c r="K44" s="359">
        <v>21</v>
      </c>
      <c r="L44" s="359">
        <v>13</v>
      </c>
      <c r="M44" s="360">
        <v>4</v>
      </c>
    </row>
    <row r="45" spans="2:13" ht="27.75" customHeight="1" x14ac:dyDescent="0.15">
      <c r="B45" s="1186"/>
      <c r="C45" s="1187"/>
      <c r="D45" s="106"/>
      <c r="E45" s="1190" t="s">
        <v>35</v>
      </c>
      <c r="F45" s="1190"/>
      <c r="G45" s="1190"/>
      <c r="H45" s="1191"/>
      <c r="I45" s="358">
        <v>7867</v>
      </c>
      <c r="J45" s="359">
        <v>7729</v>
      </c>
      <c r="K45" s="359">
        <v>7497</v>
      </c>
      <c r="L45" s="359">
        <v>7745</v>
      </c>
      <c r="M45" s="360">
        <v>7717</v>
      </c>
    </row>
    <row r="46" spans="2:13" ht="27.75" customHeight="1" x14ac:dyDescent="0.15">
      <c r="B46" s="1186"/>
      <c r="C46" s="1187"/>
      <c r="D46" s="107"/>
      <c r="E46" s="1190" t="s">
        <v>36</v>
      </c>
      <c r="F46" s="1190"/>
      <c r="G46" s="1190"/>
      <c r="H46" s="1191"/>
      <c r="I46" s="358" t="s">
        <v>489</v>
      </c>
      <c r="J46" s="359" t="s">
        <v>489</v>
      </c>
      <c r="K46" s="359" t="s">
        <v>489</v>
      </c>
      <c r="L46" s="359" t="s">
        <v>489</v>
      </c>
      <c r="M46" s="360" t="s">
        <v>489</v>
      </c>
    </row>
    <row r="47" spans="2:13" ht="27.75" customHeight="1" x14ac:dyDescent="0.15">
      <c r="B47" s="1186"/>
      <c r="C47" s="1187"/>
      <c r="D47" s="108"/>
      <c r="E47" s="1200" t="s">
        <v>37</v>
      </c>
      <c r="F47" s="1201"/>
      <c r="G47" s="1201"/>
      <c r="H47" s="1202"/>
      <c r="I47" s="358" t="s">
        <v>489</v>
      </c>
      <c r="J47" s="359" t="s">
        <v>489</v>
      </c>
      <c r="K47" s="359" t="s">
        <v>489</v>
      </c>
      <c r="L47" s="359" t="s">
        <v>489</v>
      </c>
      <c r="M47" s="360" t="s">
        <v>489</v>
      </c>
    </row>
    <row r="48" spans="2:13" ht="27.75" customHeight="1" x14ac:dyDescent="0.15">
      <c r="B48" s="1186"/>
      <c r="C48" s="1187"/>
      <c r="D48" s="106"/>
      <c r="E48" s="1190" t="s">
        <v>38</v>
      </c>
      <c r="F48" s="1190"/>
      <c r="G48" s="1190"/>
      <c r="H48" s="1191"/>
      <c r="I48" s="358" t="s">
        <v>489</v>
      </c>
      <c r="J48" s="359" t="s">
        <v>489</v>
      </c>
      <c r="K48" s="359" t="s">
        <v>489</v>
      </c>
      <c r="L48" s="359" t="s">
        <v>489</v>
      </c>
      <c r="M48" s="360" t="s">
        <v>489</v>
      </c>
    </row>
    <row r="49" spans="2:13" ht="27.75" customHeight="1" x14ac:dyDescent="0.15">
      <c r="B49" s="1188"/>
      <c r="C49" s="1189"/>
      <c r="D49" s="106"/>
      <c r="E49" s="1190" t="s">
        <v>39</v>
      </c>
      <c r="F49" s="1190"/>
      <c r="G49" s="1190"/>
      <c r="H49" s="1191"/>
      <c r="I49" s="358" t="s">
        <v>489</v>
      </c>
      <c r="J49" s="359" t="s">
        <v>489</v>
      </c>
      <c r="K49" s="359" t="s">
        <v>489</v>
      </c>
      <c r="L49" s="359" t="s">
        <v>489</v>
      </c>
      <c r="M49" s="360" t="s">
        <v>489</v>
      </c>
    </row>
    <row r="50" spans="2:13" ht="27.75" customHeight="1" x14ac:dyDescent="0.15">
      <c r="B50" s="1184" t="s">
        <v>40</v>
      </c>
      <c r="C50" s="1185"/>
      <c r="D50" s="109"/>
      <c r="E50" s="1190" t="s">
        <v>41</v>
      </c>
      <c r="F50" s="1190"/>
      <c r="G50" s="1190"/>
      <c r="H50" s="1191"/>
      <c r="I50" s="358">
        <v>12749</v>
      </c>
      <c r="J50" s="359">
        <v>12819</v>
      </c>
      <c r="K50" s="359">
        <v>14492</v>
      </c>
      <c r="L50" s="359">
        <v>15748</v>
      </c>
      <c r="M50" s="360">
        <v>17123</v>
      </c>
    </row>
    <row r="51" spans="2:13" ht="27.75" customHeight="1" x14ac:dyDescent="0.15">
      <c r="B51" s="1186"/>
      <c r="C51" s="1187"/>
      <c r="D51" s="106"/>
      <c r="E51" s="1190" t="s">
        <v>42</v>
      </c>
      <c r="F51" s="1190"/>
      <c r="G51" s="1190"/>
      <c r="H51" s="1191"/>
      <c r="I51" s="358">
        <v>720</v>
      </c>
      <c r="J51" s="359">
        <v>659</v>
      </c>
      <c r="K51" s="359">
        <v>599</v>
      </c>
      <c r="L51" s="359">
        <v>1002</v>
      </c>
      <c r="M51" s="360">
        <v>945</v>
      </c>
    </row>
    <row r="52" spans="2:13" ht="27.75" customHeight="1" x14ac:dyDescent="0.15">
      <c r="B52" s="1188"/>
      <c r="C52" s="1189"/>
      <c r="D52" s="106"/>
      <c r="E52" s="1190" t="s">
        <v>43</v>
      </c>
      <c r="F52" s="1190"/>
      <c r="G52" s="1190"/>
      <c r="H52" s="1191"/>
      <c r="I52" s="358">
        <v>51970</v>
      </c>
      <c r="J52" s="359">
        <v>50449</v>
      </c>
      <c r="K52" s="359">
        <v>48424</v>
      </c>
      <c r="L52" s="359">
        <v>45195</v>
      </c>
      <c r="M52" s="360">
        <v>41855</v>
      </c>
    </row>
    <row r="53" spans="2:13" ht="27.75" customHeight="1" thickBot="1" x14ac:dyDescent="0.2">
      <c r="B53" s="1192" t="s">
        <v>19</v>
      </c>
      <c r="C53" s="1193"/>
      <c r="D53" s="110"/>
      <c r="E53" s="1194" t="s">
        <v>44</v>
      </c>
      <c r="F53" s="1194"/>
      <c r="G53" s="1194"/>
      <c r="H53" s="1195"/>
      <c r="I53" s="361">
        <v>16880</v>
      </c>
      <c r="J53" s="362">
        <v>15471</v>
      </c>
      <c r="K53" s="362">
        <v>12458</v>
      </c>
      <c r="L53" s="362">
        <v>15004</v>
      </c>
      <c r="M53" s="363">
        <v>12933</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IXep1Jvz5P06BVR+5EWW2bYcDken6YDlntJI05jruJceF8tf/BYlekfGXf0GI6dkivL7Rb3bjguBjWl7JXd+7w==" saltValue="CyyyfYolaqokQQeBj7XLh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529</v>
      </c>
      <c r="G54" s="119" t="s">
        <v>530</v>
      </c>
      <c r="H54" s="120" t="s">
        <v>531</v>
      </c>
    </row>
    <row r="55" spans="2:8" ht="52.5" customHeight="1" x14ac:dyDescent="0.15">
      <c r="B55" s="121"/>
      <c r="C55" s="1211" t="s">
        <v>46</v>
      </c>
      <c r="D55" s="1211"/>
      <c r="E55" s="1212"/>
      <c r="F55" s="122">
        <v>5923</v>
      </c>
      <c r="G55" s="122">
        <v>6832</v>
      </c>
      <c r="H55" s="123">
        <v>7752</v>
      </c>
    </row>
    <row r="56" spans="2:8" ht="52.5" customHeight="1" x14ac:dyDescent="0.15">
      <c r="B56" s="124"/>
      <c r="C56" s="1213" t="s">
        <v>47</v>
      </c>
      <c r="D56" s="1213"/>
      <c r="E56" s="1214"/>
      <c r="F56" s="125">
        <v>906</v>
      </c>
      <c r="G56" s="125">
        <v>908</v>
      </c>
      <c r="H56" s="126">
        <v>910</v>
      </c>
    </row>
    <row r="57" spans="2:8" ht="53.25" customHeight="1" x14ac:dyDescent="0.15">
      <c r="B57" s="124"/>
      <c r="C57" s="1215" t="s">
        <v>48</v>
      </c>
      <c r="D57" s="1215"/>
      <c r="E57" s="1216"/>
      <c r="F57" s="127">
        <v>9621</v>
      </c>
      <c r="G57" s="127">
        <v>9562</v>
      </c>
      <c r="H57" s="128">
        <v>9630</v>
      </c>
    </row>
    <row r="58" spans="2:8" ht="45.75" customHeight="1" x14ac:dyDescent="0.15">
      <c r="B58" s="129"/>
      <c r="C58" s="1203" t="s">
        <v>557</v>
      </c>
      <c r="D58" s="1204"/>
      <c r="E58" s="1205"/>
      <c r="F58" s="130">
        <v>2916</v>
      </c>
      <c r="G58" s="130">
        <v>2817</v>
      </c>
      <c r="H58" s="131">
        <v>2725</v>
      </c>
    </row>
    <row r="59" spans="2:8" ht="45.75" customHeight="1" x14ac:dyDescent="0.15">
      <c r="B59" s="129"/>
      <c r="C59" s="1203" t="s">
        <v>558</v>
      </c>
      <c r="D59" s="1204"/>
      <c r="E59" s="1205"/>
      <c r="F59" s="130">
        <v>1267</v>
      </c>
      <c r="G59" s="130">
        <v>1643</v>
      </c>
      <c r="H59" s="131">
        <v>1797</v>
      </c>
    </row>
    <row r="60" spans="2:8" ht="45.75" customHeight="1" x14ac:dyDescent="0.15">
      <c r="B60" s="129"/>
      <c r="C60" s="1203" t="s">
        <v>559</v>
      </c>
      <c r="D60" s="1204"/>
      <c r="E60" s="1205"/>
      <c r="F60" s="130">
        <v>791</v>
      </c>
      <c r="G60" s="130">
        <v>792</v>
      </c>
      <c r="H60" s="131">
        <v>794</v>
      </c>
    </row>
    <row r="61" spans="2:8" ht="45.75" customHeight="1" x14ac:dyDescent="0.15">
      <c r="B61" s="129"/>
      <c r="C61" s="1203" t="s">
        <v>560</v>
      </c>
      <c r="D61" s="1204"/>
      <c r="E61" s="1205"/>
      <c r="F61" s="130">
        <v>729</v>
      </c>
      <c r="G61" s="130">
        <v>729</v>
      </c>
      <c r="H61" s="131">
        <v>731</v>
      </c>
    </row>
    <row r="62" spans="2:8" ht="45.75" customHeight="1" thickBot="1" x14ac:dyDescent="0.2">
      <c r="B62" s="132"/>
      <c r="C62" s="1206" t="s">
        <v>561</v>
      </c>
      <c r="D62" s="1207"/>
      <c r="E62" s="1208"/>
      <c r="F62" s="133">
        <v>535</v>
      </c>
      <c r="G62" s="133">
        <v>564</v>
      </c>
      <c r="H62" s="134">
        <v>573</v>
      </c>
    </row>
    <row r="63" spans="2:8" ht="52.5" customHeight="1" thickBot="1" x14ac:dyDescent="0.2">
      <c r="B63" s="135"/>
      <c r="C63" s="1209" t="s">
        <v>49</v>
      </c>
      <c r="D63" s="1209"/>
      <c r="E63" s="1210"/>
      <c r="F63" s="136">
        <v>16451</v>
      </c>
      <c r="G63" s="136">
        <v>17302</v>
      </c>
      <c r="H63" s="137">
        <v>18292</v>
      </c>
    </row>
    <row r="64" spans="2:8" x14ac:dyDescent="0.15"/>
  </sheetData>
  <sheetProtection algorithmName="SHA-512" hashValue="BD6EBQ8oiwd3Pt37waY3ux4mqC4q/q2q6SdUiU1kf8xna4aAcNRnjAmS4Rc5zSX8mRAr7yGow2EERLCEwdYwxA==" saltValue="X01uY0Nfl3HDGm08rX3Sh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526</v>
      </c>
      <c r="G2" s="151"/>
      <c r="H2" s="152"/>
    </row>
    <row r="3" spans="1:8" x14ac:dyDescent="0.15">
      <c r="A3" s="148" t="s">
        <v>519</v>
      </c>
      <c r="B3" s="153"/>
      <c r="C3" s="154"/>
      <c r="D3" s="155">
        <v>67464</v>
      </c>
      <c r="E3" s="156"/>
      <c r="F3" s="157">
        <v>62383</v>
      </c>
      <c r="G3" s="158"/>
      <c r="H3" s="159"/>
    </row>
    <row r="4" spans="1:8" x14ac:dyDescent="0.15">
      <c r="A4" s="160"/>
      <c r="B4" s="161"/>
      <c r="C4" s="162"/>
      <c r="D4" s="163">
        <v>19451</v>
      </c>
      <c r="E4" s="164"/>
      <c r="F4" s="165">
        <v>35325</v>
      </c>
      <c r="G4" s="166"/>
      <c r="H4" s="167"/>
    </row>
    <row r="5" spans="1:8" x14ac:dyDescent="0.15">
      <c r="A5" s="148" t="s">
        <v>521</v>
      </c>
      <c r="B5" s="153"/>
      <c r="C5" s="154"/>
      <c r="D5" s="155">
        <v>41609</v>
      </c>
      <c r="E5" s="156"/>
      <c r="F5" s="157">
        <v>63812</v>
      </c>
      <c r="G5" s="158"/>
      <c r="H5" s="159"/>
    </row>
    <row r="6" spans="1:8" x14ac:dyDescent="0.15">
      <c r="A6" s="160"/>
      <c r="B6" s="161"/>
      <c r="C6" s="162"/>
      <c r="D6" s="163">
        <v>23256</v>
      </c>
      <c r="E6" s="164"/>
      <c r="F6" s="165">
        <v>33848</v>
      </c>
      <c r="G6" s="166"/>
      <c r="H6" s="167"/>
    </row>
    <row r="7" spans="1:8" x14ac:dyDescent="0.15">
      <c r="A7" s="148" t="s">
        <v>522</v>
      </c>
      <c r="B7" s="153"/>
      <c r="C7" s="154"/>
      <c r="D7" s="155">
        <v>37197</v>
      </c>
      <c r="E7" s="156"/>
      <c r="F7" s="157">
        <v>40807</v>
      </c>
      <c r="G7" s="158"/>
      <c r="H7" s="159"/>
    </row>
    <row r="8" spans="1:8" x14ac:dyDescent="0.15">
      <c r="A8" s="160"/>
      <c r="B8" s="161"/>
      <c r="C8" s="162"/>
      <c r="D8" s="163">
        <v>16915</v>
      </c>
      <c r="E8" s="164"/>
      <c r="F8" s="165">
        <v>19520</v>
      </c>
      <c r="G8" s="166"/>
      <c r="H8" s="167"/>
    </row>
    <row r="9" spans="1:8" x14ac:dyDescent="0.15">
      <c r="A9" s="148" t="s">
        <v>523</v>
      </c>
      <c r="B9" s="153"/>
      <c r="C9" s="154"/>
      <c r="D9" s="155">
        <v>37313</v>
      </c>
      <c r="E9" s="156"/>
      <c r="F9" s="157">
        <v>37343</v>
      </c>
      <c r="G9" s="158"/>
      <c r="H9" s="159"/>
    </row>
    <row r="10" spans="1:8" x14ac:dyDescent="0.15">
      <c r="A10" s="160"/>
      <c r="B10" s="161"/>
      <c r="C10" s="162"/>
      <c r="D10" s="163">
        <v>19086</v>
      </c>
      <c r="E10" s="164"/>
      <c r="F10" s="165">
        <v>17633</v>
      </c>
      <c r="G10" s="166"/>
      <c r="H10" s="167"/>
    </row>
    <row r="11" spans="1:8" x14ac:dyDescent="0.15">
      <c r="A11" s="148" t="s">
        <v>524</v>
      </c>
      <c r="B11" s="153"/>
      <c r="C11" s="154"/>
      <c r="D11" s="155">
        <v>49713</v>
      </c>
      <c r="E11" s="156"/>
      <c r="F11" s="157">
        <v>47407</v>
      </c>
      <c r="G11" s="158"/>
      <c r="H11" s="159"/>
    </row>
    <row r="12" spans="1:8" x14ac:dyDescent="0.15">
      <c r="A12" s="160"/>
      <c r="B12" s="161"/>
      <c r="C12" s="168"/>
      <c r="D12" s="163">
        <v>33957</v>
      </c>
      <c r="E12" s="164"/>
      <c r="F12" s="165">
        <v>27543</v>
      </c>
      <c r="G12" s="166"/>
      <c r="H12" s="167"/>
    </row>
    <row r="13" spans="1:8" x14ac:dyDescent="0.15">
      <c r="A13" s="148"/>
      <c r="B13" s="153"/>
      <c r="C13" s="169"/>
      <c r="D13" s="170">
        <v>46659</v>
      </c>
      <c r="E13" s="171"/>
      <c r="F13" s="172">
        <v>50350</v>
      </c>
      <c r="G13" s="173"/>
      <c r="H13" s="159"/>
    </row>
    <row r="14" spans="1:8" x14ac:dyDescent="0.15">
      <c r="A14" s="160"/>
      <c r="B14" s="161"/>
      <c r="C14" s="162"/>
      <c r="D14" s="163">
        <v>22533</v>
      </c>
      <c r="E14" s="164"/>
      <c r="F14" s="165">
        <v>26774</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1.95</v>
      </c>
      <c r="C19" s="174">
        <f>ROUND(VALUE(SUBSTITUTE(実質収支比率等に係る経年分析!G$48,"▲","-")),2)</f>
        <v>3.01</v>
      </c>
      <c r="D19" s="174">
        <f>ROUND(VALUE(SUBSTITUTE(実質収支比率等に係る経年分析!H$48,"▲","-")),2)</f>
        <v>6.22</v>
      </c>
      <c r="E19" s="174">
        <f>ROUND(VALUE(SUBSTITUTE(実質収支比率等に係る経年分析!I$48,"▲","-")),2)</f>
        <v>6.57</v>
      </c>
      <c r="F19" s="174">
        <f>ROUND(VALUE(SUBSTITUTE(実質収支比率等に係る経年分析!J$48,"▲","-")),2)</f>
        <v>2.95</v>
      </c>
    </row>
    <row r="20" spans="1:11" x14ac:dyDescent="0.15">
      <c r="A20" s="174" t="s">
        <v>53</v>
      </c>
      <c r="B20" s="174">
        <f>ROUND(VALUE(SUBSTITUTE(実質収支比率等に係る経年分析!F$47,"▲","-")),2)</f>
        <v>23.3</v>
      </c>
      <c r="C20" s="174">
        <f>ROUND(VALUE(SUBSTITUTE(実質収支比率等に係る経年分析!G$47,"▲","-")),2)</f>
        <v>19.809999999999999</v>
      </c>
      <c r="D20" s="174">
        <f>ROUND(VALUE(SUBSTITUTE(実質収支比率等に係る経年分析!H$47,"▲","-")),2)</f>
        <v>20.88</v>
      </c>
      <c r="E20" s="174">
        <f>ROUND(VALUE(SUBSTITUTE(実質収支比率等に係る経年分析!I$47,"▲","-")),2)</f>
        <v>24.75</v>
      </c>
      <c r="F20" s="174">
        <f>ROUND(VALUE(SUBSTITUTE(実質収支比率等に係る経年分析!J$47,"▲","-")),2)</f>
        <v>27.72</v>
      </c>
    </row>
    <row r="21" spans="1:11" x14ac:dyDescent="0.15">
      <c r="A21" s="174" t="s">
        <v>54</v>
      </c>
      <c r="B21" s="174">
        <f>IF(ISNUMBER(VALUE(SUBSTITUTE(実質収支比率等に係る経年分析!F$49,"▲","-"))),ROUND(VALUE(SUBSTITUTE(実質収支比率等に係る経年分析!F$49,"▲","-")),2),NA())</f>
        <v>-2.42</v>
      </c>
      <c r="C21" s="174">
        <f>IF(ISNUMBER(VALUE(SUBSTITUTE(実質収支比率等に係る経年分析!G$49,"▲","-"))),ROUND(VALUE(SUBSTITUTE(実質収支比率等に係る経年分析!G$49,"▲","-")),2),NA())</f>
        <v>-2.02</v>
      </c>
      <c r="D21" s="174">
        <f>IF(ISNUMBER(VALUE(SUBSTITUTE(実質収支比率等に係る経年分析!H$49,"▲","-"))),ROUND(VALUE(SUBSTITUTE(実質収支比率等に係る経年分析!H$49,"▲","-")),2),NA())</f>
        <v>4.91</v>
      </c>
      <c r="E21" s="174">
        <f>IF(ISNUMBER(VALUE(SUBSTITUTE(実質収支比率等に係る経年分析!I$49,"▲","-"))),ROUND(VALUE(SUBSTITUTE(実質収支比率等に係る経年分析!I$49,"▲","-")),2),NA())</f>
        <v>3.46</v>
      </c>
      <c r="F21" s="174">
        <f>IF(ISNUMBER(VALUE(SUBSTITUTE(実質収支比率等に係る経年分析!J$49,"▲","-"))),ROUND(VALUE(SUBSTITUTE(実質収支比率等に係る経年分析!J$49,"▲","-")),2),NA())</f>
        <v>-0.25</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v>
      </c>
    </row>
    <row r="28" spans="1:11" x14ac:dyDescent="0.15">
      <c r="A28" s="175" t="str">
        <f>IF(連結実質赤字比率に係る赤字・黒字の構成分析!C$42="",NA(),連結実質赤字比率に係る赤字・黒字の構成分析!C$42)</f>
        <v>その他会計（赤字）</v>
      </c>
      <c r="B28" s="175">
        <f>IF(ROUND(VALUE(SUBSTITUTE(連結実質赤字比率に係る赤字・黒字の構成分析!F$42,"▲", "-")), 2) &lt; 0, ABS(ROUND(VALUE(SUBSTITUTE(連結実質赤字比率に係る赤字・黒字の構成分析!F$42,"▲", "-")), 2)), NA())</f>
        <v>0.22</v>
      </c>
      <c r="C28" s="175" t="e">
        <f>IF(ROUND(VALUE(SUBSTITUTE(連結実質赤字比率に係る赤字・黒字の構成分析!F$42,"▲", "-")), 2) &gt;= 0, ABS(ROUND(VALUE(SUBSTITUTE(連結実質赤字比率に係る赤字・黒字の構成分析!F$42,"▲", "-")), 2)), NA())</f>
        <v>#N/A</v>
      </c>
      <c r="D28" s="175">
        <f>IF(ROUND(VALUE(SUBSTITUTE(連結実質赤字比率に係る赤字・黒字の構成分析!G$42,"▲", "-")), 2) &lt; 0, ABS(ROUND(VALUE(SUBSTITUTE(連結実質赤字比率に係る赤字・黒字の構成分析!G$42,"▲", "-")), 2)), NA())</f>
        <v>0.17</v>
      </c>
      <c r="E28" s="175" t="e">
        <f>IF(ROUND(VALUE(SUBSTITUTE(連結実質赤字比率に係る赤字・黒字の構成分析!G$42,"▲", "-")), 2) &gt;= 0, ABS(ROUND(VALUE(SUBSTITUTE(連結実質赤字比率に係る赤字・黒字の構成分析!G$42,"▲", "-")), 2)), NA())</f>
        <v>#N/A</v>
      </c>
      <c r="F28" s="175">
        <f>IF(ROUND(VALUE(SUBSTITUTE(連結実質赤字比率に係る赤字・黒字の構成分析!H$42,"▲", "-")), 2) &lt; 0, ABS(ROUND(VALUE(SUBSTITUTE(連結実質赤字比率に係る赤字・黒字の構成分析!H$42,"▲", "-")), 2)), NA())</f>
        <v>0.09</v>
      </c>
      <c r="G28" s="175" t="e">
        <f>IF(ROUND(VALUE(SUBSTITUTE(連結実質赤字比率に係る赤字・黒字の構成分析!H$42,"▲", "-")), 2) &gt;= 0, ABS(ROUND(VALUE(SUBSTITUTE(連結実質赤字比率に係る赤字・黒字の構成分析!H$42,"▲", "-")), 2)), NA())</f>
        <v>#N/A</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後期高齢者医療特別会計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0.05</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0.05</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7.0000000000000007E-2</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0.01</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v>
      </c>
    </row>
    <row r="30" spans="1:11" x14ac:dyDescent="0.15">
      <c r="A30" s="175" t="str">
        <f>IF(連結実質赤字比率に係る赤字・黒字の構成分析!C$40="",NA(),連結実質赤字比率に係る赤字・黒字の構成分析!C$40)</f>
        <v>駐車場事業特別会計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0.01</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0.01</v>
      </c>
    </row>
    <row r="31" spans="1:11" x14ac:dyDescent="0.15">
      <c r="A31" s="175" t="str">
        <f>IF(連結実質赤字比率に係る赤字・黒字の構成分析!C$39="",NA(),連結実質赤字比率に係る赤字・黒字の構成分析!C$39)</f>
        <v>介護保険事業特別会計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1.88</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1.65</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1.1200000000000001</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1.72</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1.26</v>
      </c>
    </row>
    <row r="32" spans="1:11" x14ac:dyDescent="0.15">
      <c r="A32" s="175" t="str">
        <f>IF(連結実質赤字比率に係る赤字・黒字の構成分析!C$38="",NA(),連結実質赤字比率に係る赤字・黒字の構成分析!C$38)</f>
        <v>一般会計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2.17</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3.18</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6.32</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6.56</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2.94</v>
      </c>
    </row>
    <row r="33" spans="1:16" x14ac:dyDescent="0.15">
      <c r="A33" s="175" t="str">
        <f>IF(連結実質赤字比率に係る赤字・黒字の構成分析!C$37="",NA(),連結実質赤字比率に係る赤字・黒字の構成分析!C$37)</f>
        <v>下水道事業会計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6.59</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6.21</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6.01</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5.73</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6.2</v>
      </c>
    </row>
    <row r="34" spans="1:16" x14ac:dyDescent="0.15">
      <c r="A34" s="175" t="str">
        <f>IF(連結実質赤字比率に係る赤字・黒字の構成分析!C$36="",NA(),連結実質赤字比率に係る赤字・黒字の構成分析!C$36)</f>
        <v>病院事業会計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3.46</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4.5999999999999996</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6.04</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7.09</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6.76</v>
      </c>
    </row>
    <row r="35" spans="1:16" x14ac:dyDescent="0.15">
      <c r="A35" s="175" t="str">
        <f>IF(連結実質赤字比率に係る赤字・黒字の構成分析!C$35="",NA(),連結実質赤字比率に係る赤字・黒字の構成分析!C$35)</f>
        <v>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11.35</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10.75</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10.91</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10.68</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10.130000000000001</v>
      </c>
    </row>
    <row r="36" spans="1:16" x14ac:dyDescent="0.15">
      <c r="A36" s="175" t="str">
        <f>IF(連結実質赤字比率に係る赤字・黒字の構成分析!C$34="",NA(),連結実質赤字比率に係る赤字・黒字の構成分析!C$34)</f>
        <v>国民健康保険事業特別会計</v>
      </c>
      <c r="B36" s="175">
        <f>IF(ROUND(VALUE(SUBSTITUTE(連結実質赤字比率に係る赤字・黒字の構成分析!F$34,"▲", "-")), 2) &lt; 0, ABS(ROUND(VALUE(SUBSTITUTE(連結実質赤字比率に係る赤字・黒字の構成分析!F$34,"▲", "-")), 2)), NA())</f>
        <v>0.37</v>
      </c>
      <c r="C36" s="175" t="e">
        <f>IF(ROUND(VALUE(SUBSTITUTE(連結実質赤字比率に係る赤字・黒字の構成分析!F$34,"▲", "-")), 2) &gt;= 0, ABS(ROUND(VALUE(SUBSTITUTE(連結実質赤字比率に係る赤字・黒字の構成分析!F$34,"▲", "-")), 2)), NA())</f>
        <v>#N/A</v>
      </c>
      <c r="D36" s="175">
        <f>IF(ROUND(VALUE(SUBSTITUTE(連結実質赤字比率に係る赤字・黒字の構成分析!G$34,"▲", "-")), 2) &lt; 0, ABS(ROUND(VALUE(SUBSTITUTE(連結実質赤字比率に係る赤字・黒字の構成分析!G$34,"▲", "-")), 2)), NA())</f>
        <v>0.35</v>
      </c>
      <c r="E36" s="175" t="e">
        <f>IF(ROUND(VALUE(SUBSTITUTE(連結実質赤字比率に係る赤字・黒字の構成分析!G$34,"▲", "-")), 2) &gt;= 0, ABS(ROUND(VALUE(SUBSTITUTE(連結実質赤字比率に係る赤字・黒字の構成分析!G$34,"▲", "-")), 2)), NA())</f>
        <v>#N/A</v>
      </c>
      <c r="F36" s="175">
        <f>IF(ROUND(VALUE(SUBSTITUTE(連結実質赤字比率に係る赤字・黒字の構成分析!H$34,"▲", "-")), 2) &lt; 0, ABS(ROUND(VALUE(SUBSTITUTE(連結実質赤字比率に係る赤字・黒字の構成分析!H$34,"▲", "-")), 2)), NA())</f>
        <v>0.44</v>
      </c>
      <c r="G36" s="175" t="e">
        <f>IF(ROUND(VALUE(SUBSTITUTE(連結実質赤字比率に係る赤字・黒字の構成分析!H$34,"▲", "-")), 2) &gt;= 0, ABS(ROUND(VALUE(SUBSTITUTE(連結実質赤字比率に係る赤字・黒字の構成分析!H$34,"▲", "-")), 2)), NA())</f>
        <v>#N/A</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0.06</v>
      </c>
      <c r="J36" s="175">
        <f>IF(ROUND(VALUE(SUBSTITUTE(連結実質赤字比率に係る赤字・黒字の構成分析!J$34,"▲", "-")), 2) &lt; 0, ABS(ROUND(VALUE(SUBSTITUTE(連結実質赤字比率に係る赤字・黒字の構成分析!J$34,"▲", "-")), 2)), NA())</f>
        <v>0.23</v>
      </c>
      <c r="K36" s="175" t="e">
        <f>IF(ROUND(VALUE(SUBSTITUTE(連結実質赤字比率に係る赤字・黒字の構成分析!J$34,"▲", "-")), 2) &gt;= 0, ABS(ROUND(VALUE(SUBSTITUTE(連結実質赤字比率に係る赤字・黒字の構成分析!J$34,"▲", "-")), 2)), NA())</f>
        <v>#N/A</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5331</v>
      </c>
      <c r="E42" s="176"/>
      <c r="F42" s="176"/>
      <c r="G42" s="176">
        <f>'実質公債費比率（分子）の構造'!L$52</f>
        <v>5151</v>
      </c>
      <c r="H42" s="176"/>
      <c r="I42" s="176"/>
      <c r="J42" s="176">
        <f>'実質公債費比率（分子）の構造'!M$52</f>
        <v>5152</v>
      </c>
      <c r="K42" s="176"/>
      <c r="L42" s="176"/>
      <c r="M42" s="176">
        <f>'実質公債費比率（分子）の構造'!N$52</f>
        <v>5204</v>
      </c>
      <c r="N42" s="176"/>
      <c r="O42" s="176"/>
      <c r="P42" s="176">
        <f>'実質公債費比率（分子）の構造'!O$52</f>
        <v>5073</v>
      </c>
    </row>
    <row r="43" spans="1:16" x14ac:dyDescent="0.15">
      <c r="A43" s="176" t="s">
        <v>16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62</v>
      </c>
      <c r="B44" s="176">
        <f>'実質公債費比率（分子）の構造'!K$50</f>
        <v>56</v>
      </c>
      <c r="C44" s="176"/>
      <c r="D44" s="176"/>
      <c r="E44" s="176" t="str">
        <f>'実質公債費比率（分子）の構造'!L$50</f>
        <v>-</v>
      </c>
      <c r="F44" s="176"/>
      <c r="G44" s="176"/>
      <c r="H44" s="176" t="str">
        <f>'実質公債費比率（分子）の構造'!M$50</f>
        <v>-</v>
      </c>
      <c r="I44" s="176"/>
      <c r="J44" s="176"/>
      <c r="K44" s="176" t="str">
        <f>'実質公債費比率（分子）の構造'!N$50</f>
        <v>-</v>
      </c>
      <c r="L44" s="176"/>
      <c r="M44" s="176"/>
      <c r="N44" s="176" t="str">
        <f>'実質公債費比率（分子）の構造'!O$50</f>
        <v>-</v>
      </c>
      <c r="O44" s="176"/>
      <c r="P44" s="176"/>
    </row>
    <row r="45" spans="1:16" x14ac:dyDescent="0.15">
      <c r="A45" s="176" t="s">
        <v>63</v>
      </c>
      <c r="B45" s="176">
        <f>'実質公債費比率（分子）の構造'!K$49</f>
        <v>6</v>
      </c>
      <c r="C45" s="176"/>
      <c r="D45" s="176"/>
      <c r="E45" s="176">
        <f>'実質公債費比率（分子）の構造'!L$49</f>
        <v>6</v>
      </c>
      <c r="F45" s="176"/>
      <c r="G45" s="176"/>
      <c r="H45" s="176">
        <f>'実質公債費比率（分子）の構造'!M$49</f>
        <v>6</v>
      </c>
      <c r="I45" s="176"/>
      <c r="J45" s="176"/>
      <c r="K45" s="176">
        <f>'実質公債費比率（分子）の構造'!N$49</f>
        <v>6</v>
      </c>
      <c r="L45" s="176"/>
      <c r="M45" s="176"/>
      <c r="N45" s="176">
        <f>'実質公債費比率（分子）の構造'!O$49</f>
        <v>6</v>
      </c>
      <c r="O45" s="176"/>
      <c r="P45" s="176"/>
    </row>
    <row r="46" spans="1:16" x14ac:dyDescent="0.15">
      <c r="A46" s="176" t="s">
        <v>64</v>
      </c>
      <c r="B46" s="176">
        <f>'実質公債費比率（分子）の構造'!K$48</f>
        <v>1425</v>
      </c>
      <c r="C46" s="176"/>
      <c r="D46" s="176"/>
      <c r="E46" s="176">
        <f>'実質公債費比率（分子）の構造'!L$48</f>
        <v>1336</v>
      </c>
      <c r="F46" s="176"/>
      <c r="G46" s="176"/>
      <c r="H46" s="176">
        <f>'実質公債費比率（分子）の構造'!M$48</f>
        <v>1400</v>
      </c>
      <c r="I46" s="176"/>
      <c r="J46" s="176"/>
      <c r="K46" s="176">
        <f>'実質公債費比率（分子）の構造'!N$48</f>
        <v>1428</v>
      </c>
      <c r="L46" s="176"/>
      <c r="M46" s="176"/>
      <c r="N46" s="176">
        <f>'実質公債費比率（分子）の構造'!O$48</f>
        <v>1565</v>
      </c>
      <c r="O46" s="176"/>
      <c r="P46" s="176"/>
    </row>
    <row r="47" spans="1:16" x14ac:dyDescent="0.15">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66</v>
      </c>
      <c r="B49" s="176">
        <f>'実質公債費比率（分子）の構造'!K$45</f>
        <v>6290</v>
      </c>
      <c r="C49" s="176"/>
      <c r="D49" s="176"/>
      <c r="E49" s="176">
        <f>'実質公債費比率（分子）の構造'!L$45</f>
        <v>5852</v>
      </c>
      <c r="F49" s="176"/>
      <c r="G49" s="176"/>
      <c r="H49" s="176">
        <f>'実質公債費比率（分子）の構造'!M$45</f>
        <v>5610</v>
      </c>
      <c r="I49" s="176"/>
      <c r="J49" s="176"/>
      <c r="K49" s="176">
        <f>'実質公債費比率（分子）の構造'!N$45</f>
        <v>5740</v>
      </c>
      <c r="L49" s="176"/>
      <c r="M49" s="176"/>
      <c r="N49" s="176">
        <f>'実質公債費比率（分子）の構造'!O$45</f>
        <v>5631</v>
      </c>
      <c r="O49" s="176"/>
      <c r="P49" s="176"/>
    </row>
    <row r="50" spans="1:16" x14ac:dyDescent="0.15">
      <c r="A50" s="176" t="s">
        <v>67</v>
      </c>
      <c r="B50" s="176" t="e">
        <f>NA()</f>
        <v>#N/A</v>
      </c>
      <c r="C50" s="176">
        <f>IF(ISNUMBER('実質公債費比率（分子）の構造'!K$53),'実質公債費比率（分子）の構造'!K$53,NA())</f>
        <v>2446</v>
      </c>
      <c r="D50" s="176" t="e">
        <f>NA()</f>
        <v>#N/A</v>
      </c>
      <c r="E50" s="176" t="e">
        <f>NA()</f>
        <v>#N/A</v>
      </c>
      <c r="F50" s="176">
        <f>IF(ISNUMBER('実質公債費比率（分子）の構造'!L$53),'実質公債費比率（分子）の構造'!L$53,NA())</f>
        <v>2043</v>
      </c>
      <c r="G50" s="176" t="e">
        <f>NA()</f>
        <v>#N/A</v>
      </c>
      <c r="H50" s="176" t="e">
        <f>NA()</f>
        <v>#N/A</v>
      </c>
      <c r="I50" s="176">
        <f>IF(ISNUMBER('実質公債費比率（分子）の構造'!M$53),'実質公債費比率（分子）の構造'!M$53,NA())</f>
        <v>1864</v>
      </c>
      <c r="J50" s="176" t="e">
        <f>NA()</f>
        <v>#N/A</v>
      </c>
      <c r="K50" s="176" t="e">
        <f>NA()</f>
        <v>#N/A</v>
      </c>
      <c r="L50" s="176">
        <f>IF(ISNUMBER('実質公債費比率（分子）の構造'!N$53),'実質公債費比率（分子）の構造'!N$53,NA())</f>
        <v>1970</v>
      </c>
      <c r="M50" s="176" t="e">
        <f>NA()</f>
        <v>#N/A</v>
      </c>
      <c r="N50" s="176" t="e">
        <f>NA()</f>
        <v>#N/A</v>
      </c>
      <c r="O50" s="176">
        <f>IF(ISNUMBER('実質公債費比率（分子）の構造'!O$53),'実質公債費比率（分子）の構造'!O$53,NA())</f>
        <v>2129</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51970</v>
      </c>
      <c r="E56" s="175"/>
      <c r="F56" s="175"/>
      <c r="G56" s="175">
        <f>'将来負担比率（分子）の構造'!J$52</f>
        <v>50449</v>
      </c>
      <c r="H56" s="175"/>
      <c r="I56" s="175"/>
      <c r="J56" s="175">
        <f>'将来負担比率（分子）の構造'!K$52</f>
        <v>48424</v>
      </c>
      <c r="K56" s="175"/>
      <c r="L56" s="175"/>
      <c r="M56" s="175">
        <f>'将来負担比率（分子）の構造'!L$52</f>
        <v>45195</v>
      </c>
      <c r="N56" s="175"/>
      <c r="O56" s="175"/>
      <c r="P56" s="175">
        <f>'将来負担比率（分子）の構造'!M$52</f>
        <v>41855</v>
      </c>
    </row>
    <row r="57" spans="1:16" x14ac:dyDescent="0.15">
      <c r="A57" s="175" t="s">
        <v>42</v>
      </c>
      <c r="B57" s="175"/>
      <c r="C57" s="175"/>
      <c r="D57" s="175">
        <f>'将来負担比率（分子）の構造'!I$51</f>
        <v>720</v>
      </c>
      <c r="E57" s="175"/>
      <c r="F57" s="175"/>
      <c r="G57" s="175">
        <f>'将来負担比率（分子）の構造'!J$51</f>
        <v>659</v>
      </c>
      <c r="H57" s="175"/>
      <c r="I57" s="175"/>
      <c r="J57" s="175">
        <f>'将来負担比率（分子）の構造'!K$51</f>
        <v>599</v>
      </c>
      <c r="K57" s="175"/>
      <c r="L57" s="175"/>
      <c r="M57" s="175">
        <f>'将来負担比率（分子）の構造'!L$51</f>
        <v>1002</v>
      </c>
      <c r="N57" s="175"/>
      <c r="O57" s="175"/>
      <c r="P57" s="175">
        <f>'将来負担比率（分子）の構造'!M$51</f>
        <v>945</v>
      </c>
    </row>
    <row r="58" spans="1:16" x14ac:dyDescent="0.15">
      <c r="A58" s="175" t="s">
        <v>41</v>
      </c>
      <c r="B58" s="175"/>
      <c r="C58" s="175"/>
      <c r="D58" s="175">
        <f>'将来負担比率（分子）の構造'!I$50</f>
        <v>12749</v>
      </c>
      <c r="E58" s="175"/>
      <c r="F58" s="175"/>
      <c r="G58" s="175">
        <f>'将来負担比率（分子）の構造'!J$50</f>
        <v>12819</v>
      </c>
      <c r="H58" s="175"/>
      <c r="I58" s="175"/>
      <c r="J58" s="175">
        <f>'将来負担比率（分子）の構造'!K$50</f>
        <v>14492</v>
      </c>
      <c r="K58" s="175"/>
      <c r="L58" s="175"/>
      <c r="M58" s="175">
        <f>'将来負担比率（分子）の構造'!L$50</f>
        <v>15748</v>
      </c>
      <c r="N58" s="175"/>
      <c r="O58" s="175"/>
      <c r="P58" s="175">
        <f>'将来負担比率（分子）の構造'!M$50</f>
        <v>17123</v>
      </c>
    </row>
    <row r="59" spans="1:16" x14ac:dyDescent="0.15">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35</v>
      </c>
      <c r="B62" s="175">
        <f>'将来負担比率（分子）の構造'!I$45</f>
        <v>7867</v>
      </c>
      <c r="C62" s="175"/>
      <c r="D62" s="175"/>
      <c r="E62" s="175">
        <f>'将来負担比率（分子）の構造'!J$45</f>
        <v>7729</v>
      </c>
      <c r="F62" s="175"/>
      <c r="G62" s="175"/>
      <c r="H62" s="175">
        <f>'将来負担比率（分子）の構造'!K$45</f>
        <v>7497</v>
      </c>
      <c r="I62" s="175"/>
      <c r="J62" s="175"/>
      <c r="K62" s="175">
        <f>'将来負担比率（分子）の構造'!L$45</f>
        <v>7745</v>
      </c>
      <c r="L62" s="175"/>
      <c r="M62" s="175"/>
      <c r="N62" s="175">
        <f>'将来負担比率（分子）の構造'!M$45</f>
        <v>7717</v>
      </c>
      <c r="O62" s="175"/>
      <c r="P62" s="175"/>
    </row>
    <row r="63" spans="1:16" x14ac:dyDescent="0.15">
      <c r="A63" s="175" t="s">
        <v>34</v>
      </c>
      <c r="B63" s="175">
        <f>'将来負担比率（分子）の構造'!I$44</f>
        <v>38</v>
      </c>
      <c r="C63" s="175"/>
      <c r="D63" s="175"/>
      <c r="E63" s="175">
        <f>'将来負担比率（分子）の構造'!J$44</f>
        <v>30</v>
      </c>
      <c r="F63" s="175"/>
      <c r="G63" s="175"/>
      <c r="H63" s="175">
        <f>'将来負担比率（分子）の構造'!K$44</f>
        <v>21</v>
      </c>
      <c r="I63" s="175"/>
      <c r="J63" s="175"/>
      <c r="K63" s="175">
        <f>'将来負担比率（分子）の構造'!L$44</f>
        <v>13</v>
      </c>
      <c r="L63" s="175"/>
      <c r="M63" s="175"/>
      <c r="N63" s="175">
        <f>'将来負担比率（分子）の構造'!M$44</f>
        <v>4</v>
      </c>
      <c r="O63" s="175"/>
      <c r="P63" s="175"/>
    </row>
    <row r="64" spans="1:16" x14ac:dyDescent="0.15">
      <c r="A64" s="175" t="s">
        <v>33</v>
      </c>
      <c r="B64" s="175">
        <f>'将来負担比率（分子）の構造'!I$43</f>
        <v>17052</v>
      </c>
      <c r="C64" s="175"/>
      <c r="D64" s="175"/>
      <c r="E64" s="175">
        <f>'将来負担比率（分子）の構造'!J$43</f>
        <v>15898</v>
      </c>
      <c r="F64" s="175"/>
      <c r="G64" s="175"/>
      <c r="H64" s="175">
        <f>'将来負担比率（分子）の構造'!K$43</f>
        <v>14288</v>
      </c>
      <c r="I64" s="175"/>
      <c r="J64" s="175"/>
      <c r="K64" s="175">
        <f>'将来負担比率（分子）の構造'!L$43</f>
        <v>12923</v>
      </c>
      <c r="L64" s="175"/>
      <c r="M64" s="175"/>
      <c r="N64" s="175">
        <f>'将来負担比率（分子）の構造'!M$43</f>
        <v>12227</v>
      </c>
      <c r="O64" s="175"/>
      <c r="P64" s="175"/>
    </row>
    <row r="65" spans="1:16" x14ac:dyDescent="0.15">
      <c r="A65" s="175" t="s">
        <v>32</v>
      </c>
      <c r="B65" s="175">
        <f>'将来負担比率（分子）の構造'!I$42</f>
        <v>2594</v>
      </c>
      <c r="C65" s="175"/>
      <c r="D65" s="175"/>
      <c r="E65" s="175">
        <f>'将来負担比率（分子）の構造'!J$42</f>
        <v>2478</v>
      </c>
      <c r="F65" s="175"/>
      <c r="G65" s="175"/>
      <c r="H65" s="175">
        <f>'将来負担比率（分子）の構造'!K$42</f>
        <v>2362</v>
      </c>
      <c r="I65" s="175"/>
      <c r="J65" s="175"/>
      <c r="K65" s="175">
        <f>'将来負担比率（分子）の構造'!L$42</f>
        <v>7230</v>
      </c>
      <c r="L65" s="175"/>
      <c r="M65" s="175"/>
      <c r="N65" s="175">
        <f>'将来負担比率（分子）の構造'!M$42</f>
        <v>5624</v>
      </c>
      <c r="O65" s="175"/>
      <c r="P65" s="175"/>
    </row>
    <row r="66" spans="1:16" x14ac:dyDescent="0.15">
      <c r="A66" s="175" t="s">
        <v>31</v>
      </c>
      <c r="B66" s="175">
        <f>'将来負担比率（分子）の構造'!I$41</f>
        <v>54769</v>
      </c>
      <c r="C66" s="175"/>
      <c r="D66" s="175"/>
      <c r="E66" s="175">
        <f>'将来負担比率（分子）の構造'!J$41</f>
        <v>53263</v>
      </c>
      <c r="F66" s="175"/>
      <c r="G66" s="175"/>
      <c r="H66" s="175">
        <f>'将来負担比率（分子）の構造'!K$41</f>
        <v>51806</v>
      </c>
      <c r="I66" s="175"/>
      <c r="J66" s="175"/>
      <c r="K66" s="175">
        <f>'将来負担比率（分子）の構造'!L$41</f>
        <v>49041</v>
      </c>
      <c r="L66" s="175"/>
      <c r="M66" s="175"/>
      <c r="N66" s="175">
        <f>'将来負担比率（分子）の構造'!M$41</f>
        <v>47284</v>
      </c>
      <c r="O66" s="175"/>
      <c r="P66" s="175"/>
    </row>
    <row r="67" spans="1:16" x14ac:dyDescent="0.15">
      <c r="A67" s="175" t="s">
        <v>71</v>
      </c>
      <c r="B67" s="175" t="e">
        <f>NA()</f>
        <v>#N/A</v>
      </c>
      <c r="C67" s="175">
        <f>IF(ISNUMBER('将来負担比率（分子）の構造'!I$53), IF('将来負担比率（分子）の構造'!I$53 &lt; 0, 0, '将来負担比率（分子）の構造'!I$53), NA())</f>
        <v>16880</v>
      </c>
      <c r="D67" s="175" t="e">
        <f>NA()</f>
        <v>#N/A</v>
      </c>
      <c r="E67" s="175" t="e">
        <f>NA()</f>
        <v>#N/A</v>
      </c>
      <c r="F67" s="175">
        <f>IF(ISNUMBER('将来負担比率（分子）の構造'!J$53), IF('将来負担比率（分子）の構造'!J$53 &lt; 0, 0, '将来負担比率（分子）の構造'!J$53), NA())</f>
        <v>15471</v>
      </c>
      <c r="G67" s="175" t="e">
        <f>NA()</f>
        <v>#N/A</v>
      </c>
      <c r="H67" s="175" t="e">
        <f>NA()</f>
        <v>#N/A</v>
      </c>
      <c r="I67" s="175">
        <f>IF(ISNUMBER('将来負担比率（分子）の構造'!K$53), IF('将来負担比率（分子）の構造'!K$53 &lt; 0, 0, '将来負担比率（分子）の構造'!K$53), NA())</f>
        <v>12458</v>
      </c>
      <c r="J67" s="175" t="e">
        <f>NA()</f>
        <v>#N/A</v>
      </c>
      <c r="K67" s="175" t="e">
        <f>NA()</f>
        <v>#N/A</v>
      </c>
      <c r="L67" s="175">
        <f>IF(ISNUMBER('将来負担比率（分子）の構造'!L$53), IF('将来負担比率（分子）の構造'!L$53 &lt; 0, 0, '将来負担比率（分子）の構造'!L$53), NA())</f>
        <v>15004</v>
      </c>
      <c r="M67" s="175" t="e">
        <f>NA()</f>
        <v>#N/A</v>
      </c>
      <c r="N67" s="175" t="e">
        <f>NA()</f>
        <v>#N/A</v>
      </c>
      <c r="O67" s="175">
        <f>IF(ISNUMBER('将来負担比率（分子）の構造'!M$53), IF('将来負担比率（分子）の構造'!M$53 &lt; 0, 0, '将来負担比率（分子）の構造'!M$53), NA())</f>
        <v>12933</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5923</v>
      </c>
      <c r="C72" s="179">
        <f>基金残高に係る経年分析!G55</f>
        <v>6832</v>
      </c>
      <c r="D72" s="179">
        <f>基金残高に係る経年分析!H55</f>
        <v>7752</v>
      </c>
    </row>
    <row r="73" spans="1:16" x14ac:dyDescent="0.15">
      <c r="A73" s="178" t="s">
        <v>74</v>
      </c>
      <c r="B73" s="179">
        <f>基金残高に係る経年分析!F56</f>
        <v>906</v>
      </c>
      <c r="C73" s="179">
        <f>基金残高に係る経年分析!G56</f>
        <v>908</v>
      </c>
      <c r="D73" s="179">
        <f>基金残高に係る経年分析!H56</f>
        <v>910</v>
      </c>
    </row>
    <row r="74" spans="1:16" x14ac:dyDescent="0.15">
      <c r="A74" s="178" t="s">
        <v>75</v>
      </c>
      <c r="B74" s="179">
        <f>基金残高に係る経年分析!F57</f>
        <v>9621</v>
      </c>
      <c r="C74" s="179">
        <f>基金残高に係る経年分析!G57</f>
        <v>9562</v>
      </c>
      <c r="D74" s="179">
        <f>基金残高に係る経年分析!H57</f>
        <v>9630</v>
      </c>
    </row>
  </sheetData>
  <sheetProtection algorithmName="SHA-512" hashValue="q3pkisD/ZOtekVVBoB4AGuH9+hhgGc/FPsL97srRLRzeaBYBAqmvWKpI9qprUFsAwk1eRf8U4rtemTjXXCCM8Q==" saltValue="xLs8AmQx2Os/HsvsRgLVE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202</v>
      </c>
      <c r="DI1" s="718"/>
      <c r="DJ1" s="718"/>
      <c r="DK1" s="718"/>
      <c r="DL1" s="718"/>
      <c r="DM1" s="718"/>
      <c r="DN1" s="719"/>
      <c r="DO1" s="214"/>
      <c r="DP1" s="717" t="s">
        <v>203</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15">
      <c r="B2" s="215" t="s">
        <v>204</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79" t="s">
        <v>205</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206</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207</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15">
      <c r="B4" s="679" t="s">
        <v>1</v>
      </c>
      <c r="C4" s="680"/>
      <c r="D4" s="680"/>
      <c r="E4" s="680"/>
      <c r="F4" s="680"/>
      <c r="G4" s="680"/>
      <c r="H4" s="680"/>
      <c r="I4" s="680"/>
      <c r="J4" s="680"/>
      <c r="K4" s="680"/>
      <c r="L4" s="680"/>
      <c r="M4" s="680"/>
      <c r="N4" s="680"/>
      <c r="O4" s="680"/>
      <c r="P4" s="680"/>
      <c r="Q4" s="681"/>
      <c r="R4" s="679" t="s">
        <v>208</v>
      </c>
      <c r="S4" s="680"/>
      <c r="T4" s="680"/>
      <c r="U4" s="680"/>
      <c r="V4" s="680"/>
      <c r="W4" s="680"/>
      <c r="X4" s="680"/>
      <c r="Y4" s="681"/>
      <c r="Z4" s="679" t="s">
        <v>209</v>
      </c>
      <c r="AA4" s="680"/>
      <c r="AB4" s="680"/>
      <c r="AC4" s="681"/>
      <c r="AD4" s="679" t="s">
        <v>210</v>
      </c>
      <c r="AE4" s="680"/>
      <c r="AF4" s="680"/>
      <c r="AG4" s="680"/>
      <c r="AH4" s="680"/>
      <c r="AI4" s="680"/>
      <c r="AJ4" s="680"/>
      <c r="AK4" s="681"/>
      <c r="AL4" s="679" t="s">
        <v>209</v>
      </c>
      <c r="AM4" s="680"/>
      <c r="AN4" s="680"/>
      <c r="AO4" s="681"/>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9" t="s">
        <v>214</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15">
      <c r="B5" s="676" t="s">
        <v>215</v>
      </c>
      <c r="C5" s="677"/>
      <c r="D5" s="677"/>
      <c r="E5" s="677"/>
      <c r="F5" s="677"/>
      <c r="G5" s="677"/>
      <c r="H5" s="677"/>
      <c r="I5" s="677"/>
      <c r="J5" s="677"/>
      <c r="K5" s="677"/>
      <c r="L5" s="677"/>
      <c r="M5" s="677"/>
      <c r="N5" s="677"/>
      <c r="O5" s="677"/>
      <c r="P5" s="677"/>
      <c r="Q5" s="678"/>
      <c r="R5" s="673">
        <v>14798612</v>
      </c>
      <c r="S5" s="674"/>
      <c r="T5" s="674"/>
      <c r="U5" s="674"/>
      <c r="V5" s="674"/>
      <c r="W5" s="674"/>
      <c r="X5" s="674"/>
      <c r="Y5" s="702"/>
      <c r="Z5" s="715">
        <v>29.9</v>
      </c>
      <c r="AA5" s="715"/>
      <c r="AB5" s="715"/>
      <c r="AC5" s="715"/>
      <c r="AD5" s="716">
        <v>14798612</v>
      </c>
      <c r="AE5" s="716"/>
      <c r="AF5" s="716"/>
      <c r="AG5" s="716"/>
      <c r="AH5" s="716"/>
      <c r="AI5" s="716"/>
      <c r="AJ5" s="716"/>
      <c r="AK5" s="716"/>
      <c r="AL5" s="703">
        <v>52.5</v>
      </c>
      <c r="AM5" s="685"/>
      <c r="AN5" s="685"/>
      <c r="AO5" s="704"/>
      <c r="AP5" s="676" t="s">
        <v>216</v>
      </c>
      <c r="AQ5" s="677"/>
      <c r="AR5" s="677"/>
      <c r="AS5" s="677"/>
      <c r="AT5" s="677"/>
      <c r="AU5" s="677"/>
      <c r="AV5" s="677"/>
      <c r="AW5" s="677"/>
      <c r="AX5" s="677"/>
      <c r="AY5" s="677"/>
      <c r="AZ5" s="677"/>
      <c r="BA5" s="677"/>
      <c r="BB5" s="677"/>
      <c r="BC5" s="677"/>
      <c r="BD5" s="677"/>
      <c r="BE5" s="677"/>
      <c r="BF5" s="678"/>
      <c r="BG5" s="621">
        <v>14771128</v>
      </c>
      <c r="BH5" s="622"/>
      <c r="BI5" s="622"/>
      <c r="BJ5" s="622"/>
      <c r="BK5" s="622"/>
      <c r="BL5" s="622"/>
      <c r="BM5" s="622"/>
      <c r="BN5" s="623"/>
      <c r="BO5" s="659">
        <v>99.8</v>
      </c>
      <c r="BP5" s="659"/>
      <c r="BQ5" s="659"/>
      <c r="BR5" s="659"/>
      <c r="BS5" s="660" t="s">
        <v>122</v>
      </c>
      <c r="BT5" s="660"/>
      <c r="BU5" s="660"/>
      <c r="BV5" s="660"/>
      <c r="BW5" s="660"/>
      <c r="BX5" s="660"/>
      <c r="BY5" s="660"/>
      <c r="BZ5" s="660"/>
      <c r="CA5" s="660"/>
      <c r="CB5" s="695"/>
      <c r="CD5" s="679" t="s">
        <v>211</v>
      </c>
      <c r="CE5" s="680"/>
      <c r="CF5" s="680"/>
      <c r="CG5" s="680"/>
      <c r="CH5" s="680"/>
      <c r="CI5" s="680"/>
      <c r="CJ5" s="680"/>
      <c r="CK5" s="680"/>
      <c r="CL5" s="680"/>
      <c r="CM5" s="680"/>
      <c r="CN5" s="680"/>
      <c r="CO5" s="680"/>
      <c r="CP5" s="680"/>
      <c r="CQ5" s="681"/>
      <c r="CR5" s="679" t="s">
        <v>217</v>
      </c>
      <c r="CS5" s="680"/>
      <c r="CT5" s="680"/>
      <c r="CU5" s="680"/>
      <c r="CV5" s="680"/>
      <c r="CW5" s="680"/>
      <c r="CX5" s="680"/>
      <c r="CY5" s="681"/>
      <c r="CZ5" s="679" t="s">
        <v>209</v>
      </c>
      <c r="DA5" s="680"/>
      <c r="DB5" s="680"/>
      <c r="DC5" s="681"/>
      <c r="DD5" s="679" t="s">
        <v>218</v>
      </c>
      <c r="DE5" s="680"/>
      <c r="DF5" s="680"/>
      <c r="DG5" s="680"/>
      <c r="DH5" s="680"/>
      <c r="DI5" s="680"/>
      <c r="DJ5" s="680"/>
      <c r="DK5" s="680"/>
      <c r="DL5" s="680"/>
      <c r="DM5" s="680"/>
      <c r="DN5" s="680"/>
      <c r="DO5" s="680"/>
      <c r="DP5" s="681"/>
      <c r="DQ5" s="679" t="s">
        <v>219</v>
      </c>
      <c r="DR5" s="680"/>
      <c r="DS5" s="680"/>
      <c r="DT5" s="680"/>
      <c r="DU5" s="680"/>
      <c r="DV5" s="680"/>
      <c r="DW5" s="680"/>
      <c r="DX5" s="680"/>
      <c r="DY5" s="680"/>
      <c r="DZ5" s="680"/>
      <c r="EA5" s="680"/>
      <c r="EB5" s="680"/>
      <c r="EC5" s="681"/>
    </row>
    <row r="6" spans="2:143" ht="11.25" customHeight="1" x14ac:dyDescent="0.15">
      <c r="B6" s="618" t="s">
        <v>220</v>
      </c>
      <c r="C6" s="619"/>
      <c r="D6" s="619"/>
      <c r="E6" s="619"/>
      <c r="F6" s="619"/>
      <c r="G6" s="619"/>
      <c r="H6" s="619"/>
      <c r="I6" s="619"/>
      <c r="J6" s="619"/>
      <c r="K6" s="619"/>
      <c r="L6" s="619"/>
      <c r="M6" s="619"/>
      <c r="N6" s="619"/>
      <c r="O6" s="619"/>
      <c r="P6" s="619"/>
      <c r="Q6" s="620"/>
      <c r="R6" s="621">
        <v>631556</v>
      </c>
      <c r="S6" s="622"/>
      <c r="T6" s="622"/>
      <c r="U6" s="622"/>
      <c r="V6" s="622"/>
      <c r="W6" s="622"/>
      <c r="X6" s="622"/>
      <c r="Y6" s="623"/>
      <c r="Z6" s="659">
        <v>1.3</v>
      </c>
      <c r="AA6" s="659"/>
      <c r="AB6" s="659"/>
      <c r="AC6" s="659"/>
      <c r="AD6" s="660">
        <v>631556</v>
      </c>
      <c r="AE6" s="660"/>
      <c r="AF6" s="660"/>
      <c r="AG6" s="660"/>
      <c r="AH6" s="660"/>
      <c r="AI6" s="660"/>
      <c r="AJ6" s="660"/>
      <c r="AK6" s="660"/>
      <c r="AL6" s="624">
        <v>2.2000000000000002</v>
      </c>
      <c r="AM6" s="625"/>
      <c r="AN6" s="625"/>
      <c r="AO6" s="661"/>
      <c r="AP6" s="618" t="s">
        <v>221</v>
      </c>
      <c r="AQ6" s="619"/>
      <c r="AR6" s="619"/>
      <c r="AS6" s="619"/>
      <c r="AT6" s="619"/>
      <c r="AU6" s="619"/>
      <c r="AV6" s="619"/>
      <c r="AW6" s="619"/>
      <c r="AX6" s="619"/>
      <c r="AY6" s="619"/>
      <c r="AZ6" s="619"/>
      <c r="BA6" s="619"/>
      <c r="BB6" s="619"/>
      <c r="BC6" s="619"/>
      <c r="BD6" s="619"/>
      <c r="BE6" s="619"/>
      <c r="BF6" s="620"/>
      <c r="BG6" s="621">
        <v>14771128</v>
      </c>
      <c r="BH6" s="622"/>
      <c r="BI6" s="622"/>
      <c r="BJ6" s="622"/>
      <c r="BK6" s="622"/>
      <c r="BL6" s="622"/>
      <c r="BM6" s="622"/>
      <c r="BN6" s="623"/>
      <c r="BO6" s="659">
        <v>99.8</v>
      </c>
      <c r="BP6" s="659"/>
      <c r="BQ6" s="659"/>
      <c r="BR6" s="659"/>
      <c r="BS6" s="660" t="s">
        <v>122</v>
      </c>
      <c r="BT6" s="660"/>
      <c r="BU6" s="660"/>
      <c r="BV6" s="660"/>
      <c r="BW6" s="660"/>
      <c r="BX6" s="660"/>
      <c r="BY6" s="660"/>
      <c r="BZ6" s="660"/>
      <c r="CA6" s="660"/>
      <c r="CB6" s="695"/>
      <c r="CD6" s="676" t="s">
        <v>222</v>
      </c>
      <c r="CE6" s="677"/>
      <c r="CF6" s="677"/>
      <c r="CG6" s="677"/>
      <c r="CH6" s="677"/>
      <c r="CI6" s="677"/>
      <c r="CJ6" s="677"/>
      <c r="CK6" s="677"/>
      <c r="CL6" s="677"/>
      <c r="CM6" s="677"/>
      <c r="CN6" s="677"/>
      <c r="CO6" s="677"/>
      <c r="CP6" s="677"/>
      <c r="CQ6" s="678"/>
      <c r="CR6" s="621">
        <v>277248</v>
      </c>
      <c r="CS6" s="622"/>
      <c r="CT6" s="622"/>
      <c r="CU6" s="622"/>
      <c r="CV6" s="622"/>
      <c r="CW6" s="622"/>
      <c r="CX6" s="622"/>
      <c r="CY6" s="623"/>
      <c r="CZ6" s="703">
        <v>0.6</v>
      </c>
      <c r="DA6" s="685"/>
      <c r="DB6" s="685"/>
      <c r="DC6" s="705"/>
      <c r="DD6" s="627" t="s">
        <v>122</v>
      </c>
      <c r="DE6" s="622"/>
      <c r="DF6" s="622"/>
      <c r="DG6" s="622"/>
      <c r="DH6" s="622"/>
      <c r="DI6" s="622"/>
      <c r="DJ6" s="622"/>
      <c r="DK6" s="622"/>
      <c r="DL6" s="622"/>
      <c r="DM6" s="622"/>
      <c r="DN6" s="622"/>
      <c r="DO6" s="622"/>
      <c r="DP6" s="623"/>
      <c r="DQ6" s="627">
        <v>277140</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4388</v>
      </c>
      <c r="S7" s="622"/>
      <c r="T7" s="622"/>
      <c r="U7" s="622"/>
      <c r="V7" s="622"/>
      <c r="W7" s="622"/>
      <c r="X7" s="622"/>
      <c r="Y7" s="623"/>
      <c r="Z7" s="659">
        <v>0</v>
      </c>
      <c r="AA7" s="659"/>
      <c r="AB7" s="659"/>
      <c r="AC7" s="659"/>
      <c r="AD7" s="660">
        <v>4388</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5541937</v>
      </c>
      <c r="BH7" s="622"/>
      <c r="BI7" s="622"/>
      <c r="BJ7" s="622"/>
      <c r="BK7" s="622"/>
      <c r="BL7" s="622"/>
      <c r="BM7" s="622"/>
      <c r="BN7" s="623"/>
      <c r="BO7" s="659">
        <v>37.4</v>
      </c>
      <c r="BP7" s="659"/>
      <c r="BQ7" s="659"/>
      <c r="BR7" s="659"/>
      <c r="BS7" s="660" t="s">
        <v>122</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8092042</v>
      </c>
      <c r="CS7" s="622"/>
      <c r="CT7" s="622"/>
      <c r="CU7" s="622"/>
      <c r="CV7" s="622"/>
      <c r="CW7" s="622"/>
      <c r="CX7" s="622"/>
      <c r="CY7" s="623"/>
      <c r="CZ7" s="659">
        <v>16.8</v>
      </c>
      <c r="DA7" s="659"/>
      <c r="DB7" s="659"/>
      <c r="DC7" s="659"/>
      <c r="DD7" s="627">
        <v>416741</v>
      </c>
      <c r="DE7" s="622"/>
      <c r="DF7" s="622"/>
      <c r="DG7" s="622"/>
      <c r="DH7" s="622"/>
      <c r="DI7" s="622"/>
      <c r="DJ7" s="622"/>
      <c r="DK7" s="622"/>
      <c r="DL7" s="622"/>
      <c r="DM7" s="622"/>
      <c r="DN7" s="622"/>
      <c r="DO7" s="622"/>
      <c r="DP7" s="623"/>
      <c r="DQ7" s="627">
        <v>6084814</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87950</v>
      </c>
      <c r="S8" s="622"/>
      <c r="T8" s="622"/>
      <c r="U8" s="622"/>
      <c r="V8" s="622"/>
      <c r="W8" s="622"/>
      <c r="X8" s="622"/>
      <c r="Y8" s="623"/>
      <c r="Z8" s="659">
        <v>0.2</v>
      </c>
      <c r="AA8" s="659"/>
      <c r="AB8" s="659"/>
      <c r="AC8" s="659"/>
      <c r="AD8" s="660">
        <v>87950</v>
      </c>
      <c r="AE8" s="660"/>
      <c r="AF8" s="660"/>
      <c r="AG8" s="660"/>
      <c r="AH8" s="660"/>
      <c r="AI8" s="660"/>
      <c r="AJ8" s="660"/>
      <c r="AK8" s="660"/>
      <c r="AL8" s="624">
        <v>0.3</v>
      </c>
      <c r="AM8" s="625"/>
      <c r="AN8" s="625"/>
      <c r="AO8" s="661"/>
      <c r="AP8" s="618" t="s">
        <v>227</v>
      </c>
      <c r="AQ8" s="619"/>
      <c r="AR8" s="619"/>
      <c r="AS8" s="619"/>
      <c r="AT8" s="619"/>
      <c r="AU8" s="619"/>
      <c r="AV8" s="619"/>
      <c r="AW8" s="619"/>
      <c r="AX8" s="619"/>
      <c r="AY8" s="619"/>
      <c r="AZ8" s="619"/>
      <c r="BA8" s="619"/>
      <c r="BB8" s="619"/>
      <c r="BC8" s="619"/>
      <c r="BD8" s="619"/>
      <c r="BE8" s="619"/>
      <c r="BF8" s="620"/>
      <c r="BG8" s="621">
        <v>166682</v>
      </c>
      <c r="BH8" s="622"/>
      <c r="BI8" s="622"/>
      <c r="BJ8" s="622"/>
      <c r="BK8" s="622"/>
      <c r="BL8" s="622"/>
      <c r="BM8" s="622"/>
      <c r="BN8" s="623"/>
      <c r="BO8" s="659">
        <v>1.1000000000000001</v>
      </c>
      <c r="BP8" s="659"/>
      <c r="BQ8" s="659"/>
      <c r="BR8" s="659"/>
      <c r="BS8" s="660" t="s">
        <v>122</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15807378</v>
      </c>
      <c r="CS8" s="622"/>
      <c r="CT8" s="622"/>
      <c r="CU8" s="622"/>
      <c r="CV8" s="622"/>
      <c r="CW8" s="622"/>
      <c r="CX8" s="622"/>
      <c r="CY8" s="623"/>
      <c r="CZ8" s="659">
        <v>32.700000000000003</v>
      </c>
      <c r="DA8" s="659"/>
      <c r="DB8" s="659"/>
      <c r="DC8" s="659"/>
      <c r="DD8" s="627">
        <v>62803</v>
      </c>
      <c r="DE8" s="622"/>
      <c r="DF8" s="622"/>
      <c r="DG8" s="622"/>
      <c r="DH8" s="622"/>
      <c r="DI8" s="622"/>
      <c r="DJ8" s="622"/>
      <c r="DK8" s="622"/>
      <c r="DL8" s="622"/>
      <c r="DM8" s="622"/>
      <c r="DN8" s="622"/>
      <c r="DO8" s="622"/>
      <c r="DP8" s="623"/>
      <c r="DQ8" s="627">
        <v>9120404</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96309</v>
      </c>
      <c r="S9" s="622"/>
      <c r="T9" s="622"/>
      <c r="U9" s="622"/>
      <c r="V9" s="622"/>
      <c r="W9" s="622"/>
      <c r="X9" s="622"/>
      <c r="Y9" s="623"/>
      <c r="Z9" s="659">
        <v>0.2</v>
      </c>
      <c r="AA9" s="659"/>
      <c r="AB9" s="659"/>
      <c r="AC9" s="659"/>
      <c r="AD9" s="660">
        <v>96309</v>
      </c>
      <c r="AE9" s="660"/>
      <c r="AF9" s="660"/>
      <c r="AG9" s="660"/>
      <c r="AH9" s="660"/>
      <c r="AI9" s="660"/>
      <c r="AJ9" s="660"/>
      <c r="AK9" s="660"/>
      <c r="AL9" s="624">
        <v>0.3</v>
      </c>
      <c r="AM9" s="625"/>
      <c r="AN9" s="625"/>
      <c r="AO9" s="661"/>
      <c r="AP9" s="618" t="s">
        <v>230</v>
      </c>
      <c r="AQ9" s="619"/>
      <c r="AR9" s="619"/>
      <c r="AS9" s="619"/>
      <c r="AT9" s="619"/>
      <c r="AU9" s="619"/>
      <c r="AV9" s="619"/>
      <c r="AW9" s="619"/>
      <c r="AX9" s="619"/>
      <c r="AY9" s="619"/>
      <c r="AZ9" s="619"/>
      <c r="BA9" s="619"/>
      <c r="BB9" s="619"/>
      <c r="BC9" s="619"/>
      <c r="BD9" s="619"/>
      <c r="BE9" s="619"/>
      <c r="BF9" s="620"/>
      <c r="BG9" s="621">
        <v>4255160</v>
      </c>
      <c r="BH9" s="622"/>
      <c r="BI9" s="622"/>
      <c r="BJ9" s="622"/>
      <c r="BK9" s="622"/>
      <c r="BL9" s="622"/>
      <c r="BM9" s="622"/>
      <c r="BN9" s="623"/>
      <c r="BO9" s="659">
        <v>28.8</v>
      </c>
      <c r="BP9" s="659"/>
      <c r="BQ9" s="659"/>
      <c r="BR9" s="659"/>
      <c r="BS9" s="660" t="s">
        <v>122</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5796599</v>
      </c>
      <c r="CS9" s="622"/>
      <c r="CT9" s="622"/>
      <c r="CU9" s="622"/>
      <c r="CV9" s="622"/>
      <c r="CW9" s="622"/>
      <c r="CX9" s="622"/>
      <c r="CY9" s="623"/>
      <c r="CZ9" s="659">
        <v>12</v>
      </c>
      <c r="DA9" s="659"/>
      <c r="DB9" s="659"/>
      <c r="DC9" s="659"/>
      <c r="DD9" s="627">
        <v>1451554</v>
      </c>
      <c r="DE9" s="622"/>
      <c r="DF9" s="622"/>
      <c r="DG9" s="622"/>
      <c r="DH9" s="622"/>
      <c r="DI9" s="622"/>
      <c r="DJ9" s="622"/>
      <c r="DK9" s="622"/>
      <c r="DL9" s="622"/>
      <c r="DM9" s="622"/>
      <c r="DN9" s="622"/>
      <c r="DO9" s="622"/>
      <c r="DP9" s="623"/>
      <c r="DQ9" s="627">
        <v>3607662</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305609</v>
      </c>
      <c r="BH10" s="622"/>
      <c r="BI10" s="622"/>
      <c r="BJ10" s="622"/>
      <c r="BK10" s="622"/>
      <c r="BL10" s="622"/>
      <c r="BM10" s="622"/>
      <c r="BN10" s="623"/>
      <c r="BO10" s="659">
        <v>2.1</v>
      </c>
      <c r="BP10" s="659"/>
      <c r="BQ10" s="659"/>
      <c r="BR10" s="659"/>
      <c r="BS10" s="660" t="s">
        <v>122</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60442</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20442</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2349944</v>
      </c>
      <c r="S11" s="622"/>
      <c r="T11" s="622"/>
      <c r="U11" s="622"/>
      <c r="V11" s="622"/>
      <c r="W11" s="622"/>
      <c r="X11" s="622"/>
      <c r="Y11" s="623"/>
      <c r="Z11" s="624">
        <v>4.8</v>
      </c>
      <c r="AA11" s="625"/>
      <c r="AB11" s="625"/>
      <c r="AC11" s="626"/>
      <c r="AD11" s="627">
        <v>2349944</v>
      </c>
      <c r="AE11" s="622"/>
      <c r="AF11" s="622"/>
      <c r="AG11" s="622"/>
      <c r="AH11" s="622"/>
      <c r="AI11" s="622"/>
      <c r="AJ11" s="622"/>
      <c r="AK11" s="623"/>
      <c r="AL11" s="624">
        <v>8.3000000000000007</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814486</v>
      </c>
      <c r="BH11" s="622"/>
      <c r="BI11" s="622"/>
      <c r="BJ11" s="622"/>
      <c r="BK11" s="622"/>
      <c r="BL11" s="622"/>
      <c r="BM11" s="622"/>
      <c r="BN11" s="623"/>
      <c r="BO11" s="659">
        <v>5.5</v>
      </c>
      <c r="BP11" s="659"/>
      <c r="BQ11" s="659"/>
      <c r="BR11" s="659"/>
      <c r="BS11" s="660" t="s">
        <v>122</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2266144</v>
      </c>
      <c r="CS11" s="622"/>
      <c r="CT11" s="622"/>
      <c r="CU11" s="622"/>
      <c r="CV11" s="622"/>
      <c r="CW11" s="622"/>
      <c r="CX11" s="622"/>
      <c r="CY11" s="623"/>
      <c r="CZ11" s="659">
        <v>4.7</v>
      </c>
      <c r="DA11" s="659"/>
      <c r="DB11" s="659"/>
      <c r="DC11" s="659"/>
      <c r="DD11" s="627">
        <v>180016</v>
      </c>
      <c r="DE11" s="622"/>
      <c r="DF11" s="622"/>
      <c r="DG11" s="622"/>
      <c r="DH11" s="622"/>
      <c r="DI11" s="622"/>
      <c r="DJ11" s="622"/>
      <c r="DK11" s="622"/>
      <c r="DL11" s="622"/>
      <c r="DM11" s="622"/>
      <c r="DN11" s="622"/>
      <c r="DO11" s="622"/>
      <c r="DP11" s="623"/>
      <c r="DQ11" s="627">
        <v>1209504</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v>190808</v>
      </c>
      <c r="S12" s="622"/>
      <c r="T12" s="622"/>
      <c r="U12" s="622"/>
      <c r="V12" s="622"/>
      <c r="W12" s="622"/>
      <c r="X12" s="622"/>
      <c r="Y12" s="623"/>
      <c r="Z12" s="659">
        <v>0.4</v>
      </c>
      <c r="AA12" s="659"/>
      <c r="AB12" s="659"/>
      <c r="AC12" s="659"/>
      <c r="AD12" s="660">
        <v>190808</v>
      </c>
      <c r="AE12" s="660"/>
      <c r="AF12" s="660"/>
      <c r="AG12" s="660"/>
      <c r="AH12" s="660"/>
      <c r="AI12" s="660"/>
      <c r="AJ12" s="660"/>
      <c r="AK12" s="660"/>
      <c r="AL12" s="624">
        <v>0.7</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8145629</v>
      </c>
      <c r="BH12" s="622"/>
      <c r="BI12" s="622"/>
      <c r="BJ12" s="622"/>
      <c r="BK12" s="622"/>
      <c r="BL12" s="622"/>
      <c r="BM12" s="622"/>
      <c r="BN12" s="623"/>
      <c r="BO12" s="659">
        <v>55</v>
      </c>
      <c r="BP12" s="659"/>
      <c r="BQ12" s="659"/>
      <c r="BR12" s="659"/>
      <c r="BS12" s="660" t="s">
        <v>122</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765326</v>
      </c>
      <c r="CS12" s="622"/>
      <c r="CT12" s="622"/>
      <c r="CU12" s="622"/>
      <c r="CV12" s="622"/>
      <c r="CW12" s="622"/>
      <c r="CX12" s="622"/>
      <c r="CY12" s="623"/>
      <c r="CZ12" s="659">
        <v>1.6</v>
      </c>
      <c r="DA12" s="659"/>
      <c r="DB12" s="659"/>
      <c r="DC12" s="659"/>
      <c r="DD12" s="627">
        <v>108</v>
      </c>
      <c r="DE12" s="622"/>
      <c r="DF12" s="622"/>
      <c r="DG12" s="622"/>
      <c r="DH12" s="622"/>
      <c r="DI12" s="622"/>
      <c r="DJ12" s="622"/>
      <c r="DK12" s="622"/>
      <c r="DL12" s="622"/>
      <c r="DM12" s="622"/>
      <c r="DN12" s="622"/>
      <c r="DO12" s="622"/>
      <c r="DP12" s="623"/>
      <c r="DQ12" s="627">
        <v>345648</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8134729</v>
      </c>
      <c r="BH13" s="622"/>
      <c r="BI13" s="622"/>
      <c r="BJ13" s="622"/>
      <c r="BK13" s="622"/>
      <c r="BL13" s="622"/>
      <c r="BM13" s="622"/>
      <c r="BN13" s="623"/>
      <c r="BO13" s="659">
        <v>55</v>
      </c>
      <c r="BP13" s="659"/>
      <c r="BQ13" s="659"/>
      <c r="BR13" s="659"/>
      <c r="BS13" s="660" t="s">
        <v>122</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2535359</v>
      </c>
      <c r="CS13" s="622"/>
      <c r="CT13" s="622"/>
      <c r="CU13" s="622"/>
      <c r="CV13" s="622"/>
      <c r="CW13" s="622"/>
      <c r="CX13" s="622"/>
      <c r="CY13" s="623"/>
      <c r="CZ13" s="659">
        <v>5.3</v>
      </c>
      <c r="DA13" s="659"/>
      <c r="DB13" s="659"/>
      <c r="DC13" s="659"/>
      <c r="DD13" s="627">
        <v>963554</v>
      </c>
      <c r="DE13" s="622"/>
      <c r="DF13" s="622"/>
      <c r="DG13" s="622"/>
      <c r="DH13" s="622"/>
      <c r="DI13" s="622"/>
      <c r="DJ13" s="622"/>
      <c r="DK13" s="622"/>
      <c r="DL13" s="622"/>
      <c r="DM13" s="622"/>
      <c r="DN13" s="622"/>
      <c r="DO13" s="622"/>
      <c r="DP13" s="623"/>
      <c r="DQ13" s="627">
        <v>1499080</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v>5492</v>
      </c>
      <c r="S14" s="622"/>
      <c r="T14" s="622"/>
      <c r="U14" s="622"/>
      <c r="V14" s="622"/>
      <c r="W14" s="622"/>
      <c r="X14" s="622"/>
      <c r="Y14" s="623"/>
      <c r="Z14" s="659">
        <v>0</v>
      </c>
      <c r="AA14" s="659"/>
      <c r="AB14" s="659"/>
      <c r="AC14" s="659"/>
      <c r="AD14" s="660">
        <v>5492</v>
      </c>
      <c r="AE14" s="660"/>
      <c r="AF14" s="660"/>
      <c r="AG14" s="660"/>
      <c r="AH14" s="660"/>
      <c r="AI14" s="660"/>
      <c r="AJ14" s="660"/>
      <c r="AK14" s="660"/>
      <c r="AL14" s="624">
        <v>0</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384381</v>
      </c>
      <c r="BH14" s="622"/>
      <c r="BI14" s="622"/>
      <c r="BJ14" s="622"/>
      <c r="BK14" s="622"/>
      <c r="BL14" s="622"/>
      <c r="BM14" s="622"/>
      <c r="BN14" s="623"/>
      <c r="BO14" s="659">
        <v>2.6</v>
      </c>
      <c r="BP14" s="659"/>
      <c r="BQ14" s="659"/>
      <c r="BR14" s="659"/>
      <c r="BS14" s="660" t="s">
        <v>122</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2575694</v>
      </c>
      <c r="CS14" s="622"/>
      <c r="CT14" s="622"/>
      <c r="CU14" s="622"/>
      <c r="CV14" s="622"/>
      <c r="CW14" s="622"/>
      <c r="CX14" s="622"/>
      <c r="CY14" s="623"/>
      <c r="CZ14" s="659">
        <v>5.3</v>
      </c>
      <c r="DA14" s="659"/>
      <c r="DB14" s="659"/>
      <c r="DC14" s="659"/>
      <c r="DD14" s="627">
        <v>265912</v>
      </c>
      <c r="DE14" s="622"/>
      <c r="DF14" s="622"/>
      <c r="DG14" s="622"/>
      <c r="DH14" s="622"/>
      <c r="DI14" s="622"/>
      <c r="DJ14" s="622"/>
      <c r="DK14" s="622"/>
      <c r="DL14" s="622"/>
      <c r="DM14" s="622"/>
      <c r="DN14" s="622"/>
      <c r="DO14" s="622"/>
      <c r="DP14" s="623"/>
      <c r="DQ14" s="627">
        <v>1616784</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t="s">
        <v>122</v>
      </c>
      <c r="S15" s="622"/>
      <c r="T15" s="622"/>
      <c r="U15" s="622"/>
      <c r="V15" s="622"/>
      <c r="W15" s="622"/>
      <c r="X15" s="622"/>
      <c r="Y15" s="623"/>
      <c r="Z15" s="659" t="s">
        <v>122</v>
      </c>
      <c r="AA15" s="659"/>
      <c r="AB15" s="659"/>
      <c r="AC15" s="659"/>
      <c r="AD15" s="660" t="s">
        <v>122</v>
      </c>
      <c r="AE15" s="660"/>
      <c r="AF15" s="660"/>
      <c r="AG15" s="660"/>
      <c r="AH15" s="660"/>
      <c r="AI15" s="660"/>
      <c r="AJ15" s="660"/>
      <c r="AK15" s="660"/>
      <c r="AL15" s="624" t="s">
        <v>122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699155</v>
      </c>
      <c r="BH15" s="622"/>
      <c r="BI15" s="622"/>
      <c r="BJ15" s="622"/>
      <c r="BK15" s="622"/>
      <c r="BL15" s="622"/>
      <c r="BM15" s="622"/>
      <c r="BN15" s="623"/>
      <c r="BO15" s="659">
        <v>4.7</v>
      </c>
      <c r="BP15" s="659"/>
      <c r="BQ15" s="659"/>
      <c r="BR15" s="659"/>
      <c r="BS15" s="660" t="s">
        <v>122</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4170868</v>
      </c>
      <c r="CS15" s="622"/>
      <c r="CT15" s="622"/>
      <c r="CU15" s="622"/>
      <c r="CV15" s="622"/>
      <c r="CW15" s="622"/>
      <c r="CX15" s="622"/>
      <c r="CY15" s="623"/>
      <c r="CZ15" s="659">
        <v>8.6</v>
      </c>
      <c r="DA15" s="659"/>
      <c r="DB15" s="659"/>
      <c r="DC15" s="659"/>
      <c r="DD15" s="627">
        <v>934095</v>
      </c>
      <c r="DE15" s="622"/>
      <c r="DF15" s="622"/>
      <c r="DG15" s="622"/>
      <c r="DH15" s="622"/>
      <c r="DI15" s="622"/>
      <c r="DJ15" s="622"/>
      <c r="DK15" s="622"/>
      <c r="DL15" s="622"/>
      <c r="DM15" s="622"/>
      <c r="DN15" s="622"/>
      <c r="DO15" s="622"/>
      <c r="DP15" s="623"/>
      <c r="DQ15" s="627">
        <v>2853443</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89528</v>
      </c>
      <c r="S16" s="622"/>
      <c r="T16" s="622"/>
      <c r="U16" s="622"/>
      <c r="V16" s="622"/>
      <c r="W16" s="622"/>
      <c r="X16" s="622"/>
      <c r="Y16" s="623"/>
      <c r="Z16" s="659">
        <v>0.2</v>
      </c>
      <c r="AA16" s="659"/>
      <c r="AB16" s="659"/>
      <c r="AC16" s="659"/>
      <c r="AD16" s="660">
        <v>89528</v>
      </c>
      <c r="AE16" s="660"/>
      <c r="AF16" s="660"/>
      <c r="AG16" s="660"/>
      <c r="AH16" s="660"/>
      <c r="AI16" s="660"/>
      <c r="AJ16" s="660"/>
      <c r="AK16" s="660"/>
      <c r="AL16" s="624">
        <v>0.3</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v>26</v>
      </c>
      <c r="BH16" s="622"/>
      <c r="BI16" s="622"/>
      <c r="BJ16" s="622"/>
      <c r="BK16" s="622"/>
      <c r="BL16" s="622"/>
      <c r="BM16" s="622"/>
      <c r="BN16" s="623"/>
      <c r="BO16" s="659">
        <v>0</v>
      </c>
      <c r="BP16" s="659"/>
      <c r="BQ16" s="659"/>
      <c r="BR16" s="659"/>
      <c r="BS16" s="660" t="s">
        <v>122</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313727</v>
      </c>
      <c r="CS16" s="622"/>
      <c r="CT16" s="622"/>
      <c r="CU16" s="622"/>
      <c r="CV16" s="622"/>
      <c r="CW16" s="622"/>
      <c r="CX16" s="622"/>
      <c r="CY16" s="623"/>
      <c r="CZ16" s="659">
        <v>0.6</v>
      </c>
      <c r="DA16" s="659"/>
      <c r="DB16" s="659"/>
      <c r="DC16" s="659"/>
      <c r="DD16" s="627" t="s">
        <v>122</v>
      </c>
      <c r="DE16" s="622"/>
      <c r="DF16" s="622"/>
      <c r="DG16" s="622"/>
      <c r="DH16" s="622"/>
      <c r="DI16" s="622"/>
      <c r="DJ16" s="622"/>
      <c r="DK16" s="622"/>
      <c r="DL16" s="622"/>
      <c r="DM16" s="622"/>
      <c r="DN16" s="622"/>
      <c r="DO16" s="622"/>
      <c r="DP16" s="623"/>
      <c r="DQ16" s="627">
        <v>135641</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301079</v>
      </c>
      <c r="S17" s="622"/>
      <c r="T17" s="622"/>
      <c r="U17" s="622"/>
      <c r="V17" s="622"/>
      <c r="W17" s="622"/>
      <c r="X17" s="622"/>
      <c r="Y17" s="623"/>
      <c r="Z17" s="659">
        <v>0.6</v>
      </c>
      <c r="AA17" s="659"/>
      <c r="AB17" s="659"/>
      <c r="AC17" s="659"/>
      <c r="AD17" s="660">
        <v>301079</v>
      </c>
      <c r="AE17" s="660"/>
      <c r="AF17" s="660"/>
      <c r="AG17" s="660"/>
      <c r="AH17" s="660"/>
      <c r="AI17" s="660"/>
      <c r="AJ17" s="660"/>
      <c r="AK17" s="660"/>
      <c r="AL17" s="624">
        <v>1.1000000000000001</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5630954</v>
      </c>
      <c r="CS17" s="622"/>
      <c r="CT17" s="622"/>
      <c r="CU17" s="622"/>
      <c r="CV17" s="622"/>
      <c r="CW17" s="622"/>
      <c r="CX17" s="622"/>
      <c r="CY17" s="623"/>
      <c r="CZ17" s="659">
        <v>11.7</v>
      </c>
      <c r="DA17" s="659"/>
      <c r="DB17" s="659"/>
      <c r="DC17" s="659"/>
      <c r="DD17" s="627" t="s">
        <v>122</v>
      </c>
      <c r="DE17" s="622"/>
      <c r="DF17" s="622"/>
      <c r="DG17" s="622"/>
      <c r="DH17" s="622"/>
      <c r="DI17" s="622"/>
      <c r="DJ17" s="622"/>
      <c r="DK17" s="622"/>
      <c r="DL17" s="622"/>
      <c r="DM17" s="622"/>
      <c r="DN17" s="622"/>
      <c r="DO17" s="622"/>
      <c r="DP17" s="623"/>
      <c r="DQ17" s="627">
        <v>5555691</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91272</v>
      </c>
      <c r="S18" s="622"/>
      <c r="T18" s="622"/>
      <c r="U18" s="622"/>
      <c r="V18" s="622"/>
      <c r="W18" s="622"/>
      <c r="X18" s="622"/>
      <c r="Y18" s="623"/>
      <c r="Z18" s="659">
        <v>0.2</v>
      </c>
      <c r="AA18" s="659"/>
      <c r="AB18" s="659"/>
      <c r="AC18" s="659"/>
      <c r="AD18" s="660">
        <v>91272</v>
      </c>
      <c r="AE18" s="660"/>
      <c r="AF18" s="660"/>
      <c r="AG18" s="660"/>
      <c r="AH18" s="660"/>
      <c r="AI18" s="660"/>
      <c r="AJ18" s="660"/>
      <c r="AK18" s="660"/>
      <c r="AL18" s="624">
        <v>0.3</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72766</v>
      </c>
      <c r="S19" s="622"/>
      <c r="T19" s="622"/>
      <c r="U19" s="622"/>
      <c r="V19" s="622"/>
      <c r="W19" s="622"/>
      <c r="X19" s="622"/>
      <c r="Y19" s="623"/>
      <c r="Z19" s="659">
        <v>0.1</v>
      </c>
      <c r="AA19" s="659"/>
      <c r="AB19" s="659"/>
      <c r="AC19" s="659"/>
      <c r="AD19" s="660">
        <v>72766</v>
      </c>
      <c r="AE19" s="660"/>
      <c r="AF19" s="660"/>
      <c r="AG19" s="660"/>
      <c r="AH19" s="660"/>
      <c r="AI19" s="660"/>
      <c r="AJ19" s="660"/>
      <c r="AK19" s="660"/>
      <c r="AL19" s="624">
        <v>0.3</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27484</v>
      </c>
      <c r="BH19" s="622"/>
      <c r="BI19" s="622"/>
      <c r="BJ19" s="622"/>
      <c r="BK19" s="622"/>
      <c r="BL19" s="622"/>
      <c r="BM19" s="622"/>
      <c r="BN19" s="623"/>
      <c r="BO19" s="659">
        <v>0.2</v>
      </c>
      <c r="BP19" s="659"/>
      <c r="BQ19" s="659"/>
      <c r="BR19" s="659"/>
      <c r="BS19" s="660" t="s">
        <v>122</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96" t="s">
        <v>262</v>
      </c>
      <c r="C20" s="697"/>
      <c r="D20" s="697"/>
      <c r="E20" s="697"/>
      <c r="F20" s="697"/>
      <c r="G20" s="697"/>
      <c r="H20" s="697"/>
      <c r="I20" s="697"/>
      <c r="J20" s="697"/>
      <c r="K20" s="697"/>
      <c r="L20" s="697"/>
      <c r="M20" s="697"/>
      <c r="N20" s="697"/>
      <c r="O20" s="697"/>
      <c r="P20" s="697"/>
      <c r="Q20" s="698"/>
      <c r="R20" s="621">
        <v>18506</v>
      </c>
      <c r="S20" s="622"/>
      <c r="T20" s="622"/>
      <c r="U20" s="622"/>
      <c r="V20" s="622"/>
      <c r="W20" s="622"/>
      <c r="X20" s="622"/>
      <c r="Y20" s="623"/>
      <c r="Z20" s="659">
        <v>0</v>
      </c>
      <c r="AA20" s="659"/>
      <c r="AB20" s="659"/>
      <c r="AC20" s="659"/>
      <c r="AD20" s="660">
        <v>18506</v>
      </c>
      <c r="AE20" s="660"/>
      <c r="AF20" s="660"/>
      <c r="AG20" s="660"/>
      <c r="AH20" s="660"/>
      <c r="AI20" s="660"/>
      <c r="AJ20" s="660"/>
      <c r="AK20" s="660"/>
      <c r="AL20" s="624">
        <v>0.1</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27484</v>
      </c>
      <c r="BH20" s="622"/>
      <c r="BI20" s="622"/>
      <c r="BJ20" s="622"/>
      <c r="BK20" s="622"/>
      <c r="BL20" s="622"/>
      <c r="BM20" s="622"/>
      <c r="BN20" s="623"/>
      <c r="BO20" s="659">
        <v>0.2</v>
      </c>
      <c r="BP20" s="659"/>
      <c r="BQ20" s="659"/>
      <c r="BR20" s="659"/>
      <c r="BS20" s="660" t="s">
        <v>122</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48291781</v>
      </c>
      <c r="CS20" s="622"/>
      <c r="CT20" s="622"/>
      <c r="CU20" s="622"/>
      <c r="CV20" s="622"/>
      <c r="CW20" s="622"/>
      <c r="CX20" s="622"/>
      <c r="CY20" s="623"/>
      <c r="CZ20" s="659">
        <v>100</v>
      </c>
      <c r="DA20" s="659"/>
      <c r="DB20" s="659"/>
      <c r="DC20" s="659"/>
      <c r="DD20" s="627">
        <v>4274783</v>
      </c>
      <c r="DE20" s="622"/>
      <c r="DF20" s="622"/>
      <c r="DG20" s="622"/>
      <c r="DH20" s="622"/>
      <c r="DI20" s="622"/>
      <c r="DJ20" s="622"/>
      <c r="DK20" s="622"/>
      <c r="DL20" s="622"/>
      <c r="DM20" s="622"/>
      <c r="DN20" s="622"/>
      <c r="DO20" s="622"/>
      <c r="DP20" s="623"/>
      <c r="DQ20" s="627">
        <v>32326253</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11045498</v>
      </c>
      <c r="S21" s="622"/>
      <c r="T21" s="622"/>
      <c r="U21" s="622"/>
      <c r="V21" s="622"/>
      <c r="W21" s="622"/>
      <c r="X21" s="622"/>
      <c r="Y21" s="623"/>
      <c r="Z21" s="659">
        <v>22.3</v>
      </c>
      <c r="AA21" s="659"/>
      <c r="AB21" s="659"/>
      <c r="AC21" s="659"/>
      <c r="AD21" s="660">
        <v>9414779</v>
      </c>
      <c r="AE21" s="660"/>
      <c r="AF21" s="660"/>
      <c r="AG21" s="660"/>
      <c r="AH21" s="660"/>
      <c r="AI21" s="660"/>
      <c r="AJ21" s="660"/>
      <c r="AK21" s="660"/>
      <c r="AL21" s="624">
        <v>33.4</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27484</v>
      </c>
      <c r="BH21" s="622"/>
      <c r="BI21" s="622"/>
      <c r="BJ21" s="622"/>
      <c r="BK21" s="622"/>
      <c r="BL21" s="622"/>
      <c r="BM21" s="622"/>
      <c r="BN21" s="623"/>
      <c r="BO21" s="659">
        <v>0.2</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9414779</v>
      </c>
      <c r="S22" s="622"/>
      <c r="T22" s="622"/>
      <c r="U22" s="622"/>
      <c r="V22" s="622"/>
      <c r="W22" s="622"/>
      <c r="X22" s="622"/>
      <c r="Y22" s="623"/>
      <c r="Z22" s="659">
        <v>19</v>
      </c>
      <c r="AA22" s="659"/>
      <c r="AB22" s="659"/>
      <c r="AC22" s="659"/>
      <c r="AD22" s="660">
        <v>9414779</v>
      </c>
      <c r="AE22" s="660"/>
      <c r="AF22" s="660"/>
      <c r="AG22" s="660"/>
      <c r="AH22" s="660"/>
      <c r="AI22" s="660"/>
      <c r="AJ22" s="660"/>
      <c r="AK22" s="660"/>
      <c r="AL22" s="624">
        <v>33.4</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9" t="s">
        <v>269</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15">
      <c r="B23" s="618" t="s">
        <v>270</v>
      </c>
      <c r="C23" s="619"/>
      <c r="D23" s="619"/>
      <c r="E23" s="619"/>
      <c r="F23" s="619"/>
      <c r="G23" s="619"/>
      <c r="H23" s="619"/>
      <c r="I23" s="619"/>
      <c r="J23" s="619"/>
      <c r="K23" s="619"/>
      <c r="L23" s="619"/>
      <c r="M23" s="619"/>
      <c r="N23" s="619"/>
      <c r="O23" s="619"/>
      <c r="P23" s="619"/>
      <c r="Q23" s="620"/>
      <c r="R23" s="621">
        <v>1630719</v>
      </c>
      <c r="S23" s="622"/>
      <c r="T23" s="622"/>
      <c r="U23" s="622"/>
      <c r="V23" s="622"/>
      <c r="W23" s="622"/>
      <c r="X23" s="622"/>
      <c r="Y23" s="623"/>
      <c r="Z23" s="659">
        <v>3.3</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5"/>
      <c r="CD23" s="679" t="s">
        <v>211</v>
      </c>
      <c r="CE23" s="680"/>
      <c r="CF23" s="680"/>
      <c r="CG23" s="680"/>
      <c r="CH23" s="680"/>
      <c r="CI23" s="680"/>
      <c r="CJ23" s="680"/>
      <c r="CK23" s="680"/>
      <c r="CL23" s="680"/>
      <c r="CM23" s="680"/>
      <c r="CN23" s="680"/>
      <c r="CO23" s="680"/>
      <c r="CP23" s="680"/>
      <c r="CQ23" s="681"/>
      <c r="CR23" s="679" t="s">
        <v>272</v>
      </c>
      <c r="CS23" s="680"/>
      <c r="CT23" s="680"/>
      <c r="CU23" s="680"/>
      <c r="CV23" s="680"/>
      <c r="CW23" s="680"/>
      <c r="CX23" s="680"/>
      <c r="CY23" s="681"/>
      <c r="CZ23" s="679" t="s">
        <v>273</v>
      </c>
      <c r="DA23" s="680"/>
      <c r="DB23" s="680"/>
      <c r="DC23" s="681"/>
      <c r="DD23" s="679" t="s">
        <v>274</v>
      </c>
      <c r="DE23" s="680"/>
      <c r="DF23" s="680"/>
      <c r="DG23" s="680"/>
      <c r="DH23" s="680"/>
      <c r="DI23" s="680"/>
      <c r="DJ23" s="680"/>
      <c r="DK23" s="681"/>
      <c r="DL23" s="711" t="s">
        <v>275</v>
      </c>
      <c r="DM23" s="712"/>
      <c r="DN23" s="712"/>
      <c r="DO23" s="712"/>
      <c r="DP23" s="712"/>
      <c r="DQ23" s="712"/>
      <c r="DR23" s="712"/>
      <c r="DS23" s="712"/>
      <c r="DT23" s="712"/>
      <c r="DU23" s="712"/>
      <c r="DV23" s="713"/>
      <c r="DW23" s="679" t="s">
        <v>276</v>
      </c>
      <c r="DX23" s="680"/>
      <c r="DY23" s="680"/>
      <c r="DZ23" s="680"/>
      <c r="EA23" s="680"/>
      <c r="EB23" s="680"/>
      <c r="EC23" s="681"/>
    </row>
    <row r="24" spans="2:133" ht="11.25" customHeight="1" x14ac:dyDescent="0.15">
      <c r="B24" s="618" t="s">
        <v>277</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6" t="s">
        <v>279</v>
      </c>
      <c r="CE24" s="677"/>
      <c r="CF24" s="677"/>
      <c r="CG24" s="677"/>
      <c r="CH24" s="677"/>
      <c r="CI24" s="677"/>
      <c r="CJ24" s="677"/>
      <c r="CK24" s="677"/>
      <c r="CL24" s="677"/>
      <c r="CM24" s="677"/>
      <c r="CN24" s="677"/>
      <c r="CO24" s="677"/>
      <c r="CP24" s="677"/>
      <c r="CQ24" s="678"/>
      <c r="CR24" s="673">
        <v>23352744</v>
      </c>
      <c r="CS24" s="674"/>
      <c r="CT24" s="674"/>
      <c r="CU24" s="674"/>
      <c r="CV24" s="674"/>
      <c r="CW24" s="674"/>
      <c r="CX24" s="674"/>
      <c r="CY24" s="702"/>
      <c r="CZ24" s="703">
        <v>48.4</v>
      </c>
      <c r="DA24" s="685"/>
      <c r="DB24" s="685"/>
      <c r="DC24" s="705"/>
      <c r="DD24" s="701">
        <v>17582452</v>
      </c>
      <c r="DE24" s="674"/>
      <c r="DF24" s="674"/>
      <c r="DG24" s="674"/>
      <c r="DH24" s="674"/>
      <c r="DI24" s="674"/>
      <c r="DJ24" s="674"/>
      <c r="DK24" s="702"/>
      <c r="DL24" s="701">
        <v>16428019</v>
      </c>
      <c r="DM24" s="674"/>
      <c r="DN24" s="674"/>
      <c r="DO24" s="674"/>
      <c r="DP24" s="674"/>
      <c r="DQ24" s="674"/>
      <c r="DR24" s="674"/>
      <c r="DS24" s="674"/>
      <c r="DT24" s="674"/>
      <c r="DU24" s="674"/>
      <c r="DV24" s="702"/>
      <c r="DW24" s="703">
        <v>57.8</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29692436</v>
      </c>
      <c r="S25" s="622"/>
      <c r="T25" s="622"/>
      <c r="U25" s="622"/>
      <c r="V25" s="622"/>
      <c r="W25" s="622"/>
      <c r="X25" s="622"/>
      <c r="Y25" s="623"/>
      <c r="Z25" s="659">
        <v>60</v>
      </c>
      <c r="AA25" s="659"/>
      <c r="AB25" s="659"/>
      <c r="AC25" s="659"/>
      <c r="AD25" s="660">
        <v>28061717</v>
      </c>
      <c r="AE25" s="660"/>
      <c r="AF25" s="660"/>
      <c r="AG25" s="660"/>
      <c r="AH25" s="660"/>
      <c r="AI25" s="660"/>
      <c r="AJ25" s="660"/>
      <c r="AK25" s="660"/>
      <c r="AL25" s="624">
        <v>99.6</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9417285</v>
      </c>
      <c r="CS25" s="634"/>
      <c r="CT25" s="634"/>
      <c r="CU25" s="634"/>
      <c r="CV25" s="634"/>
      <c r="CW25" s="634"/>
      <c r="CX25" s="634"/>
      <c r="CY25" s="635"/>
      <c r="CZ25" s="624">
        <v>19.5</v>
      </c>
      <c r="DA25" s="636"/>
      <c r="DB25" s="636"/>
      <c r="DC25" s="637"/>
      <c r="DD25" s="627">
        <v>8636015</v>
      </c>
      <c r="DE25" s="634"/>
      <c r="DF25" s="634"/>
      <c r="DG25" s="634"/>
      <c r="DH25" s="634"/>
      <c r="DI25" s="634"/>
      <c r="DJ25" s="634"/>
      <c r="DK25" s="635"/>
      <c r="DL25" s="627">
        <v>8372182</v>
      </c>
      <c r="DM25" s="634"/>
      <c r="DN25" s="634"/>
      <c r="DO25" s="634"/>
      <c r="DP25" s="634"/>
      <c r="DQ25" s="634"/>
      <c r="DR25" s="634"/>
      <c r="DS25" s="634"/>
      <c r="DT25" s="634"/>
      <c r="DU25" s="634"/>
      <c r="DV25" s="635"/>
      <c r="DW25" s="624">
        <v>29.5</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6896</v>
      </c>
      <c r="S26" s="622"/>
      <c r="T26" s="622"/>
      <c r="U26" s="622"/>
      <c r="V26" s="622"/>
      <c r="W26" s="622"/>
      <c r="X26" s="622"/>
      <c r="Y26" s="623"/>
      <c r="Z26" s="659">
        <v>0</v>
      </c>
      <c r="AA26" s="659"/>
      <c r="AB26" s="659"/>
      <c r="AC26" s="659"/>
      <c r="AD26" s="660">
        <v>6896</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5711958</v>
      </c>
      <c r="CS26" s="622"/>
      <c r="CT26" s="622"/>
      <c r="CU26" s="622"/>
      <c r="CV26" s="622"/>
      <c r="CW26" s="622"/>
      <c r="CX26" s="622"/>
      <c r="CY26" s="623"/>
      <c r="CZ26" s="624">
        <v>11.8</v>
      </c>
      <c r="DA26" s="636"/>
      <c r="DB26" s="636"/>
      <c r="DC26" s="637"/>
      <c r="DD26" s="627">
        <v>5235514</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675478</v>
      </c>
      <c r="S27" s="622"/>
      <c r="T27" s="622"/>
      <c r="U27" s="622"/>
      <c r="V27" s="622"/>
      <c r="W27" s="622"/>
      <c r="X27" s="622"/>
      <c r="Y27" s="623"/>
      <c r="Z27" s="659">
        <v>1.4</v>
      </c>
      <c r="AA27" s="659"/>
      <c r="AB27" s="659"/>
      <c r="AC27" s="659"/>
      <c r="AD27" s="660">
        <v>537</v>
      </c>
      <c r="AE27" s="660"/>
      <c r="AF27" s="660"/>
      <c r="AG27" s="660"/>
      <c r="AH27" s="660"/>
      <c r="AI27" s="660"/>
      <c r="AJ27" s="660"/>
      <c r="AK27" s="660"/>
      <c r="AL27" s="624">
        <v>0</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14798612</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8304505</v>
      </c>
      <c r="CS27" s="634"/>
      <c r="CT27" s="634"/>
      <c r="CU27" s="634"/>
      <c r="CV27" s="634"/>
      <c r="CW27" s="634"/>
      <c r="CX27" s="634"/>
      <c r="CY27" s="635"/>
      <c r="CZ27" s="624">
        <v>17.2</v>
      </c>
      <c r="DA27" s="636"/>
      <c r="DB27" s="636"/>
      <c r="DC27" s="637"/>
      <c r="DD27" s="627">
        <v>3390746</v>
      </c>
      <c r="DE27" s="634"/>
      <c r="DF27" s="634"/>
      <c r="DG27" s="634"/>
      <c r="DH27" s="634"/>
      <c r="DI27" s="634"/>
      <c r="DJ27" s="634"/>
      <c r="DK27" s="635"/>
      <c r="DL27" s="627">
        <v>2500146</v>
      </c>
      <c r="DM27" s="634"/>
      <c r="DN27" s="634"/>
      <c r="DO27" s="634"/>
      <c r="DP27" s="634"/>
      <c r="DQ27" s="634"/>
      <c r="DR27" s="634"/>
      <c r="DS27" s="634"/>
      <c r="DT27" s="634"/>
      <c r="DU27" s="634"/>
      <c r="DV27" s="635"/>
      <c r="DW27" s="624">
        <v>8.8000000000000007</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246063</v>
      </c>
      <c r="S28" s="622"/>
      <c r="T28" s="622"/>
      <c r="U28" s="622"/>
      <c r="V28" s="622"/>
      <c r="W28" s="622"/>
      <c r="X28" s="622"/>
      <c r="Y28" s="623"/>
      <c r="Z28" s="659">
        <v>0.5</v>
      </c>
      <c r="AA28" s="659"/>
      <c r="AB28" s="659"/>
      <c r="AC28" s="659"/>
      <c r="AD28" s="660">
        <v>74233</v>
      </c>
      <c r="AE28" s="660"/>
      <c r="AF28" s="660"/>
      <c r="AG28" s="660"/>
      <c r="AH28" s="660"/>
      <c r="AI28" s="660"/>
      <c r="AJ28" s="660"/>
      <c r="AK28" s="660"/>
      <c r="AL28" s="624">
        <v>0.3</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5630954</v>
      </c>
      <c r="CS28" s="622"/>
      <c r="CT28" s="622"/>
      <c r="CU28" s="622"/>
      <c r="CV28" s="622"/>
      <c r="CW28" s="622"/>
      <c r="CX28" s="622"/>
      <c r="CY28" s="623"/>
      <c r="CZ28" s="624">
        <v>11.7</v>
      </c>
      <c r="DA28" s="636"/>
      <c r="DB28" s="636"/>
      <c r="DC28" s="637"/>
      <c r="DD28" s="627">
        <v>5555691</v>
      </c>
      <c r="DE28" s="622"/>
      <c r="DF28" s="622"/>
      <c r="DG28" s="622"/>
      <c r="DH28" s="622"/>
      <c r="DI28" s="622"/>
      <c r="DJ28" s="622"/>
      <c r="DK28" s="623"/>
      <c r="DL28" s="627">
        <v>5555691</v>
      </c>
      <c r="DM28" s="622"/>
      <c r="DN28" s="622"/>
      <c r="DO28" s="622"/>
      <c r="DP28" s="622"/>
      <c r="DQ28" s="622"/>
      <c r="DR28" s="622"/>
      <c r="DS28" s="622"/>
      <c r="DT28" s="622"/>
      <c r="DU28" s="622"/>
      <c r="DV28" s="623"/>
      <c r="DW28" s="624">
        <v>19.600000000000001</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240137</v>
      </c>
      <c r="S29" s="622"/>
      <c r="T29" s="622"/>
      <c r="U29" s="622"/>
      <c r="V29" s="622"/>
      <c r="W29" s="622"/>
      <c r="X29" s="622"/>
      <c r="Y29" s="623"/>
      <c r="Z29" s="659">
        <v>0.5</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5630953</v>
      </c>
      <c r="CS29" s="634"/>
      <c r="CT29" s="634"/>
      <c r="CU29" s="634"/>
      <c r="CV29" s="634"/>
      <c r="CW29" s="634"/>
      <c r="CX29" s="634"/>
      <c r="CY29" s="635"/>
      <c r="CZ29" s="624">
        <v>11.7</v>
      </c>
      <c r="DA29" s="636"/>
      <c r="DB29" s="636"/>
      <c r="DC29" s="637"/>
      <c r="DD29" s="627">
        <v>5555690</v>
      </c>
      <c r="DE29" s="634"/>
      <c r="DF29" s="634"/>
      <c r="DG29" s="634"/>
      <c r="DH29" s="634"/>
      <c r="DI29" s="634"/>
      <c r="DJ29" s="634"/>
      <c r="DK29" s="635"/>
      <c r="DL29" s="627">
        <v>5555690</v>
      </c>
      <c r="DM29" s="634"/>
      <c r="DN29" s="634"/>
      <c r="DO29" s="634"/>
      <c r="DP29" s="634"/>
      <c r="DQ29" s="634"/>
      <c r="DR29" s="634"/>
      <c r="DS29" s="634"/>
      <c r="DT29" s="634"/>
      <c r="DU29" s="634"/>
      <c r="DV29" s="635"/>
      <c r="DW29" s="624">
        <v>19.600000000000001</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6911655</v>
      </c>
      <c r="S30" s="622"/>
      <c r="T30" s="622"/>
      <c r="U30" s="622"/>
      <c r="V30" s="622"/>
      <c r="W30" s="622"/>
      <c r="X30" s="622"/>
      <c r="Y30" s="623"/>
      <c r="Z30" s="659">
        <v>14</v>
      </c>
      <c r="AA30" s="659"/>
      <c r="AB30" s="659"/>
      <c r="AC30" s="659"/>
      <c r="AD30" s="660" t="s">
        <v>122</v>
      </c>
      <c r="AE30" s="660"/>
      <c r="AF30" s="660"/>
      <c r="AG30" s="660"/>
      <c r="AH30" s="660"/>
      <c r="AI30" s="660"/>
      <c r="AJ30" s="660"/>
      <c r="AK30" s="660"/>
      <c r="AL30" s="624" t="s">
        <v>122</v>
      </c>
      <c r="AM30" s="625"/>
      <c r="AN30" s="625"/>
      <c r="AO30" s="661"/>
      <c r="AP30" s="679" t="s">
        <v>211</v>
      </c>
      <c r="AQ30" s="680"/>
      <c r="AR30" s="680"/>
      <c r="AS30" s="680"/>
      <c r="AT30" s="680"/>
      <c r="AU30" s="680"/>
      <c r="AV30" s="680"/>
      <c r="AW30" s="680"/>
      <c r="AX30" s="680"/>
      <c r="AY30" s="680"/>
      <c r="AZ30" s="680"/>
      <c r="BA30" s="680"/>
      <c r="BB30" s="680"/>
      <c r="BC30" s="680"/>
      <c r="BD30" s="680"/>
      <c r="BE30" s="680"/>
      <c r="BF30" s="681"/>
      <c r="BG30" s="679" t="s">
        <v>294</v>
      </c>
      <c r="BH30" s="693"/>
      <c r="BI30" s="693"/>
      <c r="BJ30" s="693"/>
      <c r="BK30" s="693"/>
      <c r="BL30" s="693"/>
      <c r="BM30" s="693"/>
      <c r="BN30" s="693"/>
      <c r="BO30" s="693"/>
      <c r="BP30" s="693"/>
      <c r="BQ30" s="694"/>
      <c r="BR30" s="679"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5429072</v>
      </c>
      <c r="CS30" s="622"/>
      <c r="CT30" s="622"/>
      <c r="CU30" s="622"/>
      <c r="CV30" s="622"/>
      <c r="CW30" s="622"/>
      <c r="CX30" s="622"/>
      <c r="CY30" s="623"/>
      <c r="CZ30" s="624">
        <v>11.2</v>
      </c>
      <c r="DA30" s="636"/>
      <c r="DB30" s="636"/>
      <c r="DC30" s="637"/>
      <c r="DD30" s="627">
        <v>5353809</v>
      </c>
      <c r="DE30" s="622"/>
      <c r="DF30" s="622"/>
      <c r="DG30" s="622"/>
      <c r="DH30" s="622"/>
      <c r="DI30" s="622"/>
      <c r="DJ30" s="622"/>
      <c r="DK30" s="623"/>
      <c r="DL30" s="627">
        <v>5353809</v>
      </c>
      <c r="DM30" s="622"/>
      <c r="DN30" s="622"/>
      <c r="DO30" s="622"/>
      <c r="DP30" s="622"/>
      <c r="DQ30" s="622"/>
      <c r="DR30" s="622"/>
      <c r="DS30" s="622"/>
      <c r="DT30" s="622"/>
      <c r="DU30" s="622"/>
      <c r="DV30" s="623"/>
      <c r="DW30" s="624">
        <v>18.8</v>
      </c>
      <c r="DX30" s="636"/>
      <c r="DY30" s="636"/>
      <c r="DZ30" s="636"/>
      <c r="EA30" s="636"/>
      <c r="EB30" s="636"/>
      <c r="EC30" s="648"/>
    </row>
    <row r="31" spans="2:133" ht="11.25" customHeight="1" x14ac:dyDescent="0.15">
      <c r="B31" s="696" t="s">
        <v>297</v>
      </c>
      <c r="C31" s="697"/>
      <c r="D31" s="697"/>
      <c r="E31" s="697"/>
      <c r="F31" s="697"/>
      <c r="G31" s="697"/>
      <c r="H31" s="697"/>
      <c r="I31" s="697"/>
      <c r="J31" s="697"/>
      <c r="K31" s="697"/>
      <c r="L31" s="697"/>
      <c r="M31" s="697"/>
      <c r="N31" s="697"/>
      <c r="O31" s="697"/>
      <c r="P31" s="697"/>
      <c r="Q31" s="698"/>
      <c r="R31" s="621">
        <v>1950</v>
      </c>
      <c r="S31" s="622"/>
      <c r="T31" s="622"/>
      <c r="U31" s="622"/>
      <c r="V31" s="622"/>
      <c r="W31" s="622"/>
      <c r="X31" s="622"/>
      <c r="Y31" s="623"/>
      <c r="Z31" s="659">
        <v>0</v>
      </c>
      <c r="AA31" s="659"/>
      <c r="AB31" s="659"/>
      <c r="AC31" s="659"/>
      <c r="AD31" s="660">
        <v>1950</v>
      </c>
      <c r="AE31" s="660"/>
      <c r="AF31" s="660"/>
      <c r="AG31" s="660"/>
      <c r="AH31" s="660"/>
      <c r="AI31" s="660"/>
      <c r="AJ31" s="660"/>
      <c r="AK31" s="660"/>
      <c r="AL31" s="624">
        <v>0</v>
      </c>
      <c r="AM31" s="625"/>
      <c r="AN31" s="625"/>
      <c r="AO31" s="661"/>
      <c r="AP31" s="687" t="s">
        <v>298</v>
      </c>
      <c r="AQ31" s="688"/>
      <c r="AR31" s="688"/>
      <c r="AS31" s="688"/>
      <c r="AT31" s="689" t="s">
        <v>299</v>
      </c>
      <c r="AU31" s="218"/>
      <c r="AV31" s="218"/>
      <c r="AW31" s="218"/>
      <c r="AX31" s="676" t="s">
        <v>177</v>
      </c>
      <c r="AY31" s="677"/>
      <c r="AZ31" s="677"/>
      <c r="BA31" s="677"/>
      <c r="BB31" s="677"/>
      <c r="BC31" s="677"/>
      <c r="BD31" s="677"/>
      <c r="BE31" s="677"/>
      <c r="BF31" s="678"/>
      <c r="BG31" s="683">
        <v>99.2</v>
      </c>
      <c r="BH31" s="684"/>
      <c r="BI31" s="684"/>
      <c r="BJ31" s="684"/>
      <c r="BK31" s="684"/>
      <c r="BL31" s="684"/>
      <c r="BM31" s="685">
        <v>97</v>
      </c>
      <c r="BN31" s="684"/>
      <c r="BO31" s="684"/>
      <c r="BP31" s="684"/>
      <c r="BQ31" s="686"/>
      <c r="BR31" s="683">
        <v>99.2</v>
      </c>
      <c r="BS31" s="684"/>
      <c r="BT31" s="684"/>
      <c r="BU31" s="684"/>
      <c r="BV31" s="684"/>
      <c r="BW31" s="684"/>
      <c r="BX31" s="685">
        <v>96.5</v>
      </c>
      <c r="BY31" s="684"/>
      <c r="BZ31" s="684"/>
      <c r="CA31" s="684"/>
      <c r="CB31" s="686"/>
      <c r="CD31" s="642"/>
      <c r="CE31" s="643"/>
      <c r="CF31" s="618" t="s">
        <v>300</v>
      </c>
      <c r="CG31" s="619"/>
      <c r="CH31" s="619"/>
      <c r="CI31" s="619"/>
      <c r="CJ31" s="619"/>
      <c r="CK31" s="619"/>
      <c r="CL31" s="619"/>
      <c r="CM31" s="619"/>
      <c r="CN31" s="619"/>
      <c r="CO31" s="619"/>
      <c r="CP31" s="619"/>
      <c r="CQ31" s="620"/>
      <c r="CR31" s="621">
        <v>201881</v>
      </c>
      <c r="CS31" s="634"/>
      <c r="CT31" s="634"/>
      <c r="CU31" s="634"/>
      <c r="CV31" s="634"/>
      <c r="CW31" s="634"/>
      <c r="CX31" s="634"/>
      <c r="CY31" s="635"/>
      <c r="CZ31" s="624">
        <v>0.4</v>
      </c>
      <c r="DA31" s="636"/>
      <c r="DB31" s="636"/>
      <c r="DC31" s="637"/>
      <c r="DD31" s="627">
        <v>201881</v>
      </c>
      <c r="DE31" s="634"/>
      <c r="DF31" s="634"/>
      <c r="DG31" s="634"/>
      <c r="DH31" s="634"/>
      <c r="DI31" s="634"/>
      <c r="DJ31" s="634"/>
      <c r="DK31" s="635"/>
      <c r="DL31" s="627">
        <v>201881</v>
      </c>
      <c r="DM31" s="634"/>
      <c r="DN31" s="634"/>
      <c r="DO31" s="634"/>
      <c r="DP31" s="634"/>
      <c r="DQ31" s="634"/>
      <c r="DR31" s="634"/>
      <c r="DS31" s="634"/>
      <c r="DT31" s="634"/>
      <c r="DU31" s="634"/>
      <c r="DV31" s="635"/>
      <c r="DW31" s="624">
        <v>0.7</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3250715</v>
      </c>
      <c r="S32" s="622"/>
      <c r="T32" s="622"/>
      <c r="U32" s="622"/>
      <c r="V32" s="622"/>
      <c r="W32" s="622"/>
      <c r="X32" s="622"/>
      <c r="Y32" s="623"/>
      <c r="Z32" s="659">
        <v>6.6</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14" t="s">
        <v>302</v>
      </c>
      <c r="AX32" s="618" t="s">
        <v>303</v>
      </c>
      <c r="AY32" s="619"/>
      <c r="AZ32" s="619"/>
      <c r="BA32" s="619"/>
      <c r="BB32" s="619"/>
      <c r="BC32" s="619"/>
      <c r="BD32" s="619"/>
      <c r="BE32" s="619"/>
      <c r="BF32" s="620"/>
      <c r="BG32" s="692">
        <v>99.1</v>
      </c>
      <c r="BH32" s="634"/>
      <c r="BI32" s="634"/>
      <c r="BJ32" s="634"/>
      <c r="BK32" s="634"/>
      <c r="BL32" s="634"/>
      <c r="BM32" s="625">
        <v>97</v>
      </c>
      <c r="BN32" s="634"/>
      <c r="BO32" s="634"/>
      <c r="BP32" s="634"/>
      <c r="BQ32" s="657"/>
      <c r="BR32" s="692">
        <v>99</v>
      </c>
      <c r="BS32" s="634"/>
      <c r="BT32" s="634"/>
      <c r="BU32" s="634"/>
      <c r="BV32" s="634"/>
      <c r="BW32" s="634"/>
      <c r="BX32" s="625">
        <v>96.8</v>
      </c>
      <c r="BY32" s="634"/>
      <c r="BZ32" s="634"/>
      <c r="CA32" s="634"/>
      <c r="CB32" s="657"/>
      <c r="CD32" s="644"/>
      <c r="CE32" s="645"/>
      <c r="CF32" s="618" t="s">
        <v>304</v>
      </c>
      <c r="CG32" s="619"/>
      <c r="CH32" s="619"/>
      <c r="CI32" s="619"/>
      <c r="CJ32" s="619"/>
      <c r="CK32" s="619"/>
      <c r="CL32" s="619"/>
      <c r="CM32" s="619"/>
      <c r="CN32" s="619"/>
      <c r="CO32" s="619"/>
      <c r="CP32" s="619"/>
      <c r="CQ32" s="620"/>
      <c r="CR32" s="621">
        <v>1</v>
      </c>
      <c r="CS32" s="622"/>
      <c r="CT32" s="622"/>
      <c r="CU32" s="622"/>
      <c r="CV32" s="622"/>
      <c r="CW32" s="622"/>
      <c r="CX32" s="622"/>
      <c r="CY32" s="623"/>
      <c r="CZ32" s="624">
        <v>0</v>
      </c>
      <c r="DA32" s="636"/>
      <c r="DB32" s="636"/>
      <c r="DC32" s="637"/>
      <c r="DD32" s="627">
        <v>1</v>
      </c>
      <c r="DE32" s="622"/>
      <c r="DF32" s="622"/>
      <c r="DG32" s="622"/>
      <c r="DH32" s="622"/>
      <c r="DI32" s="622"/>
      <c r="DJ32" s="622"/>
      <c r="DK32" s="623"/>
      <c r="DL32" s="627">
        <v>1</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113551</v>
      </c>
      <c r="S33" s="622"/>
      <c r="T33" s="622"/>
      <c r="U33" s="622"/>
      <c r="V33" s="622"/>
      <c r="W33" s="622"/>
      <c r="X33" s="622"/>
      <c r="Y33" s="623"/>
      <c r="Z33" s="659">
        <v>0.2</v>
      </c>
      <c r="AA33" s="659"/>
      <c r="AB33" s="659"/>
      <c r="AC33" s="659"/>
      <c r="AD33" s="660">
        <v>24836</v>
      </c>
      <c r="AE33" s="660"/>
      <c r="AF33" s="660"/>
      <c r="AG33" s="660"/>
      <c r="AH33" s="660"/>
      <c r="AI33" s="660"/>
      <c r="AJ33" s="660"/>
      <c r="AK33" s="660"/>
      <c r="AL33" s="624">
        <v>0.1</v>
      </c>
      <c r="AM33" s="625"/>
      <c r="AN33" s="625"/>
      <c r="AO33" s="661"/>
      <c r="AP33" s="664"/>
      <c r="AQ33" s="665"/>
      <c r="AR33" s="665"/>
      <c r="AS33" s="665"/>
      <c r="AT33" s="691"/>
      <c r="AU33" s="219"/>
      <c r="AV33" s="219"/>
      <c r="AW33" s="219"/>
      <c r="AX33" s="602" t="s">
        <v>306</v>
      </c>
      <c r="AY33" s="603"/>
      <c r="AZ33" s="603"/>
      <c r="BA33" s="603"/>
      <c r="BB33" s="603"/>
      <c r="BC33" s="603"/>
      <c r="BD33" s="603"/>
      <c r="BE33" s="603"/>
      <c r="BF33" s="604"/>
      <c r="BG33" s="682">
        <v>99.2</v>
      </c>
      <c r="BH33" s="606"/>
      <c r="BI33" s="606"/>
      <c r="BJ33" s="606"/>
      <c r="BK33" s="606"/>
      <c r="BL33" s="606"/>
      <c r="BM33" s="652">
        <v>96.8</v>
      </c>
      <c r="BN33" s="606"/>
      <c r="BO33" s="606"/>
      <c r="BP33" s="606"/>
      <c r="BQ33" s="669"/>
      <c r="BR33" s="682">
        <v>99.2</v>
      </c>
      <c r="BS33" s="606"/>
      <c r="BT33" s="606"/>
      <c r="BU33" s="606"/>
      <c r="BV33" s="606"/>
      <c r="BW33" s="606"/>
      <c r="BX33" s="652">
        <v>96.2</v>
      </c>
      <c r="BY33" s="606"/>
      <c r="BZ33" s="606"/>
      <c r="CA33" s="606"/>
      <c r="CB33" s="669"/>
      <c r="CD33" s="618" t="s">
        <v>307</v>
      </c>
      <c r="CE33" s="619"/>
      <c r="CF33" s="619"/>
      <c r="CG33" s="619"/>
      <c r="CH33" s="619"/>
      <c r="CI33" s="619"/>
      <c r="CJ33" s="619"/>
      <c r="CK33" s="619"/>
      <c r="CL33" s="619"/>
      <c r="CM33" s="619"/>
      <c r="CN33" s="619"/>
      <c r="CO33" s="619"/>
      <c r="CP33" s="619"/>
      <c r="CQ33" s="620"/>
      <c r="CR33" s="621">
        <v>20350527</v>
      </c>
      <c r="CS33" s="634"/>
      <c r="CT33" s="634"/>
      <c r="CU33" s="634"/>
      <c r="CV33" s="634"/>
      <c r="CW33" s="634"/>
      <c r="CX33" s="634"/>
      <c r="CY33" s="635"/>
      <c r="CZ33" s="624">
        <v>42.1</v>
      </c>
      <c r="DA33" s="636"/>
      <c r="DB33" s="636"/>
      <c r="DC33" s="637"/>
      <c r="DD33" s="627">
        <v>13669460</v>
      </c>
      <c r="DE33" s="634"/>
      <c r="DF33" s="634"/>
      <c r="DG33" s="634"/>
      <c r="DH33" s="634"/>
      <c r="DI33" s="634"/>
      <c r="DJ33" s="634"/>
      <c r="DK33" s="635"/>
      <c r="DL33" s="627">
        <v>11026570</v>
      </c>
      <c r="DM33" s="634"/>
      <c r="DN33" s="634"/>
      <c r="DO33" s="634"/>
      <c r="DP33" s="634"/>
      <c r="DQ33" s="634"/>
      <c r="DR33" s="634"/>
      <c r="DS33" s="634"/>
      <c r="DT33" s="634"/>
      <c r="DU33" s="634"/>
      <c r="DV33" s="635"/>
      <c r="DW33" s="624">
        <v>38.799999999999997</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658158</v>
      </c>
      <c r="S34" s="622"/>
      <c r="T34" s="622"/>
      <c r="U34" s="622"/>
      <c r="V34" s="622"/>
      <c r="W34" s="622"/>
      <c r="X34" s="622"/>
      <c r="Y34" s="623"/>
      <c r="Z34" s="659">
        <v>1.3</v>
      </c>
      <c r="AA34" s="659"/>
      <c r="AB34" s="659"/>
      <c r="AC34" s="659"/>
      <c r="AD34" s="660" t="s">
        <v>122</v>
      </c>
      <c r="AE34" s="660"/>
      <c r="AF34" s="660"/>
      <c r="AG34" s="660"/>
      <c r="AH34" s="660"/>
      <c r="AI34" s="660"/>
      <c r="AJ34" s="660"/>
      <c r="AK34" s="660"/>
      <c r="AL34" s="624" t="s">
        <v>122</v>
      </c>
      <c r="AM34" s="625"/>
      <c r="AN34" s="625"/>
      <c r="AO34" s="661"/>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18" t="s">
        <v>309</v>
      </c>
      <c r="CE34" s="619"/>
      <c r="CF34" s="619"/>
      <c r="CG34" s="619"/>
      <c r="CH34" s="619"/>
      <c r="CI34" s="619"/>
      <c r="CJ34" s="619"/>
      <c r="CK34" s="619"/>
      <c r="CL34" s="619"/>
      <c r="CM34" s="619"/>
      <c r="CN34" s="619"/>
      <c r="CO34" s="619"/>
      <c r="CP34" s="619"/>
      <c r="CQ34" s="620"/>
      <c r="CR34" s="621">
        <v>9223165</v>
      </c>
      <c r="CS34" s="622"/>
      <c r="CT34" s="622"/>
      <c r="CU34" s="622"/>
      <c r="CV34" s="622"/>
      <c r="CW34" s="622"/>
      <c r="CX34" s="622"/>
      <c r="CY34" s="623"/>
      <c r="CZ34" s="624">
        <v>19.100000000000001</v>
      </c>
      <c r="DA34" s="636"/>
      <c r="DB34" s="636"/>
      <c r="DC34" s="637"/>
      <c r="DD34" s="627">
        <v>6032068</v>
      </c>
      <c r="DE34" s="622"/>
      <c r="DF34" s="622"/>
      <c r="DG34" s="622"/>
      <c r="DH34" s="622"/>
      <c r="DI34" s="622"/>
      <c r="DJ34" s="622"/>
      <c r="DK34" s="623"/>
      <c r="DL34" s="627">
        <v>5754004</v>
      </c>
      <c r="DM34" s="622"/>
      <c r="DN34" s="622"/>
      <c r="DO34" s="622"/>
      <c r="DP34" s="622"/>
      <c r="DQ34" s="622"/>
      <c r="DR34" s="622"/>
      <c r="DS34" s="622"/>
      <c r="DT34" s="622"/>
      <c r="DU34" s="622"/>
      <c r="DV34" s="623"/>
      <c r="DW34" s="624">
        <v>20.2</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1089310</v>
      </c>
      <c r="S35" s="622"/>
      <c r="T35" s="622"/>
      <c r="U35" s="622"/>
      <c r="V35" s="622"/>
      <c r="W35" s="622"/>
      <c r="X35" s="622"/>
      <c r="Y35" s="623"/>
      <c r="Z35" s="659">
        <v>2.2000000000000002</v>
      </c>
      <c r="AA35" s="659"/>
      <c r="AB35" s="659"/>
      <c r="AC35" s="659"/>
      <c r="AD35" s="660" t="s">
        <v>122</v>
      </c>
      <c r="AE35" s="660"/>
      <c r="AF35" s="660"/>
      <c r="AG35" s="660"/>
      <c r="AH35" s="660"/>
      <c r="AI35" s="660"/>
      <c r="AJ35" s="660"/>
      <c r="AK35" s="660"/>
      <c r="AL35" s="624" t="s">
        <v>122</v>
      </c>
      <c r="AM35" s="625"/>
      <c r="AN35" s="625"/>
      <c r="AO35" s="661"/>
      <c r="AP35" s="222"/>
      <c r="AQ35" s="679" t="s">
        <v>311</v>
      </c>
      <c r="AR35" s="680"/>
      <c r="AS35" s="680"/>
      <c r="AT35" s="680"/>
      <c r="AU35" s="680"/>
      <c r="AV35" s="680"/>
      <c r="AW35" s="680"/>
      <c r="AX35" s="680"/>
      <c r="AY35" s="680"/>
      <c r="AZ35" s="680"/>
      <c r="BA35" s="680"/>
      <c r="BB35" s="680"/>
      <c r="BC35" s="680"/>
      <c r="BD35" s="680"/>
      <c r="BE35" s="680"/>
      <c r="BF35" s="681"/>
      <c r="BG35" s="679" t="s">
        <v>312</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18" t="s">
        <v>313</v>
      </c>
      <c r="CE35" s="619"/>
      <c r="CF35" s="619"/>
      <c r="CG35" s="619"/>
      <c r="CH35" s="619"/>
      <c r="CI35" s="619"/>
      <c r="CJ35" s="619"/>
      <c r="CK35" s="619"/>
      <c r="CL35" s="619"/>
      <c r="CM35" s="619"/>
      <c r="CN35" s="619"/>
      <c r="CO35" s="619"/>
      <c r="CP35" s="619"/>
      <c r="CQ35" s="620"/>
      <c r="CR35" s="621">
        <v>375114</v>
      </c>
      <c r="CS35" s="634"/>
      <c r="CT35" s="634"/>
      <c r="CU35" s="634"/>
      <c r="CV35" s="634"/>
      <c r="CW35" s="634"/>
      <c r="CX35" s="634"/>
      <c r="CY35" s="635"/>
      <c r="CZ35" s="624">
        <v>0.8</v>
      </c>
      <c r="DA35" s="636"/>
      <c r="DB35" s="636"/>
      <c r="DC35" s="637"/>
      <c r="DD35" s="627">
        <v>287988</v>
      </c>
      <c r="DE35" s="634"/>
      <c r="DF35" s="634"/>
      <c r="DG35" s="634"/>
      <c r="DH35" s="634"/>
      <c r="DI35" s="634"/>
      <c r="DJ35" s="634"/>
      <c r="DK35" s="635"/>
      <c r="DL35" s="627">
        <v>270728</v>
      </c>
      <c r="DM35" s="634"/>
      <c r="DN35" s="634"/>
      <c r="DO35" s="634"/>
      <c r="DP35" s="634"/>
      <c r="DQ35" s="634"/>
      <c r="DR35" s="634"/>
      <c r="DS35" s="634"/>
      <c r="DT35" s="634"/>
      <c r="DU35" s="634"/>
      <c r="DV35" s="635"/>
      <c r="DW35" s="624">
        <v>1</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2094098</v>
      </c>
      <c r="S36" s="622"/>
      <c r="T36" s="622"/>
      <c r="U36" s="622"/>
      <c r="V36" s="622"/>
      <c r="W36" s="622"/>
      <c r="X36" s="622"/>
      <c r="Y36" s="623"/>
      <c r="Z36" s="659">
        <v>4.2</v>
      </c>
      <c r="AA36" s="659"/>
      <c r="AB36" s="659"/>
      <c r="AC36" s="659"/>
      <c r="AD36" s="660" t="s">
        <v>122</v>
      </c>
      <c r="AE36" s="660"/>
      <c r="AF36" s="660"/>
      <c r="AG36" s="660"/>
      <c r="AH36" s="660"/>
      <c r="AI36" s="660"/>
      <c r="AJ36" s="660"/>
      <c r="AK36" s="660"/>
      <c r="AL36" s="624" t="s">
        <v>122</v>
      </c>
      <c r="AM36" s="625"/>
      <c r="AN36" s="625"/>
      <c r="AO36" s="661"/>
      <c r="AP36" s="222"/>
      <c r="AQ36" s="670" t="s">
        <v>315</v>
      </c>
      <c r="AR36" s="671"/>
      <c r="AS36" s="671"/>
      <c r="AT36" s="671"/>
      <c r="AU36" s="671"/>
      <c r="AV36" s="671"/>
      <c r="AW36" s="671"/>
      <c r="AX36" s="671"/>
      <c r="AY36" s="672"/>
      <c r="AZ36" s="673">
        <v>6016741</v>
      </c>
      <c r="BA36" s="674"/>
      <c r="BB36" s="674"/>
      <c r="BC36" s="674"/>
      <c r="BD36" s="674"/>
      <c r="BE36" s="674"/>
      <c r="BF36" s="675"/>
      <c r="BG36" s="676" t="s">
        <v>316</v>
      </c>
      <c r="BH36" s="677"/>
      <c r="BI36" s="677"/>
      <c r="BJ36" s="677"/>
      <c r="BK36" s="677"/>
      <c r="BL36" s="677"/>
      <c r="BM36" s="677"/>
      <c r="BN36" s="677"/>
      <c r="BO36" s="677"/>
      <c r="BP36" s="677"/>
      <c r="BQ36" s="677"/>
      <c r="BR36" s="677"/>
      <c r="BS36" s="677"/>
      <c r="BT36" s="677"/>
      <c r="BU36" s="678"/>
      <c r="BV36" s="673">
        <v>101811</v>
      </c>
      <c r="BW36" s="674"/>
      <c r="BX36" s="674"/>
      <c r="BY36" s="674"/>
      <c r="BZ36" s="674"/>
      <c r="CA36" s="674"/>
      <c r="CB36" s="675"/>
      <c r="CD36" s="618" t="s">
        <v>317</v>
      </c>
      <c r="CE36" s="619"/>
      <c r="CF36" s="619"/>
      <c r="CG36" s="619"/>
      <c r="CH36" s="619"/>
      <c r="CI36" s="619"/>
      <c r="CJ36" s="619"/>
      <c r="CK36" s="619"/>
      <c r="CL36" s="619"/>
      <c r="CM36" s="619"/>
      <c r="CN36" s="619"/>
      <c r="CO36" s="619"/>
      <c r="CP36" s="619"/>
      <c r="CQ36" s="620"/>
      <c r="CR36" s="621">
        <v>4558870</v>
      </c>
      <c r="CS36" s="622"/>
      <c r="CT36" s="622"/>
      <c r="CU36" s="622"/>
      <c r="CV36" s="622"/>
      <c r="CW36" s="622"/>
      <c r="CX36" s="622"/>
      <c r="CY36" s="623"/>
      <c r="CZ36" s="624">
        <v>9.4</v>
      </c>
      <c r="DA36" s="636"/>
      <c r="DB36" s="636"/>
      <c r="DC36" s="637"/>
      <c r="DD36" s="627">
        <v>3000353</v>
      </c>
      <c r="DE36" s="622"/>
      <c r="DF36" s="622"/>
      <c r="DG36" s="622"/>
      <c r="DH36" s="622"/>
      <c r="DI36" s="622"/>
      <c r="DJ36" s="622"/>
      <c r="DK36" s="623"/>
      <c r="DL36" s="627">
        <v>2236834</v>
      </c>
      <c r="DM36" s="622"/>
      <c r="DN36" s="622"/>
      <c r="DO36" s="622"/>
      <c r="DP36" s="622"/>
      <c r="DQ36" s="622"/>
      <c r="DR36" s="622"/>
      <c r="DS36" s="622"/>
      <c r="DT36" s="622"/>
      <c r="DU36" s="622"/>
      <c r="DV36" s="623"/>
      <c r="DW36" s="624">
        <v>7.9</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799919</v>
      </c>
      <c r="S37" s="622"/>
      <c r="T37" s="622"/>
      <c r="U37" s="622"/>
      <c r="V37" s="622"/>
      <c r="W37" s="622"/>
      <c r="X37" s="622"/>
      <c r="Y37" s="623"/>
      <c r="Z37" s="659">
        <v>1.6</v>
      </c>
      <c r="AA37" s="659"/>
      <c r="AB37" s="659"/>
      <c r="AC37" s="659"/>
      <c r="AD37" s="660">
        <v>8357</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1167766</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24070</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159990</v>
      </c>
      <c r="CS37" s="634"/>
      <c r="CT37" s="634"/>
      <c r="CU37" s="634"/>
      <c r="CV37" s="634"/>
      <c r="CW37" s="634"/>
      <c r="CX37" s="634"/>
      <c r="CY37" s="635"/>
      <c r="CZ37" s="624">
        <v>0.3</v>
      </c>
      <c r="DA37" s="636"/>
      <c r="DB37" s="636"/>
      <c r="DC37" s="637"/>
      <c r="DD37" s="627">
        <v>155990</v>
      </c>
      <c r="DE37" s="634"/>
      <c r="DF37" s="634"/>
      <c r="DG37" s="634"/>
      <c r="DH37" s="634"/>
      <c r="DI37" s="634"/>
      <c r="DJ37" s="634"/>
      <c r="DK37" s="635"/>
      <c r="DL37" s="627">
        <v>7612</v>
      </c>
      <c r="DM37" s="634"/>
      <c r="DN37" s="634"/>
      <c r="DO37" s="634"/>
      <c r="DP37" s="634"/>
      <c r="DQ37" s="634"/>
      <c r="DR37" s="634"/>
      <c r="DS37" s="634"/>
      <c r="DT37" s="634"/>
      <c r="DU37" s="634"/>
      <c r="DV37" s="635"/>
      <c r="DW37" s="624">
        <v>0</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3672218</v>
      </c>
      <c r="S38" s="622"/>
      <c r="T38" s="622"/>
      <c r="U38" s="622"/>
      <c r="V38" s="622"/>
      <c r="W38" s="622"/>
      <c r="X38" s="622"/>
      <c r="Y38" s="623"/>
      <c r="Z38" s="659">
        <v>7.4</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555304</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10301</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3889656</v>
      </c>
      <c r="CS38" s="622"/>
      <c r="CT38" s="622"/>
      <c r="CU38" s="622"/>
      <c r="CV38" s="622"/>
      <c r="CW38" s="622"/>
      <c r="CX38" s="622"/>
      <c r="CY38" s="623"/>
      <c r="CZ38" s="624">
        <v>8.1</v>
      </c>
      <c r="DA38" s="636"/>
      <c r="DB38" s="636"/>
      <c r="DC38" s="637"/>
      <c r="DD38" s="627">
        <v>3098666</v>
      </c>
      <c r="DE38" s="622"/>
      <c r="DF38" s="622"/>
      <c r="DG38" s="622"/>
      <c r="DH38" s="622"/>
      <c r="DI38" s="622"/>
      <c r="DJ38" s="622"/>
      <c r="DK38" s="623"/>
      <c r="DL38" s="627">
        <v>2765004</v>
      </c>
      <c r="DM38" s="622"/>
      <c r="DN38" s="622"/>
      <c r="DO38" s="622"/>
      <c r="DP38" s="622"/>
      <c r="DQ38" s="622"/>
      <c r="DR38" s="622"/>
      <c r="DS38" s="622"/>
      <c r="DT38" s="622"/>
      <c r="DU38" s="622"/>
      <c r="DV38" s="623"/>
      <c r="DW38" s="624">
        <v>9.6999999999999993</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404015</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15104</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2031420</v>
      </c>
      <c r="CS39" s="634"/>
      <c r="CT39" s="634"/>
      <c r="CU39" s="634"/>
      <c r="CV39" s="634"/>
      <c r="CW39" s="634"/>
      <c r="CX39" s="634"/>
      <c r="CY39" s="635"/>
      <c r="CZ39" s="624">
        <v>4.2</v>
      </c>
      <c r="DA39" s="636"/>
      <c r="DB39" s="636"/>
      <c r="DC39" s="637"/>
      <c r="DD39" s="627">
        <v>1250383</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236918</v>
      </c>
      <c r="S40" s="622"/>
      <c r="T40" s="622"/>
      <c r="U40" s="622"/>
      <c r="V40" s="622"/>
      <c r="W40" s="622"/>
      <c r="X40" s="622"/>
      <c r="Y40" s="623"/>
      <c r="Z40" s="659">
        <v>0.5</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23"/>
      <c r="BM40" s="619" t="s">
        <v>333</v>
      </c>
      <c r="BN40" s="619"/>
      <c r="BO40" s="619"/>
      <c r="BP40" s="619"/>
      <c r="BQ40" s="619"/>
      <c r="BR40" s="619"/>
      <c r="BS40" s="619"/>
      <c r="BT40" s="619"/>
      <c r="BU40" s="620"/>
      <c r="BV40" s="621">
        <v>104</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272302</v>
      </c>
      <c r="CS40" s="622"/>
      <c r="CT40" s="622"/>
      <c r="CU40" s="622"/>
      <c r="CV40" s="622"/>
      <c r="CW40" s="622"/>
      <c r="CX40" s="622"/>
      <c r="CY40" s="623"/>
      <c r="CZ40" s="624">
        <v>0.6</v>
      </c>
      <c r="DA40" s="636"/>
      <c r="DB40" s="636"/>
      <c r="DC40" s="637"/>
      <c r="DD40" s="627">
        <v>2</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49452584</v>
      </c>
      <c r="S41" s="646"/>
      <c r="T41" s="646"/>
      <c r="U41" s="646"/>
      <c r="V41" s="646"/>
      <c r="W41" s="646"/>
      <c r="X41" s="646"/>
      <c r="Y41" s="649"/>
      <c r="Z41" s="650">
        <v>100</v>
      </c>
      <c r="AA41" s="650"/>
      <c r="AB41" s="650"/>
      <c r="AC41" s="650"/>
      <c r="AD41" s="651">
        <v>28178526</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670794</v>
      </c>
      <c r="BA41" s="622"/>
      <c r="BB41" s="622"/>
      <c r="BC41" s="622"/>
      <c r="BD41" s="634"/>
      <c r="BE41" s="634"/>
      <c r="BF41" s="657"/>
      <c r="BG41" s="662"/>
      <c r="BH41" s="663"/>
      <c r="BI41" s="663"/>
      <c r="BJ41" s="663"/>
      <c r="BK41" s="663"/>
      <c r="BL41" s="223"/>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3218862</v>
      </c>
      <c r="BA42" s="646"/>
      <c r="BB42" s="646"/>
      <c r="BC42" s="646"/>
      <c r="BD42" s="606"/>
      <c r="BE42" s="606"/>
      <c r="BF42" s="669"/>
      <c r="BG42" s="664"/>
      <c r="BH42" s="665"/>
      <c r="BI42" s="665"/>
      <c r="BJ42" s="665"/>
      <c r="BK42" s="665"/>
      <c r="BL42" s="224"/>
      <c r="BM42" s="603" t="s">
        <v>340</v>
      </c>
      <c r="BN42" s="603"/>
      <c r="BO42" s="603"/>
      <c r="BP42" s="603"/>
      <c r="BQ42" s="603"/>
      <c r="BR42" s="603"/>
      <c r="BS42" s="603"/>
      <c r="BT42" s="603"/>
      <c r="BU42" s="604"/>
      <c r="BV42" s="605">
        <v>409</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4588510</v>
      </c>
      <c r="CS42" s="634"/>
      <c r="CT42" s="634"/>
      <c r="CU42" s="634"/>
      <c r="CV42" s="634"/>
      <c r="CW42" s="634"/>
      <c r="CX42" s="634"/>
      <c r="CY42" s="635"/>
      <c r="CZ42" s="624">
        <v>9.5</v>
      </c>
      <c r="DA42" s="636"/>
      <c r="DB42" s="636"/>
      <c r="DC42" s="637"/>
      <c r="DD42" s="627">
        <v>1074341</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14" t="s">
        <v>342</v>
      </c>
      <c r="CD43" s="618" t="s">
        <v>343</v>
      </c>
      <c r="CE43" s="619"/>
      <c r="CF43" s="619"/>
      <c r="CG43" s="619"/>
      <c r="CH43" s="619"/>
      <c r="CI43" s="619"/>
      <c r="CJ43" s="619"/>
      <c r="CK43" s="619"/>
      <c r="CL43" s="619"/>
      <c r="CM43" s="619"/>
      <c r="CN43" s="619"/>
      <c r="CO43" s="619"/>
      <c r="CP43" s="619"/>
      <c r="CQ43" s="620"/>
      <c r="CR43" s="621">
        <v>63896</v>
      </c>
      <c r="CS43" s="634"/>
      <c r="CT43" s="634"/>
      <c r="CU43" s="634"/>
      <c r="CV43" s="634"/>
      <c r="CW43" s="634"/>
      <c r="CX43" s="634"/>
      <c r="CY43" s="635"/>
      <c r="CZ43" s="624">
        <v>0.1</v>
      </c>
      <c r="DA43" s="636"/>
      <c r="DB43" s="636"/>
      <c r="DC43" s="637"/>
      <c r="DD43" s="627">
        <v>49124</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4274783</v>
      </c>
      <c r="CS44" s="622"/>
      <c r="CT44" s="622"/>
      <c r="CU44" s="622"/>
      <c r="CV44" s="622"/>
      <c r="CW44" s="622"/>
      <c r="CX44" s="622"/>
      <c r="CY44" s="623"/>
      <c r="CZ44" s="624">
        <v>8.9</v>
      </c>
      <c r="DA44" s="625"/>
      <c r="DB44" s="625"/>
      <c r="DC44" s="626"/>
      <c r="DD44" s="627">
        <v>938700</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1244834</v>
      </c>
      <c r="CS45" s="634"/>
      <c r="CT45" s="634"/>
      <c r="CU45" s="634"/>
      <c r="CV45" s="634"/>
      <c r="CW45" s="634"/>
      <c r="CX45" s="634"/>
      <c r="CY45" s="635"/>
      <c r="CZ45" s="624">
        <v>2.6</v>
      </c>
      <c r="DA45" s="636"/>
      <c r="DB45" s="636"/>
      <c r="DC45" s="637"/>
      <c r="DD45" s="627">
        <v>215016</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25"/>
      <c r="CD46" s="642"/>
      <c r="CE46" s="643"/>
      <c r="CF46" s="618" t="s">
        <v>348</v>
      </c>
      <c r="CG46" s="619"/>
      <c r="CH46" s="619"/>
      <c r="CI46" s="619"/>
      <c r="CJ46" s="619"/>
      <c r="CK46" s="619"/>
      <c r="CL46" s="619"/>
      <c r="CM46" s="619"/>
      <c r="CN46" s="619"/>
      <c r="CO46" s="619"/>
      <c r="CP46" s="619"/>
      <c r="CQ46" s="620"/>
      <c r="CR46" s="621">
        <v>2919914</v>
      </c>
      <c r="CS46" s="622"/>
      <c r="CT46" s="622"/>
      <c r="CU46" s="622"/>
      <c r="CV46" s="622"/>
      <c r="CW46" s="622"/>
      <c r="CX46" s="622"/>
      <c r="CY46" s="623"/>
      <c r="CZ46" s="624">
        <v>6</v>
      </c>
      <c r="DA46" s="625"/>
      <c r="DB46" s="625"/>
      <c r="DC46" s="626"/>
      <c r="DD46" s="627">
        <v>717582</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25"/>
      <c r="CD47" s="642"/>
      <c r="CE47" s="643"/>
      <c r="CF47" s="618" t="s">
        <v>349</v>
      </c>
      <c r="CG47" s="619"/>
      <c r="CH47" s="619"/>
      <c r="CI47" s="619"/>
      <c r="CJ47" s="619"/>
      <c r="CK47" s="619"/>
      <c r="CL47" s="619"/>
      <c r="CM47" s="619"/>
      <c r="CN47" s="619"/>
      <c r="CO47" s="619"/>
      <c r="CP47" s="619"/>
      <c r="CQ47" s="620"/>
      <c r="CR47" s="621">
        <v>313727</v>
      </c>
      <c r="CS47" s="634"/>
      <c r="CT47" s="634"/>
      <c r="CU47" s="634"/>
      <c r="CV47" s="634"/>
      <c r="CW47" s="634"/>
      <c r="CX47" s="634"/>
      <c r="CY47" s="635"/>
      <c r="CZ47" s="624">
        <v>0.6</v>
      </c>
      <c r="DA47" s="636"/>
      <c r="DB47" s="636"/>
      <c r="DC47" s="637"/>
      <c r="DD47" s="627">
        <v>135641</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25"/>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25"/>
      <c r="CD49" s="602" t="s">
        <v>351</v>
      </c>
      <c r="CE49" s="603"/>
      <c r="CF49" s="603"/>
      <c r="CG49" s="603"/>
      <c r="CH49" s="603"/>
      <c r="CI49" s="603"/>
      <c r="CJ49" s="603"/>
      <c r="CK49" s="603"/>
      <c r="CL49" s="603"/>
      <c r="CM49" s="603"/>
      <c r="CN49" s="603"/>
      <c r="CO49" s="603"/>
      <c r="CP49" s="603"/>
      <c r="CQ49" s="604"/>
      <c r="CR49" s="605">
        <v>48291781</v>
      </c>
      <c r="CS49" s="606"/>
      <c r="CT49" s="606"/>
      <c r="CU49" s="606"/>
      <c r="CV49" s="606"/>
      <c r="CW49" s="606"/>
      <c r="CX49" s="606"/>
      <c r="CY49" s="607"/>
      <c r="CZ49" s="608">
        <v>100</v>
      </c>
      <c r="DA49" s="609"/>
      <c r="DB49" s="609"/>
      <c r="DC49" s="610"/>
      <c r="DD49" s="611">
        <v>32326253</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iOG5cXumfAefyCiy73vk89zZ88pSxjqZCeuTI2SiBCPvPjwmvSlHZwQCsDNtTDY14qqoVarm7GIJaev5sU7C+w==" saltValue="hizHBLgW5f/GexOsAQyCV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091" t="s">
        <v>353</v>
      </c>
      <c r="DK2" s="1092"/>
      <c r="DL2" s="1092"/>
      <c r="DM2" s="1092"/>
      <c r="DN2" s="1092"/>
      <c r="DO2" s="1093"/>
      <c r="DP2" s="228"/>
      <c r="DQ2" s="1091" t="s">
        <v>354</v>
      </c>
      <c r="DR2" s="1092"/>
      <c r="DS2" s="1092"/>
      <c r="DT2" s="1092"/>
      <c r="DU2" s="1092"/>
      <c r="DV2" s="1092"/>
      <c r="DW2" s="1092"/>
      <c r="DX2" s="1092"/>
      <c r="DY2" s="1092"/>
      <c r="DZ2" s="1093"/>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32"/>
      <c r="BA4" s="232"/>
      <c r="BB4" s="232"/>
      <c r="BC4" s="232"/>
      <c r="BD4" s="232"/>
      <c r="BE4" s="233"/>
      <c r="BF4" s="233"/>
      <c r="BG4" s="233"/>
      <c r="BH4" s="233"/>
      <c r="BI4" s="233"/>
      <c r="BJ4" s="233"/>
      <c r="BK4" s="233"/>
      <c r="BL4" s="233"/>
      <c r="BM4" s="233"/>
      <c r="BN4" s="233"/>
      <c r="BO4" s="233"/>
      <c r="BP4" s="233"/>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32"/>
      <c r="BA5" s="232"/>
      <c r="BB5" s="232"/>
      <c r="BC5" s="232"/>
      <c r="BD5" s="232"/>
      <c r="BE5" s="233"/>
      <c r="BF5" s="233"/>
      <c r="BG5" s="233"/>
      <c r="BH5" s="233"/>
      <c r="BI5" s="233"/>
      <c r="BJ5" s="233"/>
      <c r="BK5" s="233"/>
      <c r="BL5" s="233"/>
      <c r="BM5" s="233"/>
      <c r="BN5" s="233"/>
      <c r="BO5" s="233"/>
      <c r="BP5" s="233"/>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34"/>
    </row>
    <row r="6" spans="1:131" s="235"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32"/>
      <c r="BA6" s="232"/>
      <c r="BB6" s="232"/>
      <c r="BC6" s="232"/>
      <c r="BD6" s="232"/>
      <c r="BE6" s="233"/>
      <c r="BF6" s="233"/>
      <c r="BG6" s="233"/>
      <c r="BH6" s="233"/>
      <c r="BI6" s="233"/>
      <c r="BJ6" s="233"/>
      <c r="BK6" s="233"/>
      <c r="BL6" s="233"/>
      <c r="BM6" s="233"/>
      <c r="BN6" s="233"/>
      <c r="BO6" s="233"/>
      <c r="BP6" s="233"/>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34"/>
    </row>
    <row r="7" spans="1:131" s="235" customFormat="1" ht="26.25" customHeight="1" thickTop="1" x14ac:dyDescent="0.15">
      <c r="A7" s="236">
        <v>1</v>
      </c>
      <c r="B7" s="1047" t="s">
        <v>374</v>
      </c>
      <c r="C7" s="1048"/>
      <c r="D7" s="1048"/>
      <c r="E7" s="1048"/>
      <c r="F7" s="1048"/>
      <c r="G7" s="1048"/>
      <c r="H7" s="1048"/>
      <c r="I7" s="1048"/>
      <c r="J7" s="1048"/>
      <c r="K7" s="1048"/>
      <c r="L7" s="1048"/>
      <c r="M7" s="1048"/>
      <c r="N7" s="1048"/>
      <c r="O7" s="1048"/>
      <c r="P7" s="1049"/>
      <c r="Q7" s="1102">
        <v>49443</v>
      </c>
      <c r="R7" s="1103"/>
      <c r="S7" s="1103"/>
      <c r="T7" s="1103"/>
      <c r="U7" s="1103"/>
      <c r="V7" s="1103">
        <v>48283</v>
      </c>
      <c r="W7" s="1103"/>
      <c r="X7" s="1103"/>
      <c r="Y7" s="1103"/>
      <c r="Z7" s="1103"/>
      <c r="AA7" s="1103">
        <v>1159</v>
      </c>
      <c r="AB7" s="1103"/>
      <c r="AC7" s="1103"/>
      <c r="AD7" s="1103"/>
      <c r="AE7" s="1104"/>
      <c r="AF7" s="1105">
        <v>825</v>
      </c>
      <c r="AG7" s="1106"/>
      <c r="AH7" s="1106"/>
      <c r="AI7" s="1106"/>
      <c r="AJ7" s="1107"/>
      <c r="AK7" s="1108">
        <v>1089</v>
      </c>
      <c r="AL7" s="1109"/>
      <c r="AM7" s="1109"/>
      <c r="AN7" s="1109"/>
      <c r="AO7" s="1109"/>
      <c r="AP7" s="1109">
        <v>47284</v>
      </c>
      <c r="AQ7" s="1109"/>
      <c r="AR7" s="1109"/>
      <c r="AS7" s="1109"/>
      <c r="AT7" s="1109"/>
      <c r="AU7" s="1110"/>
      <c r="AV7" s="1110"/>
      <c r="AW7" s="1110"/>
      <c r="AX7" s="1110"/>
      <c r="AY7" s="1111"/>
      <c r="AZ7" s="232"/>
      <c r="BA7" s="232"/>
      <c r="BB7" s="232"/>
      <c r="BC7" s="232"/>
      <c r="BD7" s="232"/>
      <c r="BE7" s="233"/>
      <c r="BF7" s="233"/>
      <c r="BG7" s="233"/>
      <c r="BH7" s="233"/>
      <c r="BI7" s="233"/>
      <c r="BJ7" s="233"/>
      <c r="BK7" s="233"/>
      <c r="BL7" s="233"/>
      <c r="BM7" s="233"/>
      <c r="BN7" s="233"/>
      <c r="BO7" s="233"/>
      <c r="BP7" s="233"/>
      <c r="BQ7" s="236">
        <v>1</v>
      </c>
      <c r="BR7" s="237"/>
      <c r="BS7" s="1099" t="s">
        <v>575</v>
      </c>
      <c r="BT7" s="1100"/>
      <c r="BU7" s="1100"/>
      <c r="BV7" s="1100"/>
      <c r="BW7" s="1100"/>
      <c r="BX7" s="1100"/>
      <c r="BY7" s="1100"/>
      <c r="BZ7" s="1100"/>
      <c r="CA7" s="1100"/>
      <c r="CB7" s="1100"/>
      <c r="CC7" s="1100"/>
      <c r="CD7" s="1100"/>
      <c r="CE7" s="1100"/>
      <c r="CF7" s="1100"/>
      <c r="CG7" s="1112"/>
      <c r="CH7" s="1096">
        <v>2</v>
      </c>
      <c r="CI7" s="1097"/>
      <c r="CJ7" s="1097"/>
      <c r="CK7" s="1097"/>
      <c r="CL7" s="1098"/>
      <c r="CM7" s="1096">
        <v>309</v>
      </c>
      <c r="CN7" s="1097"/>
      <c r="CO7" s="1097"/>
      <c r="CP7" s="1097"/>
      <c r="CQ7" s="1098"/>
      <c r="CR7" s="1096">
        <v>100</v>
      </c>
      <c r="CS7" s="1097"/>
      <c r="CT7" s="1097"/>
      <c r="CU7" s="1097"/>
      <c r="CV7" s="1098"/>
      <c r="CW7" s="1096">
        <v>19</v>
      </c>
      <c r="CX7" s="1097"/>
      <c r="CY7" s="1097"/>
      <c r="CZ7" s="1097"/>
      <c r="DA7" s="1098"/>
      <c r="DB7" s="1096" t="s">
        <v>562</v>
      </c>
      <c r="DC7" s="1097"/>
      <c r="DD7" s="1097"/>
      <c r="DE7" s="1097"/>
      <c r="DF7" s="1098"/>
      <c r="DG7" s="1096" t="s">
        <v>562</v>
      </c>
      <c r="DH7" s="1097"/>
      <c r="DI7" s="1097"/>
      <c r="DJ7" s="1097"/>
      <c r="DK7" s="1098"/>
      <c r="DL7" s="1096" t="s">
        <v>562</v>
      </c>
      <c r="DM7" s="1097"/>
      <c r="DN7" s="1097"/>
      <c r="DO7" s="1097"/>
      <c r="DP7" s="1098"/>
      <c r="DQ7" s="1096" t="s">
        <v>562</v>
      </c>
      <c r="DR7" s="1097"/>
      <c r="DS7" s="1097"/>
      <c r="DT7" s="1097"/>
      <c r="DU7" s="1098"/>
      <c r="DV7" s="1099"/>
      <c r="DW7" s="1100"/>
      <c r="DX7" s="1100"/>
      <c r="DY7" s="1100"/>
      <c r="DZ7" s="1101"/>
      <c r="EA7" s="234"/>
    </row>
    <row r="8" spans="1:131" s="235" customFormat="1" ht="26.25" customHeight="1" x14ac:dyDescent="0.15">
      <c r="A8" s="238">
        <v>2</v>
      </c>
      <c r="B8" s="1030" t="s">
        <v>375</v>
      </c>
      <c r="C8" s="1031"/>
      <c r="D8" s="1031"/>
      <c r="E8" s="1031"/>
      <c r="F8" s="1031"/>
      <c r="G8" s="1031"/>
      <c r="H8" s="1031"/>
      <c r="I8" s="1031"/>
      <c r="J8" s="1031"/>
      <c r="K8" s="1031"/>
      <c r="L8" s="1031"/>
      <c r="M8" s="1031"/>
      <c r="N8" s="1031"/>
      <c r="O8" s="1031"/>
      <c r="P8" s="1032"/>
      <c r="Q8" s="1038">
        <v>10</v>
      </c>
      <c r="R8" s="1039"/>
      <c r="S8" s="1039"/>
      <c r="T8" s="1039"/>
      <c r="U8" s="1039"/>
      <c r="V8" s="1039">
        <v>8</v>
      </c>
      <c r="W8" s="1039"/>
      <c r="X8" s="1039"/>
      <c r="Y8" s="1039"/>
      <c r="Z8" s="1039"/>
      <c r="AA8" s="1039">
        <v>1</v>
      </c>
      <c r="AB8" s="1039"/>
      <c r="AC8" s="1039"/>
      <c r="AD8" s="1039"/>
      <c r="AE8" s="1040"/>
      <c r="AF8" s="1035">
        <v>1</v>
      </c>
      <c r="AG8" s="1036"/>
      <c r="AH8" s="1036"/>
      <c r="AI8" s="1036"/>
      <c r="AJ8" s="1037"/>
      <c r="AK8" s="1080">
        <v>1</v>
      </c>
      <c r="AL8" s="1081"/>
      <c r="AM8" s="1081"/>
      <c r="AN8" s="1081"/>
      <c r="AO8" s="1081"/>
      <c r="AP8" s="1081" t="s">
        <v>562</v>
      </c>
      <c r="AQ8" s="1081"/>
      <c r="AR8" s="1081"/>
      <c r="AS8" s="1081"/>
      <c r="AT8" s="1081"/>
      <c r="AU8" s="1082"/>
      <c r="AV8" s="1082"/>
      <c r="AW8" s="1082"/>
      <c r="AX8" s="1082"/>
      <c r="AY8" s="1083"/>
      <c r="AZ8" s="232"/>
      <c r="BA8" s="232"/>
      <c r="BB8" s="232"/>
      <c r="BC8" s="232"/>
      <c r="BD8" s="232"/>
      <c r="BE8" s="233"/>
      <c r="BF8" s="233"/>
      <c r="BG8" s="233"/>
      <c r="BH8" s="233"/>
      <c r="BI8" s="233"/>
      <c r="BJ8" s="233"/>
      <c r="BK8" s="233"/>
      <c r="BL8" s="233"/>
      <c r="BM8" s="233"/>
      <c r="BN8" s="233"/>
      <c r="BO8" s="233"/>
      <c r="BP8" s="233"/>
      <c r="BQ8" s="238">
        <v>2</v>
      </c>
      <c r="BR8" s="239"/>
      <c r="BS8" s="992" t="s">
        <v>576</v>
      </c>
      <c r="BT8" s="993"/>
      <c r="BU8" s="993"/>
      <c r="BV8" s="993"/>
      <c r="BW8" s="993"/>
      <c r="BX8" s="993"/>
      <c r="BY8" s="993"/>
      <c r="BZ8" s="993"/>
      <c r="CA8" s="993"/>
      <c r="CB8" s="993"/>
      <c r="CC8" s="993"/>
      <c r="CD8" s="993"/>
      <c r="CE8" s="993"/>
      <c r="CF8" s="993"/>
      <c r="CG8" s="1014"/>
      <c r="CH8" s="989">
        <v>-7</v>
      </c>
      <c r="CI8" s="990"/>
      <c r="CJ8" s="990"/>
      <c r="CK8" s="990"/>
      <c r="CL8" s="991"/>
      <c r="CM8" s="989">
        <v>301</v>
      </c>
      <c r="CN8" s="990"/>
      <c r="CO8" s="990"/>
      <c r="CP8" s="990"/>
      <c r="CQ8" s="991"/>
      <c r="CR8" s="989">
        <v>204</v>
      </c>
      <c r="CS8" s="990"/>
      <c r="CT8" s="990"/>
      <c r="CU8" s="990"/>
      <c r="CV8" s="991"/>
      <c r="CW8" s="989" t="s">
        <v>562</v>
      </c>
      <c r="CX8" s="990"/>
      <c r="CY8" s="990"/>
      <c r="CZ8" s="990"/>
      <c r="DA8" s="991"/>
      <c r="DB8" s="989" t="s">
        <v>562</v>
      </c>
      <c r="DC8" s="990"/>
      <c r="DD8" s="990"/>
      <c r="DE8" s="990"/>
      <c r="DF8" s="991"/>
      <c r="DG8" s="989" t="s">
        <v>562</v>
      </c>
      <c r="DH8" s="990"/>
      <c r="DI8" s="990"/>
      <c r="DJ8" s="990"/>
      <c r="DK8" s="991"/>
      <c r="DL8" s="989" t="s">
        <v>562</v>
      </c>
      <c r="DM8" s="990"/>
      <c r="DN8" s="990"/>
      <c r="DO8" s="990"/>
      <c r="DP8" s="991"/>
      <c r="DQ8" s="989" t="s">
        <v>562</v>
      </c>
      <c r="DR8" s="990"/>
      <c r="DS8" s="990"/>
      <c r="DT8" s="990"/>
      <c r="DU8" s="991"/>
      <c r="DV8" s="992"/>
      <c r="DW8" s="993"/>
      <c r="DX8" s="993"/>
      <c r="DY8" s="993"/>
      <c r="DZ8" s="994"/>
      <c r="EA8" s="234"/>
    </row>
    <row r="9" spans="1:131" s="235" customFormat="1" ht="26.25" customHeight="1" x14ac:dyDescent="0.15">
      <c r="A9" s="238">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32"/>
      <c r="BA9" s="232"/>
      <c r="BB9" s="232"/>
      <c r="BC9" s="232"/>
      <c r="BD9" s="232"/>
      <c r="BE9" s="233"/>
      <c r="BF9" s="233"/>
      <c r="BG9" s="233"/>
      <c r="BH9" s="233"/>
      <c r="BI9" s="233"/>
      <c r="BJ9" s="233"/>
      <c r="BK9" s="233"/>
      <c r="BL9" s="233"/>
      <c r="BM9" s="233"/>
      <c r="BN9" s="233"/>
      <c r="BO9" s="233"/>
      <c r="BP9" s="233"/>
      <c r="BQ9" s="238">
        <v>3</v>
      </c>
      <c r="BR9" s="239"/>
      <c r="BS9" s="992" t="s">
        <v>577</v>
      </c>
      <c r="BT9" s="993"/>
      <c r="BU9" s="993"/>
      <c r="BV9" s="993"/>
      <c r="BW9" s="993"/>
      <c r="BX9" s="993"/>
      <c r="BY9" s="993"/>
      <c r="BZ9" s="993"/>
      <c r="CA9" s="993"/>
      <c r="CB9" s="993"/>
      <c r="CC9" s="993"/>
      <c r="CD9" s="993"/>
      <c r="CE9" s="993"/>
      <c r="CF9" s="993"/>
      <c r="CG9" s="1014"/>
      <c r="CH9" s="989">
        <v>0</v>
      </c>
      <c r="CI9" s="990"/>
      <c r="CJ9" s="990"/>
      <c r="CK9" s="990"/>
      <c r="CL9" s="991"/>
      <c r="CM9" s="989">
        <v>153</v>
      </c>
      <c r="CN9" s="990"/>
      <c r="CO9" s="990"/>
      <c r="CP9" s="990"/>
      <c r="CQ9" s="991"/>
      <c r="CR9" s="989">
        <v>20</v>
      </c>
      <c r="CS9" s="990"/>
      <c r="CT9" s="990"/>
      <c r="CU9" s="990"/>
      <c r="CV9" s="991"/>
      <c r="CW9" s="989" t="s">
        <v>562</v>
      </c>
      <c r="CX9" s="990"/>
      <c r="CY9" s="990"/>
      <c r="CZ9" s="990"/>
      <c r="DA9" s="991"/>
      <c r="DB9" s="989" t="s">
        <v>562</v>
      </c>
      <c r="DC9" s="990"/>
      <c r="DD9" s="990"/>
      <c r="DE9" s="990"/>
      <c r="DF9" s="991"/>
      <c r="DG9" s="989" t="s">
        <v>562</v>
      </c>
      <c r="DH9" s="990"/>
      <c r="DI9" s="990"/>
      <c r="DJ9" s="990"/>
      <c r="DK9" s="991"/>
      <c r="DL9" s="989" t="s">
        <v>562</v>
      </c>
      <c r="DM9" s="990"/>
      <c r="DN9" s="990"/>
      <c r="DO9" s="990"/>
      <c r="DP9" s="991"/>
      <c r="DQ9" s="989" t="s">
        <v>562</v>
      </c>
      <c r="DR9" s="990"/>
      <c r="DS9" s="990"/>
      <c r="DT9" s="990"/>
      <c r="DU9" s="991"/>
      <c r="DV9" s="992"/>
      <c r="DW9" s="993"/>
      <c r="DX9" s="993"/>
      <c r="DY9" s="993"/>
      <c r="DZ9" s="994"/>
      <c r="EA9" s="234"/>
    </row>
    <row r="10" spans="1:131" s="235" customFormat="1" ht="26.25" customHeight="1" x14ac:dyDescent="0.15">
      <c r="A10" s="238">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32"/>
      <c r="BA10" s="232"/>
      <c r="BB10" s="232"/>
      <c r="BC10" s="232"/>
      <c r="BD10" s="232"/>
      <c r="BE10" s="233"/>
      <c r="BF10" s="233"/>
      <c r="BG10" s="233"/>
      <c r="BH10" s="233"/>
      <c r="BI10" s="233"/>
      <c r="BJ10" s="233"/>
      <c r="BK10" s="233"/>
      <c r="BL10" s="233"/>
      <c r="BM10" s="233"/>
      <c r="BN10" s="233"/>
      <c r="BO10" s="233"/>
      <c r="BP10" s="233"/>
      <c r="BQ10" s="238">
        <v>4</v>
      </c>
      <c r="BR10" s="239"/>
      <c r="BS10" s="992" t="s">
        <v>578</v>
      </c>
      <c r="BT10" s="993"/>
      <c r="BU10" s="993"/>
      <c r="BV10" s="993"/>
      <c r="BW10" s="993"/>
      <c r="BX10" s="993"/>
      <c r="BY10" s="993"/>
      <c r="BZ10" s="993"/>
      <c r="CA10" s="993"/>
      <c r="CB10" s="993"/>
      <c r="CC10" s="993"/>
      <c r="CD10" s="993"/>
      <c r="CE10" s="993"/>
      <c r="CF10" s="993"/>
      <c r="CG10" s="1014"/>
      <c r="CH10" s="989">
        <v>0</v>
      </c>
      <c r="CI10" s="990"/>
      <c r="CJ10" s="990"/>
      <c r="CK10" s="990"/>
      <c r="CL10" s="991"/>
      <c r="CM10" s="989">
        <v>4</v>
      </c>
      <c r="CN10" s="990"/>
      <c r="CO10" s="990"/>
      <c r="CP10" s="990"/>
      <c r="CQ10" s="991"/>
      <c r="CR10" s="989">
        <v>1</v>
      </c>
      <c r="CS10" s="990"/>
      <c r="CT10" s="990"/>
      <c r="CU10" s="990"/>
      <c r="CV10" s="991"/>
      <c r="CW10" s="989" t="s">
        <v>562</v>
      </c>
      <c r="CX10" s="990"/>
      <c r="CY10" s="990"/>
      <c r="CZ10" s="990"/>
      <c r="DA10" s="991"/>
      <c r="DB10" s="989" t="s">
        <v>562</v>
      </c>
      <c r="DC10" s="990"/>
      <c r="DD10" s="990"/>
      <c r="DE10" s="990"/>
      <c r="DF10" s="991"/>
      <c r="DG10" s="989" t="s">
        <v>562</v>
      </c>
      <c r="DH10" s="990"/>
      <c r="DI10" s="990"/>
      <c r="DJ10" s="990"/>
      <c r="DK10" s="991"/>
      <c r="DL10" s="989" t="s">
        <v>562</v>
      </c>
      <c r="DM10" s="990"/>
      <c r="DN10" s="990"/>
      <c r="DO10" s="990"/>
      <c r="DP10" s="991"/>
      <c r="DQ10" s="989" t="s">
        <v>562</v>
      </c>
      <c r="DR10" s="990"/>
      <c r="DS10" s="990"/>
      <c r="DT10" s="990"/>
      <c r="DU10" s="991"/>
      <c r="DV10" s="992"/>
      <c r="DW10" s="993"/>
      <c r="DX10" s="993"/>
      <c r="DY10" s="993"/>
      <c r="DZ10" s="994"/>
      <c r="EA10" s="234"/>
    </row>
    <row r="11" spans="1:131" s="235" customFormat="1" ht="26.25" customHeight="1" x14ac:dyDescent="0.15">
      <c r="A11" s="238">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32"/>
      <c r="BA11" s="232"/>
      <c r="BB11" s="232"/>
      <c r="BC11" s="232"/>
      <c r="BD11" s="232"/>
      <c r="BE11" s="233"/>
      <c r="BF11" s="233"/>
      <c r="BG11" s="233"/>
      <c r="BH11" s="233"/>
      <c r="BI11" s="233"/>
      <c r="BJ11" s="233"/>
      <c r="BK11" s="233"/>
      <c r="BL11" s="233"/>
      <c r="BM11" s="233"/>
      <c r="BN11" s="233"/>
      <c r="BO11" s="233"/>
      <c r="BP11" s="233"/>
      <c r="BQ11" s="238">
        <v>5</v>
      </c>
      <c r="BR11" s="239"/>
      <c r="BS11" s="992" t="s">
        <v>579</v>
      </c>
      <c r="BT11" s="993"/>
      <c r="BU11" s="993"/>
      <c r="BV11" s="993"/>
      <c r="BW11" s="993"/>
      <c r="BX11" s="993"/>
      <c r="BY11" s="993"/>
      <c r="BZ11" s="993"/>
      <c r="CA11" s="993"/>
      <c r="CB11" s="993"/>
      <c r="CC11" s="993"/>
      <c r="CD11" s="993"/>
      <c r="CE11" s="993"/>
      <c r="CF11" s="993"/>
      <c r="CG11" s="1014"/>
      <c r="CH11" s="989">
        <v>-17</v>
      </c>
      <c r="CI11" s="990"/>
      <c r="CJ11" s="990"/>
      <c r="CK11" s="990"/>
      <c r="CL11" s="991"/>
      <c r="CM11" s="989">
        <v>-10</v>
      </c>
      <c r="CN11" s="990"/>
      <c r="CO11" s="990"/>
      <c r="CP11" s="990"/>
      <c r="CQ11" s="991"/>
      <c r="CR11" s="989">
        <v>80</v>
      </c>
      <c r="CS11" s="990"/>
      <c r="CT11" s="990"/>
      <c r="CU11" s="990"/>
      <c r="CV11" s="991"/>
      <c r="CW11" s="989">
        <v>1</v>
      </c>
      <c r="CX11" s="990"/>
      <c r="CY11" s="990"/>
      <c r="CZ11" s="990"/>
      <c r="DA11" s="991"/>
      <c r="DB11" s="989" t="s">
        <v>562</v>
      </c>
      <c r="DC11" s="990"/>
      <c r="DD11" s="990"/>
      <c r="DE11" s="990"/>
      <c r="DF11" s="991"/>
      <c r="DG11" s="989" t="s">
        <v>562</v>
      </c>
      <c r="DH11" s="990"/>
      <c r="DI11" s="990"/>
      <c r="DJ11" s="990"/>
      <c r="DK11" s="991"/>
      <c r="DL11" s="989" t="s">
        <v>562</v>
      </c>
      <c r="DM11" s="990"/>
      <c r="DN11" s="990"/>
      <c r="DO11" s="990"/>
      <c r="DP11" s="991"/>
      <c r="DQ11" s="989" t="s">
        <v>562</v>
      </c>
      <c r="DR11" s="990"/>
      <c r="DS11" s="990"/>
      <c r="DT11" s="990"/>
      <c r="DU11" s="991"/>
      <c r="DV11" s="992"/>
      <c r="DW11" s="993"/>
      <c r="DX11" s="993"/>
      <c r="DY11" s="993"/>
      <c r="DZ11" s="994"/>
      <c r="EA11" s="234"/>
    </row>
    <row r="12" spans="1:131" s="235" customFormat="1" ht="26.25" customHeight="1" x14ac:dyDescent="0.15">
      <c r="A12" s="238">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32"/>
      <c r="BA12" s="232"/>
      <c r="BB12" s="232"/>
      <c r="BC12" s="232"/>
      <c r="BD12" s="232"/>
      <c r="BE12" s="233"/>
      <c r="BF12" s="233"/>
      <c r="BG12" s="233"/>
      <c r="BH12" s="233"/>
      <c r="BI12" s="233"/>
      <c r="BJ12" s="233"/>
      <c r="BK12" s="233"/>
      <c r="BL12" s="233"/>
      <c r="BM12" s="233"/>
      <c r="BN12" s="233"/>
      <c r="BO12" s="233"/>
      <c r="BP12" s="233"/>
      <c r="BQ12" s="238">
        <v>6</v>
      </c>
      <c r="BR12" s="239"/>
      <c r="BS12" s="992" t="s">
        <v>580</v>
      </c>
      <c r="BT12" s="993"/>
      <c r="BU12" s="993"/>
      <c r="BV12" s="993"/>
      <c r="BW12" s="993"/>
      <c r="BX12" s="993"/>
      <c r="BY12" s="993"/>
      <c r="BZ12" s="993"/>
      <c r="CA12" s="993"/>
      <c r="CB12" s="993"/>
      <c r="CC12" s="993"/>
      <c r="CD12" s="993"/>
      <c r="CE12" s="993"/>
      <c r="CF12" s="993"/>
      <c r="CG12" s="1014"/>
      <c r="CH12" s="989">
        <v>4</v>
      </c>
      <c r="CI12" s="990"/>
      <c r="CJ12" s="990"/>
      <c r="CK12" s="990"/>
      <c r="CL12" s="991"/>
      <c r="CM12" s="989">
        <v>20</v>
      </c>
      <c r="CN12" s="990"/>
      <c r="CO12" s="990"/>
      <c r="CP12" s="990"/>
      <c r="CQ12" s="991"/>
      <c r="CR12" s="989">
        <v>3</v>
      </c>
      <c r="CS12" s="990"/>
      <c r="CT12" s="990"/>
      <c r="CU12" s="990"/>
      <c r="CV12" s="991"/>
      <c r="CW12" s="989" t="s">
        <v>562</v>
      </c>
      <c r="CX12" s="990"/>
      <c r="CY12" s="990"/>
      <c r="CZ12" s="990"/>
      <c r="DA12" s="991"/>
      <c r="DB12" s="989" t="s">
        <v>562</v>
      </c>
      <c r="DC12" s="990"/>
      <c r="DD12" s="990"/>
      <c r="DE12" s="990"/>
      <c r="DF12" s="991"/>
      <c r="DG12" s="989" t="s">
        <v>562</v>
      </c>
      <c r="DH12" s="990"/>
      <c r="DI12" s="990"/>
      <c r="DJ12" s="990"/>
      <c r="DK12" s="991"/>
      <c r="DL12" s="989" t="s">
        <v>562</v>
      </c>
      <c r="DM12" s="990"/>
      <c r="DN12" s="990"/>
      <c r="DO12" s="990"/>
      <c r="DP12" s="991"/>
      <c r="DQ12" s="989" t="s">
        <v>562</v>
      </c>
      <c r="DR12" s="990"/>
      <c r="DS12" s="990"/>
      <c r="DT12" s="990"/>
      <c r="DU12" s="991"/>
      <c r="DV12" s="992"/>
      <c r="DW12" s="993"/>
      <c r="DX12" s="993"/>
      <c r="DY12" s="993"/>
      <c r="DZ12" s="994"/>
      <c r="EA12" s="234"/>
    </row>
    <row r="13" spans="1:131" s="235" customFormat="1" ht="26.25" customHeight="1" x14ac:dyDescent="0.15">
      <c r="A13" s="238">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32"/>
      <c r="BA13" s="232"/>
      <c r="BB13" s="232"/>
      <c r="BC13" s="232"/>
      <c r="BD13" s="232"/>
      <c r="BE13" s="233"/>
      <c r="BF13" s="233"/>
      <c r="BG13" s="233"/>
      <c r="BH13" s="233"/>
      <c r="BI13" s="233"/>
      <c r="BJ13" s="233"/>
      <c r="BK13" s="233"/>
      <c r="BL13" s="233"/>
      <c r="BM13" s="233"/>
      <c r="BN13" s="233"/>
      <c r="BO13" s="233"/>
      <c r="BP13" s="233"/>
      <c r="BQ13" s="238">
        <v>7</v>
      </c>
      <c r="BR13" s="239"/>
      <c r="BS13" s="992" t="s">
        <v>581</v>
      </c>
      <c r="BT13" s="993"/>
      <c r="BU13" s="993"/>
      <c r="BV13" s="993"/>
      <c r="BW13" s="993"/>
      <c r="BX13" s="993"/>
      <c r="BY13" s="993"/>
      <c r="BZ13" s="993"/>
      <c r="CA13" s="993"/>
      <c r="CB13" s="993"/>
      <c r="CC13" s="993"/>
      <c r="CD13" s="993"/>
      <c r="CE13" s="993"/>
      <c r="CF13" s="993"/>
      <c r="CG13" s="1014"/>
      <c r="CH13" s="989">
        <v>-124</v>
      </c>
      <c r="CI13" s="990"/>
      <c r="CJ13" s="990"/>
      <c r="CK13" s="990"/>
      <c r="CL13" s="991"/>
      <c r="CM13" s="989">
        <v>58</v>
      </c>
      <c r="CN13" s="990"/>
      <c r="CO13" s="990"/>
      <c r="CP13" s="990"/>
      <c r="CQ13" s="991"/>
      <c r="CR13" s="989">
        <v>16</v>
      </c>
      <c r="CS13" s="990"/>
      <c r="CT13" s="990"/>
      <c r="CU13" s="990"/>
      <c r="CV13" s="991"/>
      <c r="CW13" s="989" t="s">
        <v>562</v>
      </c>
      <c r="CX13" s="990"/>
      <c r="CY13" s="990"/>
      <c r="CZ13" s="990"/>
      <c r="DA13" s="991"/>
      <c r="DB13" s="989" t="s">
        <v>562</v>
      </c>
      <c r="DC13" s="990"/>
      <c r="DD13" s="990"/>
      <c r="DE13" s="990"/>
      <c r="DF13" s="991"/>
      <c r="DG13" s="989" t="s">
        <v>562</v>
      </c>
      <c r="DH13" s="990"/>
      <c r="DI13" s="990"/>
      <c r="DJ13" s="990"/>
      <c r="DK13" s="991"/>
      <c r="DL13" s="989" t="s">
        <v>562</v>
      </c>
      <c r="DM13" s="990"/>
      <c r="DN13" s="990"/>
      <c r="DO13" s="990"/>
      <c r="DP13" s="991"/>
      <c r="DQ13" s="989" t="s">
        <v>562</v>
      </c>
      <c r="DR13" s="990"/>
      <c r="DS13" s="990"/>
      <c r="DT13" s="990"/>
      <c r="DU13" s="991"/>
      <c r="DV13" s="992"/>
      <c r="DW13" s="993"/>
      <c r="DX13" s="993"/>
      <c r="DY13" s="993"/>
      <c r="DZ13" s="994"/>
      <c r="EA13" s="234"/>
    </row>
    <row r="14" spans="1:131" s="235" customFormat="1" ht="26.25" customHeight="1" x14ac:dyDescent="0.15">
      <c r="A14" s="238">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32"/>
      <c r="BA14" s="232"/>
      <c r="BB14" s="232"/>
      <c r="BC14" s="232"/>
      <c r="BD14" s="232"/>
      <c r="BE14" s="233"/>
      <c r="BF14" s="233"/>
      <c r="BG14" s="233"/>
      <c r="BH14" s="233"/>
      <c r="BI14" s="233"/>
      <c r="BJ14" s="233"/>
      <c r="BK14" s="233"/>
      <c r="BL14" s="233"/>
      <c r="BM14" s="233"/>
      <c r="BN14" s="233"/>
      <c r="BO14" s="233"/>
      <c r="BP14" s="233"/>
      <c r="BQ14" s="238">
        <v>8</v>
      </c>
      <c r="BR14" s="239"/>
      <c r="BS14" s="992" t="s">
        <v>582</v>
      </c>
      <c r="BT14" s="993"/>
      <c r="BU14" s="993"/>
      <c r="BV14" s="993"/>
      <c r="BW14" s="993"/>
      <c r="BX14" s="993"/>
      <c r="BY14" s="993"/>
      <c r="BZ14" s="993"/>
      <c r="CA14" s="993"/>
      <c r="CB14" s="993"/>
      <c r="CC14" s="993"/>
      <c r="CD14" s="993"/>
      <c r="CE14" s="993"/>
      <c r="CF14" s="993"/>
      <c r="CG14" s="1014"/>
      <c r="CH14" s="989">
        <v>7</v>
      </c>
      <c r="CI14" s="990"/>
      <c r="CJ14" s="990"/>
      <c r="CK14" s="990"/>
      <c r="CL14" s="991"/>
      <c r="CM14" s="989">
        <v>-34</v>
      </c>
      <c r="CN14" s="990"/>
      <c r="CO14" s="990"/>
      <c r="CP14" s="990"/>
      <c r="CQ14" s="991"/>
      <c r="CR14" s="989">
        <v>0</v>
      </c>
      <c r="CS14" s="990"/>
      <c r="CT14" s="990"/>
      <c r="CU14" s="990"/>
      <c r="CV14" s="991"/>
      <c r="CW14" s="989">
        <v>20</v>
      </c>
      <c r="CX14" s="990"/>
      <c r="CY14" s="990"/>
      <c r="CZ14" s="990"/>
      <c r="DA14" s="991"/>
      <c r="DB14" s="989" t="s">
        <v>562</v>
      </c>
      <c r="DC14" s="990"/>
      <c r="DD14" s="990"/>
      <c r="DE14" s="990"/>
      <c r="DF14" s="991"/>
      <c r="DG14" s="989" t="s">
        <v>562</v>
      </c>
      <c r="DH14" s="990"/>
      <c r="DI14" s="990"/>
      <c r="DJ14" s="990"/>
      <c r="DK14" s="991"/>
      <c r="DL14" s="989" t="s">
        <v>562</v>
      </c>
      <c r="DM14" s="990"/>
      <c r="DN14" s="990"/>
      <c r="DO14" s="990"/>
      <c r="DP14" s="991"/>
      <c r="DQ14" s="989" t="s">
        <v>562</v>
      </c>
      <c r="DR14" s="990"/>
      <c r="DS14" s="990"/>
      <c r="DT14" s="990"/>
      <c r="DU14" s="991"/>
      <c r="DV14" s="992"/>
      <c r="DW14" s="993"/>
      <c r="DX14" s="993"/>
      <c r="DY14" s="993"/>
      <c r="DZ14" s="994"/>
      <c r="EA14" s="234"/>
    </row>
    <row r="15" spans="1:131" s="235" customFormat="1" ht="26.25" customHeight="1" x14ac:dyDescent="0.15">
      <c r="A15" s="238">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32"/>
      <c r="BA15" s="232"/>
      <c r="BB15" s="232"/>
      <c r="BC15" s="232"/>
      <c r="BD15" s="232"/>
      <c r="BE15" s="233"/>
      <c r="BF15" s="233"/>
      <c r="BG15" s="233"/>
      <c r="BH15" s="233"/>
      <c r="BI15" s="233"/>
      <c r="BJ15" s="233"/>
      <c r="BK15" s="233"/>
      <c r="BL15" s="233"/>
      <c r="BM15" s="233"/>
      <c r="BN15" s="233"/>
      <c r="BO15" s="233"/>
      <c r="BP15" s="233"/>
      <c r="BQ15" s="238">
        <v>9</v>
      </c>
      <c r="BR15" s="239"/>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34"/>
    </row>
    <row r="16" spans="1:131" s="235" customFormat="1" ht="26.25" customHeight="1" x14ac:dyDescent="0.15">
      <c r="A16" s="238">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32"/>
      <c r="BA16" s="232"/>
      <c r="BB16" s="232"/>
      <c r="BC16" s="232"/>
      <c r="BD16" s="232"/>
      <c r="BE16" s="233"/>
      <c r="BF16" s="233"/>
      <c r="BG16" s="233"/>
      <c r="BH16" s="233"/>
      <c r="BI16" s="233"/>
      <c r="BJ16" s="233"/>
      <c r="BK16" s="233"/>
      <c r="BL16" s="233"/>
      <c r="BM16" s="233"/>
      <c r="BN16" s="233"/>
      <c r="BO16" s="233"/>
      <c r="BP16" s="233"/>
      <c r="BQ16" s="238">
        <v>10</v>
      </c>
      <c r="BR16" s="239"/>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34"/>
    </row>
    <row r="17" spans="1:131" s="235" customFormat="1" ht="26.25" customHeight="1" x14ac:dyDescent="0.15">
      <c r="A17" s="238">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32"/>
      <c r="BA17" s="232"/>
      <c r="BB17" s="232"/>
      <c r="BC17" s="232"/>
      <c r="BD17" s="232"/>
      <c r="BE17" s="233"/>
      <c r="BF17" s="233"/>
      <c r="BG17" s="233"/>
      <c r="BH17" s="233"/>
      <c r="BI17" s="233"/>
      <c r="BJ17" s="233"/>
      <c r="BK17" s="233"/>
      <c r="BL17" s="233"/>
      <c r="BM17" s="233"/>
      <c r="BN17" s="233"/>
      <c r="BO17" s="233"/>
      <c r="BP17" s="233"/>
      <c r="BQ17" s="238">
        <v>11</v>
      </c>
      <c r="BR17" s="239"/>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34"/>
    </row>
    <row r="18" spans="1:131" s="235" customFormat="1" ht="26.25" customHeight="1" x14ac:dyDescent="0.15">
      <c r="A18" s="238">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32"/>
      <c r="BA18" s="232"/>
      <c r="BB18" s="232"/>
      <c r="BC18" s="232"/>
      <c r="BD18" s="232"/>
      <c r="BE18" s="233"/>
      <c r="BF18" s="233"/>
      <c r="BG18" s="233"/>
      <c r="BH18" s="233"/>
      <c r="BI18" s="233"/>
      <c r="BJ18" s="233"/>
      <c r="BK18" s="233"/>
      <c r="BL18" s="233"/>
      <c r="BM18" s="233"/>
      <c r="BN18" s="233"/>
      <c r="BO18" s="233"/>
      <c r="BP18" s="233"/>
      <c r="BQ18" s="238">
        <v>12</v>
      </c>
      <c r="BR18" s="239"/>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34"/>
    </row>
    <row r="19" spans="1:131" s="235" customFormat="1" ht="26.25" customHeight="1" x14ac:dyDescent="0.15">
      <c r="A19" s="238">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32"/>
      <c r="BA19" s="232"/>
      <c r="BB19" s="232"/>
      <c r="BC19" s="232"/>
      <c r="BD19" s="232"/>
      <c r="BE19" s="233"/>
      <c r="BF19" s="233"/>
      <c r="BG19" s="233"/>
      <c r="BH19" s="233"/>
      <c r="BI19" s="233"/>
      <c r="BJ19" s="233"/>
      <c r="BK19" s="233"/>
      <c r="BL19" s="233"/>
      <c r="BM19" s="233"/>
      <c r="BN19" s="233"/>
      <c r="BO19" s="233"/>
      <c r="BP19" s="233"/>
      <c r="BQ19" s="238">
        <v>13</v>
      </c>
      <c r="BR19" s="239"/>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34"/>
    </row>
    <row r="20" spans="1:131" s="235" customFormat="1" ht="26.25" customHeight="1" x14ac:dyDescent="0.15">
      <c r="A20" s="238">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32"/>
      <c r="BA20" s="232"/>
      <c r="BB20" s="232"/>
      <c r="BC20" s="232"/>
      <c r="BD20" s="232"/>
      <c r="BE20" s="233"/>
      <c r="BF20" s="233"/>
      <c r="BG20" s="233"/>
      <c r="BH20" s="233"/>
      <c r="BI20" s="233"/>
      <c r="BJ20" s="233"/>
      <c r="BK20" s="233"/>
      <c r="BL20" s="233"/>
      <c r="BM20" s="233"/>
      <c r="BN20" s="233"/>
      <c r="BO20" s="233"/>
      <c r="BP20" s="233"/>
      <c r="BQ20" s="238">
        <v>14</v>
      </c>
      <c r="BR20" s="239"/>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34"/>
    </row>
    <row r="21" spans="1:131" s="235" customFormat="1" ht="26.25" customHeight="1" thickBot="1" x14ac:dyDescent="0.2">
      <c r="A21" s="238">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32"/>
      <c r="BA21" s="232"/>
      <c r="BB21" s="232"/>
      <c r="BC21" s="232"/>
      <c r="BD21" s="232"/>
      <c r="BE21" s="233"/>
      <c r="BF21" s="233"/>
      <c r="BG21" s="233"/>
      <c r="BH21" s="233"/>
      <c r="BI21" s="233"/>
      <c r="BJ21" s="233"/>
      <c r="BK21" s="233"/>
      <c r="BL21" s="233"/>
      <c r="BM21" s="233"/>
      <c r="BN21" s="233"/>
      <c r="BO21" s="233"/>
      <c r="BP21" s="233"/>
      <c r="BQ21" s="238">
        <v>15</v>
      </c>
      <c r="BR21" s="239"/>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34"/>
    </row>
    <row r="22" spans="1:131" s="235" customFormat="1" ht="26.25" customHeight="1" x14ac:dyDescent="0.15">
      <c r="A22" s="238">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33"/>
      <c r="BF22" s="233"/>
      <c r="BG22" s="233"/>
      <c r="BH22" s="233"/>
      <c r="BI22" s="233"/>
      <c r="BJ22" s="233"/>
      <c r="BK22" s="233"/>
      <c r="BL22" s="233"/>
      <c r="BM22" s="233"/>
      <c r="BN22" s="233"/>
      <c r="BO22" s="233"/>
      <c r="BP22" s="233"/>
      <c r="BQ22" s="238">
        <v>16</v>
      </c>
      <c r="BR22" s="239"/>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34"/>
    </row>
    <row r="23" spans="1:131" s="235" customFormat="1" ht="26.25" customHeight="1" thickBot="1" x14ac:dyDescent="0.2">
      <c r="A23" s="240" t="s">
        <v>377</v>
      </c>
      <c r="B23" s="937" t="s">
        <v>378</v>
      </c>
      <c r="C23" s="938"/>
      <c r="D23" s="938"/>
      <c r="E23" s="938"/>
      <c r="F23" s="938"/>
      <c r="G23" s="938"/>
      <c r="H23" s="938"/>
      <c r="I23" s="938"/>
      <c r="J23" s="938"/>
      <c r="K23" s="938"/>
      <c r="L23" s="938"/>
      <c r="M23" s="938"/>
      <c r="N23" s="938"/>
      <c r="O23" s="938"/>
      <c r="P23" s="948"/>
      <c r="Q23" s="1067">
        <v>49453</v>
      </c>
      <c r="R23" s="1061"/>
      <c r="S23" s="1061"/>
      <c r="T23" s="1061"/>
      <c r="U23" s="1061"/>
      <c r="V23" s="1061">
        <v>48292</v>
      </c>
      <c r="W23" s="1061"/>
      <c r="X23" s="1061"/>
      <c r="Y23" s="1061"/>
      <c r="Z23" s="1061"/>
      <c r="AA23" s="1061">
        <v>1161</v>
      </c>
      <c r="AB23" s="1061"/>
      <c r="AC23" s="1061"/>
      <c r="AD23" s="1061"/>
      <c r="AE23" s="1068"/>
      <c r="AF23" s="1069">
        <v>826</v>
      </c>
      <c r="AG23" s="1061"/>
      <c r="AH23" s="1061"/>
      <c r="AI23" s="1061"/>
      <c r="AJ23" s="1070"/>
      <c r="AK23" s="1071"/>
      <c r="AL23" s="1072"/>
      <c r="AM23" s="1072"/>
      <c r="AN23" s="1072"/>
      <c r="AO23" s="1072"/>
      <c r="AP23" s="1061">
        <v>47284</v>
      </c>
      <c r="AQ23" s="1061"/>
      <c r="AR23" s="1061"/>
      <c r="AS23" s="1061"/>
      <c r="AT23" s="1061"/>
      <c r="AU23" s="1062"/>
      <c r="AV23" s="1062"/>
      <c r="AW23" s="1062"/>
      <c r="AX23" s="1062"/>
      <c r="AY23" s="1063"/>
      <c r="AZ23" s="1064" t="s">
        <v>122</v>
      </c>
      <c r="BA23" s="1065"/>
      <c r="BB23" s="1065"/>
      <c r="BC23" s="1065"/>
      <c r="BD23" s="1066"/>
      <c r="BE23" s="233"/>
      <c r="BF23" s="233"/>
      <c r="BG23" s="233"/>
      <c r="BH23" s="233"/>
      <c r="BI23" s="233"/>
      <c r="BJ23" s="233"/>
      <c r="BK23" s="233"/>
      <c r="BL23" s="233"/>
      <c r="BM23" s="233"/>
      <c r="BN23" s="233"/>
      <c r="BO23" s="233"/>
      <c r="BP23" s="233"/>
      <c r="BQ23" s="238">
        <v>17</v>
      </c>
      <c r="BR23" s="239"/>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34"/>
    </row>
    <row r="24" spans="1:131" s="235"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32"/>
      <c r="BA24" s="232"/>
      <c r="BB24" s="232"/>
      <c r="BC24" s="232"/>
      <c r="BD24" s="232"/>
      <c r="BE24" s="233"/>
      <c r="BF24" s="233"/>
      <c r="BG24" s="233"/>
      <c r="BH24" s="233"/>
      <c r="BI24" s="233"/>
      <c r="BJ24" s="233"/>
      <c r="BK24" s="233"/>
      <c r="BL24" s="233"/>
      <c r="BM24" s="233"/>
      <c r="BN24" s="233"/>
      <c r="BO24" s="233"/>
      <c r="BP24" s="233"/>
      <c r="BQ24" s="238">
        <v>18</v>
      </c>
      <c r="BR24" s="239"/>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34"/>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32"/>
      <c r="BK25" s="232"/>
      <c r="BL25" s="232"/>
      <c r="BM25" s="232"/>
      <c r="BN25" s="232"/>
      <c r="BO25" s="241"/>
      <c r="BP25" s="241"/>
      <c r="BQ25" s="238">
        <v>19</v>
      </c>
      <c r="BR25" s="239"/>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30"/>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364</v>
      </c>
      <c r="BF26" s="1002"/>
      <c r="BG26" s="1002"/>
      <c r="BH26" s="1002"/>
      <c r="BI26" s="1015"/>
      <c r="BJ26" s="232"/>
      <c r="BK26" s="232"/>
      <c r="BL26" s="232"/>
      <c r="BM26" s="232"/>
      <c r="BN26" s="232"/>
      <c r="BO26" s="241"/>
      <c r="BP26" s="241"/>
      <c r="BQ26" s="238">
        <v>20</v>
      </c>
      <c r="BR26" s="239"/>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30"/>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32"/>
      <c r="BK27" s="232"/>
      <c r="BL27" s="232"/>
      <c r="BM27" s="232"/>
      <c r="BN27" s="232"/>
      <c r="BO27" s="241"/>
      <c r="BP27" s="241"/>
      <c r="BQ27" s="238">
        <v>21</v>
      </c>
      <c r="BR27" s="239"/>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30"/>
    </row>
    <row r="28" spans="1:131" ht="26.25" customHeight="1" thickTop="1" x14ac:dyDescent="0.15">
      <c r="A28" s="242">
        <v>1</v>
      </c>
      <c r="B28" s="1047" t="s">
        <v>389</v>
      </c>
      <c r="C28" s="1048"/>
      <c r="D28" s="1048"/>
      <c r="E28" s="1048"/>
      <c r="F28" s="1048"/>
      <c r="G28" s="1048"/>
      <c r="H28" s="1048"/>
      <c r="I28" s="1048"/>
      <c r="J28" s="1048"/>
      <c r="K28" s="1048"/>
      <c r="L28" s="1048"/>
      <c r="M28" s="1048"/>
      <c r="N28" s="1048"/>
      <c r="O28" s="1048"/>
      <c r="P28" s="1049"/>
      <c r="Q28" s="1050">
        <v>8806</v>
      </c>
      <c r="R28" s="1051"/>
      <c r="S28" s="1051"/>
      <c r="T28" s="1051"/>
      <c r="U28" s="1051"/>
      <c r="V28" s="1051">
        <v>8872</v>
      </c>
      <c r="W28" s="1051"/>
      <c r="X28" s="1051"/>
      <c r="Y28" s="1051"/>
      <c r="Z28" s="1051"/>
      <c r="AA28" s="1051">
        <v>-67</v>
      </c>
      <c r="AB28" s="1051"/>
      <c r="AC28" s="1051"/>
      <c r="AD28" s="1051"/>
      <c r="AE28" s="1052"/>
      <c r="AF28" s="1053">
        <v>-67</v>
      </c>
      <c r="AG28" s="1051"/>
      <c r="AH28" s="1051"/>
      <c r="AI28" s="1051"/>
      <c r="AJ28" s="1054"/>
      <c r="AK28" s="1042">
        <v>679</v>
      </c>
      <c r="AL28" s="1043"/>
      <c r="AM28" s="1043"/>
      <c r="AN28" s="1043"/>
      <c r="AO28" s="1043"/>
      <c r="AP28" s="1043" t="s">
        <v>562</v>
      </c>
      <c r="AQ28" s="1043"/>
      <c r="AR28" s="1043"/>
      <c r="AS28" s="1043"/>
      <c r="AT28" s="1043"/>
      <c r="AU28" s="1043" t="s">
        <v>562</v>
      </c>
      <c r="AV28" s="1043"/>
      <c r="AW28" s="1043"/>
      <c r="AX28" s="1043"/>
      <c r="AY28" s="1043"/>
      <c r="AZ28" s="1044"/>
      <c r="BA28" s="1044"/>
      <c r="BB28" s="1044"/>
      <c r="BC28" s="1044"/>
      <c r="BD28" s="1044"/>
      <c r="BE28" s="1045"/>
      <c r="BF28" s="1045"/>
      <c r="BG28" s="1045"/>
      <c r="BH28" s="1045"/>
      <c r="BI28" s="1046"/>
      <c r="BJ28" s="232"/>
      <c r="BK28" s="232"/>
      <c r="BL28" s="232"/>
      <c r="BM28" s="232"/>
      <c r="BN28" s="232"/>
      <c r="BO28" s="241"/>
      <c r="BP28" s="241"/>
      <c r="BQ28" s="238">
        <v>22</v>
      </c>
      <c r="BR28" s="239"/>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30"/>
    </row>
    <row r="29" spans="1:131" ht="26.25" customHeight="1" x14ac:dyDescent="0.15">
      <c r="A29" s="242">
        <v>2</v>
      </c>
      <c r="B29" s="1030" t="s">
        <v>390</v>
      </c>
      <c r="C29" s="1031"/>
      <c r="D29" s="1031"/>
      <c r="E29" s="1031"/>
      <c r="F29" s="1031"/>
      <c r="G29" s="1031"/>
      <c r="H29" s="1031"/>
      <c r="I29" s="1031"/>
      <c r="J29" s="1031"/>
      <c r="K29" s="1031"/>
      <c r="L29" s="1031"/>
      <c r="M29" s="1031"/>
      <c r="N29" s="1031"/>
      <c r="O29" s="1031"/>
      <c r="P29" s="1032"/>
      <c r="Q29" s="1038">
        <v>10746</v>
      </c>
      <c r="R29" s="1039"/>
      <c r="S29" s="1039"/>
      <c r="T29" s="1039"/>
      <c r="U29" s="1039"/>
      <c r="V29" s="1039">
        <v>10392</v>
      </c>
      <c r="W29" s="1039"/>
      <c r="X29" s="1039"/>
      <c r="Y29" s="1039"/>
      <c r="Z29" s="1039"/>
      <c r="AA29" s="1039">
        <v>354</v>
      </c>
      <c r="AB29" s="1039"/>
      <c r="AC29" s="1039"/>
      <c r="AD29" s="1039"/>
      <c r="AE29" s="1040"/>
      <c r="AF29" s="1035">
        <v>354</v>
      </c>
      <c r="AG29" s="1036"/>
      <c r="AH29" s="1036"/>
      <c r="AI29" s="1036"/>
      <c r="AJ29" s="1037"/>
      <c r="AK29" s="980">
        <v>1549</v>
      </c>
      <c r="AL29" s="971"/>
      <c r="AM29" s="971"/>
      <c r="AN29" s="971"/>
      <c r="AO29" s="971"/>
      <c r="AP29" s="971" t="s">
        <v>562</v>
      </c>
      <c r="AQ29" s="971"/>
      <c r="AR29" s="971"/>
      <c r="AS29" s="971"/>
      <c r="AT29" s="971"/>
      <c r="AU29" s="971" t="s">
        <v>562</v>
      </c>
      <c r="AV29" s="971"/>
      <c r="AW29" s="971"/>
      <c r="AX29" s="971"/>
      <c r="AY29" s="971"/>
      <c r="AZ29" s="1041"/>
      <c r="BA29" s="1041"/>
      <c r="BB29" s="1041"/>
      <c r="BC29" s="1041"/>
      <c r="BD29" s="1041"/>
      <c r="BE29" s="972"/>
      <c r="BF29" s="972"/>
      <c r="BG29" s="972"/>
      <c r="BH29" s="972"/>
      <c r="BI29" s="973"/>
      <c r="BJ29" s="232"/>
      <c r="BK29" s="232"/>
      <c r="BL29" s="232"/>
      <c r="BM29" s="232"/>
      <c r="BN29" s="232"/>
      <c r="BO29" s="241"/>
      <c r="BP29" s="241"/>
      <c r="BQ29" s="238">
        <v>23</v>
      </c>
      <c r="BR29" s="239"/>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30"/>
    </row>
    <row r="30" spans="1:131" ht="26.25" customHeight="1" x14ac:dyDescent="0.15">
      <c r="A30" s="242">
        <v>3</v>
      </c>
      <c r="B30" s="1030" t="s">
        <v>391</v>
      </c>
      <c r="C30" s="1031"/>
      <c r="D30" s="1031"/>
      <c r="E30" s="1031"/>
      <c r="F30" s="1031"/>
      <c r="G30" s="1031"/>
      <c r="H30" s="1031"/>
      <c r="I30" s="1031"/>
      <c r="J30" s="1031"/>
      <c r="K30" s="1031"/>
      <c r="L30" s="1031"/>
      <c r="M30" s="1031"/>
      <c r="N30" s="1031"/>
      <c r="O30" s="1031"/>
      <c r="P30" s="1032"/>
      <c r="Q30" s="1038">
        <v>1387</v>
      </c>
      <c r="R30" s="1039"/>
      <c r="S30" s="1039"/>
      <c r="T30" s="1039"/>
      <c r="U30" s="1039"/>
      <c r="V30" s="1039">
        <v>1385</v>
      </c>
      <c r="W30" s="1039"/>
      <c r="X30" s="1039"/>
      <c r="Y30" s="1039"/>
      <c r="Z30" s="1039"/>
      <c r="AA30" s="1039">
        <v>2</v>
      </c>
      <c r="AB30" s="1039"/>
      <c r="AC30" s="1039"/>
      <c r="AD30" s="1039"/>
      <c r="AE30" s="1040"/>
      <c r="AF30" s="1035">
        <v>2</v>
      </c>
      <c r="AG30" s="1036"/>
      <c r="AH30" s="1036"/>
      <c r="AI30" s="1036"/>
      <c r="AJ30" s="1037"/>
      <c r="AK30" s="980">
        <v>393</v>
      </c>
      <c r="AL30" s="971"/>
      <c r="AM30" s="971"/>
      <c r="AN30" s="971"/>
      <c r="AO30" s="971"/>
      <c r="AP30" s="971" t="s">
        <v>562</v>
      </c>
      <c r="AQ30" s="971"/>
      <c r="AR30" s="971"/>
      <c r="AS30" s="971"/>
      <c r="AT30" s="971"/>
      <c r="AU30" s="971" t="s">
        <v>562</v>
      </c>
      <c r="AV30" s="971"/>
      <c r="AW30" s="971"/>
      <c r="AX30" s="971"/>
      <c r="AY30" s="971"/>
      <c r="AZ30" s="1041"/>
      <c r="BA30" s="1041"/>
      <c r="BB30" s="1041"/>
      <c r="BC30" s="1041"/>
      <c r="BD30" s="1041"/>
      <c r="BE30" s="972"/>
      <c r="BF30" s="972"/>
      <c r="BG30" s="972"/>
      <c r="BH30" s="972"/>
      <c r="BI30" s="973"/>
      <c r="BJ30" s="232"/>
      <c r="BK30" s="232"/>
      <c r="BL30" s="232"/>
      <c r="BM30" s="232"/>
      <c r="BN30" s="232"/>
      <c r="BO30" s="241"/>
      <c r="BP30" s="241"/>
      <c r="BQ30" s="238">
        <v>24</v>
      </c>
      <c r="BR30" s="239"/>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30"/>
    </row>
    <row r="31" spans="1:131" ht="26.25" customHeight="1" x14ac:dyDescent="0.15">
      <c r="A31" s="242">
        <v>4</v>
      </c>
      <c r="B31" s="1030" t="s">
        <v>392</v>
      </c>
      <c r="C31" s="1031"/>
      <c r="D31" s="1031"/>
      <c r="E31" s="1031"/>
      <c r="F31" s="1031"/>
      <c r="G31" s="1031"/>
      <c r="H31" s="1031"/>
      <c r="I31" s="1031"/>
      <c r="J31" s="1031"/>
      <c r="K31" s="1031"/>
      <c r="L31" s="1031"/>
      <c r="M31" s="1031"/>
      <c r="N31" s="1031"/>
      <c r="O31" s="1031"/>
      <c r="P31" s="1032"/>
      <c r="Q31" s="1038">
        <v>47</v>
      </c>
      <c r="R31" s="1039"/>
      <c r="S31" s="1039"/>
      <c r="T31" s="1039"/>
      <c r="U31" s="1039"/>
      <c r="V31" s="1039">
        <v>44</v>
      </c>
      <c r="W31" s="1039"/>
      <c r="X31" s="1039"/>
      <c r="Y31" s="1039"/>
      <c r="Z31" s="1039"/>
      <c r="AA31" s="1039">
        <v>3</v>
      </c>
      <c r="AB31" s="1039"/>
      <c r="AC31" s="1039"/>
      <c r="AD31" s="1039"/>
      <c r="AE31" s="1040"/>
      <c r="AF31" s="1035">
        <v>3</v>
      </c>
      <c r="AG31" s="1036"/>
      <c r="AH31" s="1036"/>
      <c r="AI31" s="1036"/>
      <c r="AJ31" s="1037"/>
      <c r="AK31" s="980" t="s">
        <v>562</v>
      </c>
      <c r="AL31" s="971"/>
      <c r="AM31" s="971"/>
      <c r="AN31" s="971"/>
      <c r="AO31" s="971"/>
      <c r="AP31" s="971" t="s">
        <v>562</v>
      </c>
      <c r="AQ31" s="971"/>
      <c r="AR31" s="971"/>
      <c r="AS31" s="971"/>
      <c r="AT31" s="971"/>
      <c r="AU31" s="971" t="s">
        <v>562</v>
      </c>
      <c r="AV31" s="971"/>
      <c r="AW31" s="971"/>
      <c r="AX31" s="971"/>
      <c r="AY31" s="971"/>
      <c r="AZ31" s="1041"/>
      <c r="BA31" s="1041"/>
      <c r="BB31" s="1041"/>
      <c r="BC31" s="1041"/>
      <c r="BD31" s="1041"/>
      <c r="BE31" s="972"/>
      <c r="BF31" s="972"/>
      <c r="BG31" s="972"/>
      <c r="BH31" s="972"/>
      <c r="BI31" s="973"/>
      <c r="BJ31" s="232"/>
      <c r="BK31" s="232"/>
      <c r="BL31" s="232"/>
      <c r="BM31" s="232"/>
      <c r="BN31" s="232"/>
      <c r="BO31" s="241"/>
      <c r="BP31" s="241"/>
      <c r="BQ31" s="238">
        <v>25</v>
      </c>
      <c r="BR31" s="239"/>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30"/>
    </row>
    <row r="32" spans="1:131" ht="26.25" customHeight="1" x14ac:dyDescent="0.15">
      <c r="A32" s="242">
        <v>5</v>
      </c>
      <c r="B32" s="1030" t="s">
        <v>393</v>
      </c>
      <c r="C32" s="1031"/>
      <c r="D32" s="1031"/>
      <c r="E32" s="1031"/>
      <c r="F32" s="1031"/>
      <c r="G32" s="1031"/>
      <c r="H32" s="1031"/>
      <c r="I32" s="1031"/>
      <c r="J32" s="1031"/>
      <c r="K32" s="1031"/>
      <c r="L32" s="1031"/>
      <c r="M32" s="1031"/>
      <c r="N32" s="1031"/>
      <c r="O32" s="1031"/>
      <c r="P32" s="1032"/>
      <c r="Q32" s="1038">
        <v>4952</v>
      </c>
      <c r="R32" s="1039"/>
      <c r="S32" s="1039"/>
      <c r="T32" s="1039"/>
      <c r="U32" s="1039"/>
      <c r="V32" s="1039">
        <v>4992</v>
      </c>
      <c r="W32" s="1039"/>
      <c r="X32" s="1039"/>
      <c r="Y32" s="1039"/>
      <c r="Z32" s="1039"/>
      <c r="AA32" s="1039">
        <v>-40</v>
      </c>
      <c r="AB32" s="1039"/>
      <c r="AC32" s="1039"/>
      <c r="AD32" s="1039"/>
      <c r="AE32" s="1040"/>
      <c r="AF32" s="1035">
        <v>1893</v>
      </c>
      <c r="AG32" s="1036"/>
      <c r="AH32" s="1036"/>
      <c r="AI32" s="1036"/>
      <c r="AJ32" s="1037"/>
      <c r="AK32" s="980">
        <v>555</v>
      </c>
      <c r="AL32" s="971"/>
      <c r="AM32" s="971"/>
      <c r="AN32" s="971"/>
      <c r="AO32" s="971"/>
      <c r="AP32" s="971">
        <v>1411</v>
      </c>
      <c r="AQ32" s="971"/>
      <c r="AR32" s="971"/>
      <c r="AS32" s="971"/>
      <c r="AT32" s="971"/>
      <c r="AU32" s="971">
        <v>1082</v>
      </c>
      <c r="AV32" s="971"/>
      <c r="AW32" s="971"/>
      <c r="AX32" s="971"/>
      <c r="AY32" s="971"/>
      <c r="AZ32" s="1041"/>
      <c r="BA32" s="1041"/>
      <c r="BB32" s="1041"/>
      <c r="BC32" s="1041"/>
      <c r="BD32" s="1041"/>
      <c r="BE32" s="972" t="s">
        <v>394</v>
      </c>
      <c r="BF32" s="972"/>
      <c r="BG32" s="972"/>
      <c r="BH32" s="972"/>
      <c r="BI32" s="973"/>
      <c r="BJ32" s="232"/>
      <c r="BK32" s="232"/>
      <c r="BL32" s="232"/>
      <c r="BM32" s="232"/>
      <c r="BN32" s="232"/>
      <c r="BO32" s="241"/>
      <c r="BP32" s="241"/>
      <c r="BQ32" s="238">
        <v>26</v>
      </c>
      <c r="BR32" s="239"/>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30"/>
    </row>
    <row r="33" spans="1:131" ht="26.25" customHeight="1" x14ac:dyDescent="0.15">
      <c r="A33" s="242">
        <v>6</v>
      </c>
      <c r="B33" s="1030" t="s">
        <v>395</v>
      </c>
      <c r="C33" s="1031"/>
      <c r="D33" s="1031"/>
      <c r="E33" s="1031"/>
      <c r="F33" s="1031"/>
      <c r="G33" s="1031"/>
      <c r="H33" s="1031"/>
      <c r="I33" s="1031"/>
      <c r="J33" s="1031"/>
      <c r="K33" s="1031"/>
      <c r="L33" s="1031"/>
      <c r="M33" s="1031"/>
      <c r="N33" s="1031"/>
      <c r="O33" s="1031"/>
      <c r="P33" s="1032"/>
      <c r="Q33" s="1038">
        <v>3076</v>
      </c>
      <c r="R33" s="1039"/>
      <c r="S33" s="1039"/>
      <c r="T33" s="1039"/>
      <c r="U33" s="1039"/>
      <c r="V33" s="1039">
        <v>2915</v>
      </c>
      <c r="W33" s="1039"/>
      <c r="X33" s="1039"/>
      <c r="Y33" s="1039"/>
      <c r="Z33" s="1039"/>
      <c r="AA33" s="1039">
        <v>161</v>
      </c>
      <c r="AB33" s="1039"/>
      <c r="AC33" s="1039"/>
      <c r="AD33" s="1039"/>
      <c r="AE33" s="1040"/>
      <c r="AF33" s="1035">
        <v>2835</v>
      </c>
      <c r="AG33" s="1036"/>
      <c r="AH33" s="1036"/>
      <c r="AI33" s="1036"/>
      <c r="AJ33" s="1037"/>
      <c r="AK33" s="980">
        <v>404</v>
      </c>
      <c r="AL33" s="971"/>
      <c r="AM33" s="971"/>
      <c r="AN33" s="971"/>
      <c r="AO33" s="971"/>
      <c r="AP33" s="971">
        <v>10152</v>
      </c>
      <c r="AQ33" s="971"/>
      <c r="AR33" s="971"/>
      <c r="AS33" s="971"/>
      <c r="AT33" s="971"/>
      <c r="AU33" s="971">
        <v>2193</v>
      </c>
      <c r="AV33" s="971"/>
      <c r="AW33" s="971"/>
      <c r="AX33" s="971"/>
      <c r="AY33" s="971"/>
      <c r="AZ33" s="1041"/>
      <c r="BA33" s="1041"/>
      <c r="BB33" s="1041"/>
      <c r="BC33" s="1041"/>
      <c r="BD33" s="1041"/>
      <c r="BE33" s="972" t="s">
        <v>394</v>
      </c>
      <c r="BF33" s="972"/>
      <c r="BG33" s="972"/>
      <c r="BH33" s="972"/>
      <c r="BI33" s="973"/>
      <c r="BJ33" s="232"/>
      <c r="BK33" s="232"/>
      <c r="BL33" s="232"/>
      <c r="BM33" s="232"/>
      <c r="BN33" s="232"/>
      <c r="BO33" s="241"/>
      <c r="BP33" s="241"/>
      <c r="BQ33" s="238">
        <v>27</v>
      </c>
      <c r="BR33" s="239"/>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30"/>
    </row>
    <row r="34" spans="1:131" ht="26.25" customHeight="1" x14ac:dyDescent="0.15">
      <c r="A34" s="242">
        <v>7</v>
      </c>
      <c r="B34" s="1030" t="s">
        <v>396</v>
      </c>
      <c r="C34" s="1031"/>
      <c r="D34" s="1031"/>
      <c r="E34" s="1031"/>
      <c r="F34" s="1031"/>
      <c r="G34" s="1031"/>
      <c r="H34" s="1031"/>
      <c r="I34" s="1031"/>
      <c r="J34" s="1031"/>
      <c r="K34" s="1031"/>
      <c r="L34" s="1031"/>
      <c r="M34" s="1031"/>
      <c r="N34" s="1031"/>
      <c r="O34" s="1031"/>
      <c r="P34" s="1032"/>
      <c r="Q34" s="1038">
        <v>2514</v>
      </c>
      <c r="R34" s="1039"/>
      <c r="S34" s="1039"/>
      <c r="T34" s="1039"/>
      <c r="U34" s="1039"/>
      <c r="V34" s="1039">
        <v>2121</v>
      </c>
      <c r="W34" s="1039"/>
      <c r="X34" s="1039"/>
      <c r="Y34" s="1039"/>
      <c r="Z34" s="1039"/>
      <c r="AA34" s="1039">
        <v>393</v>
      </c>
      <c r="AB34" s="1039"/>
      <c r="AC34" s="1039"/>
      <c r="AD34" s="1039"/>
      <c r="AE34" s="1040"/>
      <c r="AF34" s="1035">
        <v>1734</v>
      </c>
      <c r="AG34" s="1036"/>
      <c r="AH34" s="1036"/>
      <c r="AI34" s="1036"/>
      <c r="AJ34" s="1037"/>
      <c r="AK34" s="980">
        <v>1168</v>
      </c>
      <c r="AL34" s="971"/>
      <c r="AM34" s="971"/>
      <c r="AN34" s="971"/>
      <c r="AO34" s="971"/>
      <c r="AP34" s="971">
        <v>11375</v>
      </c>
      <c r="AQ34" s="971"/>
      <c r="AR34" s="971"/>
      <c r="AS34" s="971"/>
      <c r="AT34" s="971"/>
      <c r="AU34" s="971">
        <v>8953</v>
      </c>
      <c r="AV34" s="971"/>
      <c r="AW34" s="971"/>
      <c r="AX34" s="971"/>
      <c r="AY34" s="971"/>
      <c r="AZ34" s="1041"/>
      <c r="BA34" s="1041"/>
      <c r="BB34" s="1041"/>
      <c r="BC34" s="1041"/>
      <c r="BD34" s="1041"/>
      <c r="BE34" s="972" t="s">
        <v>394</v>
      </c>
      <c r="BF34" s="972"/>
      <c r="BG34" s="972"/>
      <c r="BH34" s="972"/>
      <c r="BI34" s="973"/>
      <c r="BJ34" s="232"/>
      <c r="BK34" s="232"/>
      <c r="BL34" s="232"/>
      <c r="BM34" s="232"/>
      <c r="BN34" s="232"/>
      <c r="BO34" s="241"/>
      <c r="BP34" s="241"/>
      <c r="BQ34" s="238">
        <v>28</v>
      </c>
      <c r="BR34" s="239"/>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30"/>
    </row>
    <row r="35" spans="1:131" ht="26.25" customHeight="1" x14ac:dyDescent="0.15">
      <c r="A35" s="242">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32"/>
      <c r="BK35" s="232"/>
      <c r="BL35" s="232"/>
      <c r="BM35" s="232"/>
      <c r="BN35" s="232"/>
      <c r="BO35" s="241"/>
      <c r="BP35" s="241"/>
      <c r="BQ35" s="238">
        <v>29</v>
      </c>
      <c r="BR35" s="239"/>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30"/>
    </row>
    <row r="36" spans="1:131" ht="26.25" customHeight="1" x14ac:dyDescent="0.15">
      <c r="A36" s="242">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32"/>
      <c r="BK36" s="232"/>
      <c r="BL36" s="232"/>
      <c r="BM36" s="232"/>
      <c r="BN36" s="232"/>
      <c r="BO36" s="241"/>
      <c r="BP36" s="241"/>
      <c r="BQ36" s="238">
        <v>30</v>
      </c>
      <c r="BR36" s="239"/>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30"/>
    </row>
    <row r="37" spans="1:131" ht="26.25" customHeight="1" x14ac:dyDescent="0.15">
      <c r="A37" s="242">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32"/>
      <c r="BK37" s="232"/>
      <c r="BL37" s="232"/>
      <c r="BM37" s="232"/>
      <c r="BN37" s="232"/>
      <c r="BO37" s="241"/>
      <c r="BP37" s="241"/>
      <c r="BQ37" s="238">
        <v>31</v>
      </c>
      <c r="BR37" s="239"/>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30"/>
    </row>
    <row r="38" spans="1:131" ht="26.25" customHeight="1" x14ac:dyDescent="0.15">
      <c r="A38" s="242">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32"/>
      <c r="BK38" s="232"/>
      <c r="BL38" s="232"/>
      <c r="BM38" s="232"/>
      <c r="BN38" s="232"/>
      <c r="BO38" s="241"/>
      <c r="BP38" s="241"/>
      <c r="BQ38" s="238">
        <v>32</v>
      </c>
      <c r="BR38" s="239"/>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30"/>
    </row>
    <row r="39" spans="1:131" ht="26.25" customHeight="1" x14ac:dyDescent="0.15">
      <c r="A39" s="242">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32"/>
      <c r="BK39" s="232"/>
      <c r="BL39" s="232"/>
      <c r="BM39" s="232"/>
      <c r="BN39" s="232"/>
      <c r="BO39" s="241"/>
      <c r="BP39" s="241"/>
      <c r="BQ39" s="238">
        <v>33</v>
      </c>
      <c r="BR39" s="239"/>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30"/>
    </row>
    <row r="40" spans="1:131" ht="26.25" customHeight="1" x14ac:dyDescent="0.15">
      <c r="A40" s="238">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32"/>
      <c r="BK40" s="232"/>
      <c r="BL40" s="232"/>
      <c r="BM40" s="232"/>
      <c r="BN40" s="232"/>
      <c r="BO40" s="241"/>
      <c r="BP40" s="241"/>
      <c r="BQ40" s="238">
        <v>34</v>
      </c>
      <c r="BR40" s="239"/>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30"/>
    </row>
    <row r="41" spans="1:131" ht="26.25" customHeight="1" x14ac:dyDescent="0.15">
      <c r="A41" s="238">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32"/>
      <c r="BK41" s="232"/>
      <c r="BL41" s="232"/>
      <c r="BM41" s="232"/>
      <c r="BN41" s="232"/>
      <c r="BO41" s="241"/>
      <c r="BP41" s="241"/>
      <c r="BQ41" s="238">
        <v>35</v>
      </c>
      <c r="BR41" s="239"/>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30"/>
    </row>
    <row r="42" spans="1:131" ht="26.25" customHeight="1" x14ac:dyDescent="0.15">
      <c r="A42" s="238">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32"/>
      <c r="BK42" s="232"/>
      <c r="BL42" s="232"/>
      <c r="BM42" s="232"/>
      <c r="BN42" s="232"/>
      <c r="BO42" s="241"/>
      <c r="BP42" s="241"/>
      <c r="BQ42" s="238">
        <v>36</v>
      </c>
      <c r="BR42" s="239"/>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30"/>
    </row>
    <row r="43" spans="1:131" ht="26.25" customHeight="1" x14ac:dyDescent="0.15">
      <c r="A43" s="238">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32"/>
      <c r="BK43" s="232"/>
      <c r="BL43" s="232"/>
      <c r="BM43" s="232"/>
      <c r="BN43" s="232"/>
      <c r="BO43" s="241"/>
      <c r="BP43" s="241"/>
      <c r="BQ43" s="238">
        <v>37</v>
      </c>
      <c r="BR43" s="239"/>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30"/>
    </row>
    <row r="44" spans="1:131" ht="26.25" customHeight="1" x14ac:dyDescent="0.15">
      <c r="A44" s="238">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32"/>
      <c r="BK44" s="232"/>
      <c r="BL44" s="232"/>
      <c r="BM44" s="232"/>
      <c r="BN44" s="232"/>
      <c r="BO44" s="241"/>
      <c r="BP44" s="241"/>
      <c r="BQ44" s="238">
        <v>38</v>
      </c>
      <c r="BR44" s="239"/>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30"/>
    </row>
    <row r="45" spans="1:131" ht="26.25" customHeight="1" x14ac:dyDescent="0.15">
      <c r="A45" s="238">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32"/>
      <c r="BK45" s="232"/>
      <c r="BL45" s="232"/>
      <c r="BM45" s="232"/>
      <c r="BN45" s="232"/>
      <c r="BO45" s="241"/>
      <c r="BP45" s="241"/>
      <c r="BQ45" s="238">
        <v>39</v>
      </c>
      <c r="BR45" s="239"/>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30"/>
    </row>
    <row r="46" spans="1:131" ht="26.25" customHeight="1" x14ac:dyDescent="0.15">
      <c r="A46" s="238">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32"/>
      <c r="BK46" s="232"/>
      <c r="BL46" s="232"/>
      <c r="BM46" s="232"/>
      <c r="BN46" s="232"/>
      <c r="BO46" s="241"/>
      <c r="BP46" s="241"/>
      <c r="BQ46" s="238">
        <v>40</v>
      </c>
      <c r="BR46" s="239"/>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30"/>
    </row>
    <row r="47" spans="1:131" ht="26.25" customHeight="1" x14ac:dyDescent="0.15">
      <c r="A47" s="238">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32"/>
      <c r="BK47" s="232"/>
      <c r="BL47" s="232"/>
      <c r="BM47" s="232"/>
      <c r="BN47" s="232"/>
      <c r="BO47" s="241"/>
      <c r="BP47" s="241"/>
      <c r="BQ47" s="238">
        <v>41</v>
      </c>
      <c r="BR47" s="239"/>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30"/>
    </row>
    <row r="48" spans="1:131" ht="26.25" customHeight="1" x14ac:dyDescent="0.15">
      <c r="A48" s="238">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32"/>
      <c r="BK48" s="232"/>
      <c r="BL48" s="232"/>
      <c r="BM48" s="232"/>
      <c r="BN48" s="232"/>
      <c r="BO48" s="241"/>
      <c r="BP48" s="241"/>
      <c r="BQ48" s="238">
        <v>42</v>
      </c>
      <c r="BR48" s="239"/>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30"/>
    </row>
    <row r="49" spans="1:131" ht="26.25" customHeight="1" x14ac:dyDescent="0.15">
      <c r="A49" s="238">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32"/>
      <c r="BK49" s="232"/>
      <c r="BL49" s="232"/>
      <c r="BM49" s="232"/>
      <c r="BN49" s="232"/>
      <c r="BO49" s="241"/>
      <c r="BP49" s="241"/>
      <c r="BQ49" s="238">
        <v>43</v>
      </c>
      <c r="BR49" s="239"/>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30"/>
    </row>
    <row r="50" spans="1:131" ht="26.25" customHeight="1" x14ac:dyDescent="0.15">
      <c r="A50" s="238">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32"/>
      <c r="BK50" s="232"/>
      <c r="BL50" s="232"/>
      <c r="BM50" s="232"/>
      <c r="BN50" s="232"/>
      <c r="BO50" s="241"/>
      <c r="BP50" s="241"/>
      <c r="BQ50" s="238">
        <v>44</v>
      </c>
      <c r="BR50" s="239"/>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30"/>
    </row>
    <row r="51" spans="1:131" ht="26.25" customHeight="1" x14ac:dyDescent="0.15">
      <c r="A51" s="238">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32"/>
      <c r="BK51" s="232"/>
      <c r="BL51" s="232"/>
      <c r="BM51" s="232"/>
      <c r="BN51" s="232"/>
      <c r="BO51" s="241"/>
      <c r="BP51" s="241"/>
      <c r="BQ51" s="238">
        <v>45</v>
      </c>
      <c r="BR51" s="239"/>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30"/>
    </row>
    <row r="52" spans="1:131" ht="26.25" customHeight="1" x14ac:dyDescent="0.15">
      <c r="A52" s="238">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32"/>
      <c r="BK52" s="232"/>
      <c r="BL52" s="232"/>
      <c r="BM52" s="232"/>
      <c r="BN52" s="232"/>
      <c r="BO52" s="241"/>
      <c r="BP52" s="241"/>
      <c r="BQ52" s="238">
        <v>46</v>
      </c>
      <c r="BR52" s="239"/>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30"/>
    </row>
    <row r="53" spans="1:131" ht="26.25" customHeight="1" x14ac:dyDescent="0.15">
      <c r="A53" s="238">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32"/>
      <c r="BK53" s="232"/>
      <c r="BL53" s="232"/>
      <c r="BM53" s="232"/>
      <c r="BN53" s="232"/>
      <c r="BO53" s="241"/>
      <c r="BP53" s="241"/>
      <c r="BQ53" s="238">
        <v>47</v>
      </c>
      <c r="BR53" s="239"/>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30"/>
    </row>
    <row r="54" spans="1:131" ht="26.25" customHeight="1" x14ac:dyDescent="0.15">
      <c r="A54" s="238">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32"/>
      <c r="BK54" s="232"/>
      <c r="BL54" s="232"/>
      <c r="BM54" s="232"/>
      <c r="BN54" s="232"/>
      <c r="BO54" s="241"/>
      <c r="BP54" s="241"/>
      <c r="BQ54" s="238">
        <v>48</v>
      </c>
      <c r="BR54" s="239"/>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30"/>
    </row>
    <row r="55" spans="1:131" ht="26.25" customHeight="1" x14ac:dyDescent="0.15">
      <c r="A55" s="238">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32"/>
      <c r="BK55" s="232"/>
      <c r="BL55" s="232"/>
      <c r="BM55" s="232"/>
      <c r="BN55" s="232"/>
      <c r="BO55" s="241"/>
      <c r="BP55" s="241"/>
      <c r="BQ55" s="238">
        <v>49</v>
      </c>
      <c r="BR55" s="239"/>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30"/>
    </row>
    <row r="56" spans="1:131" ht="26.25" customHeight="1" x14ac:dyDescent="0.15">
      <c r="A56" s="238">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32"/>
      <c r="BK56" s="232"/>
      <c r="BL56" s="232"/>
      <c r="BM56" s="232"/>
      <c r="BN56" s="232"/>
      <c r="BO56" s="241"/>
      <c r="BP56" s="241"/>
      <c r="BQ56" s="238">
        <v>50</v>
      </c>
      <c r="BR56" s="239"/>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30"/>
    </row>
    <row r="57" spans="1:131" ht="26.25" customHeight="1" x14ac:dyDescent="0.15">
      <c r="A57" s="238">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32"/>
      <c r="BK57" s="232"/>
      <c r="BL57" s="232"/>
      <c r="BM57" s="232"/>
      <c r="BN57" s="232"/>
      <c r="BO57" s="241"/>
      <c r="BP57" s="241"/>
      <c r="BQ57" s="238">
        <v>51</v>
      </c>
      <c r="BR57" s="239"/>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30"/>
    </row>
    <row r="58" spans="1:131" ht="26.25" customHeight="1" x14ac:dyDescent="0.15">
      <c r="A58" s="238">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32"/>
      <c r="BK58" s="232"/>
      <c r="BL58" s="232"/>
      <c r="BM58" s="232"/>
      <c r="BN58" s="232"/>
      <c r="BO58" s="241"/>
      <c r="BP58" s="241"/>
      <c r="BQ58" s="238">
        <v>52</v>
      </c>
      <c r="BR58" s="239"/>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30"/>
    </row>
    <row r="59" spans="1:131" ht="26.25" customHeight="1" x14ac:dyDescent="0.15">
      <c r="A59" s="238">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32"/>
      <c r="BK59" s="232"/>
      <c r="BL59" s="232"/>
      <c r="BM59" s="232"/>
      <c r="BN59" s="232"/>
      <c r="BO59" s="241"/>
      <c r="BP59" s="241"/>
      <c r="BQ59" s="238">
        <v>53</v>
      </c>
      <c r="BR59" s="239"/>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30"/>
    </row>
    <row r="60" spans="1:131" ht="26.25" customHeight="1" x14ac:dyDescent="0.15">
      <c r="A60" s="238">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32"/>
      <c r="BK60" s="232"/>
      <c r="BL60" s="232"/>
      <c r="BM60" s="232"/>
      <c r="BN60" s="232"/>
      <c r="BO60" s="241"/>
      <c r="BP60" s="241"/>
      <c r="BQ60" s="238">
        <v>54</v>
      </c>
      <c r="BR60" s="239"/>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30"/>
    </row>
    <row r="61" spans="1:131" ht="26.25" customHeight="1" thickBot="1" x14ac:dyDescent="0.2">
      <c r="A61" s="238">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32"/>
      <c r="BK61" s="232"/>
      <c r="BL61" s="232"/>
      <c r="BM61" s="232"/>
      <c r="BN61" s="232"/>
      <c r="BO61" s="241"/>
      <c r="BP61" s="241"/>
      <c r="BQ61" s="238">
        <v>55</v>
      </c>
      <c r="BR61" s="239"/>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30"/>
    </row>
    <row r="62" spans="1:131" ht="26.25" customHeight="1" x14ac:dyDescent="0.15">
      <c r="A62" s="238">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397</v>
      </c>
      <c r="BK62" s="1028"/>
      <c r="BL62" s="1028"/>
      <c r="BM62" s="1028"/>
      <c r="BN62" s="1029"/>
      <c r="BO62" s="241"/>
      <c r="BP62" s="241"/>
      <c r="BQ62" s="238">
        <v>56</v>
      </c>
      <c r="BR62" s="239"/>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30"/>
    </row>
    <row r="63" spans="1:131" ht="26.25" customHeight="1" thickBot="1" x14ac:dyDescent="0.2">
      <c r="A63" s="240" t="s">
        <v>377</v>
      </c>
      <c r="B63" s="937" t="s">
        <v>398</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6755</v>
      </c>
      <c r="AG63" s="959"/>
      <c r="AH63" s="959"/>
      <c r="AI63" s="959"/>
      <c r="AJ63" s="1022"/>
      <c r="AK63" s="1023"/>
      <c r="AL63" s="963"/>
      <c r="AM63" s="963"/>
      <c r="AN63" s="963"/>
      <c r="AO63" s="963"/>
      <c r="AP63" s="959"/>
      <c r="AQ63" s="959"/>
      <c r="AR63" s="959"/>
      <c r="AS63" s="959"/>
      <c r="AT63" s="959"/>
      <c r="AU63" s="959"/>
      <c r="AV63" s="959"/>
      <c r="AW63" s="959"/>
      <c r="AX63" s="959"/>
      <c r="AY63" s="959"/>
      <c r="AZ63" s="1017"/>
      <c r="BA63" s="1017"/>
      <c r="BB63" s="1017"/>
      <c r="BC63" s="1017"/>
      <c r="BD63" s="1017"/>
      <c r="BE63" s="960"/>
      <c r="BF63" s="960"/>
      <c r="BG63" s="960"/>
      <c r="BH63" s="960"/>
      <c r="BI63" s="961"/>
      <c r="BJ63" s="1018" t="s">
        <v>122</v>
      </c>
      <c r="BK63" s="953"/>
      <c r="BL63" s="953"/>
      <c r="BM63" s="953"/>
      <c r="BN63" s="1019"/>
      <c r="BO63" s="241"/>
      <c r="BP63" s="241"/>
      <c r="BQ63" s="238">
        <v>57</v>
      </c>
      <c r="BR63" s="239"/>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30"/>
    </row>
    <row r="65" spans="1:131" ht="26.25" customHeight="1" thickBot="1" x14ac:dyDescent="0.2">
      <c r="A65" s="232" t="s">
        <v>399</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30"/>
    </row>
    <row r="66" spans="1:131" ht="26.25" customHeight="1" x14ac:dyDescent="0.15">
      <c r="A66" s="995" t="s">
        <v>400</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401</v>
      </c>
      <c r="AV66" s="1002"/>
      <c r="AW66" s="1002"/>
      <c r="AX66" s="1002"/>
      <c r="AY66" s="1003"/>
      <c r="AZ66" s="1001" t="s">
        <v>364</v>
      </c>
      <c r="BA66" s="1002"/>
      <c r="BB66" s="1002"/>
      <c r="BC66" s="1002"/>
      <c r="BD66" s="1015"/>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15">
      <c r="A68" s="236">
        <v>1</v>
      </c>
      <c r="B68" s="985" t="s">
        <v>563</v>
      </c>
      <c r="C68" s="986"/>
      <c r="D68" s="986"/>
      <c r="E68" s="986"/>
      <c r="F68" s="986"/>
      <c r="G68" s="986"/>
      <c r="H68" s="986"/>
      <c r="I68" s="986"/>
      <c r="J68" s="986"/>
      <c r="K68" s="986"/>
      <c r="L68" s="986"/>
      <c r="M68" s="986"/>
      <c r="N68" s="986"/>
      <c r="O68" s="986"/>
      <c r="P68" s="987"/>
      <c r="Q68" s="988">
        <v>1795</v>
      </c>
      <c r="R68" s="982"/>
      <c r="S68" s="982"/>
      <c r="T68" s="982"/>
      <c r="U68" s="982"/>
      <c r="V68" s="982">
        <v>1726</v>
      </c>
      <c r="W68" s="982"/>
      <c r="X68" s="982"/>
      <c r="Y68" s="982"/>
      <c r="Z68" s="982"/>
      <c r="AA68" s="982">
        <v>68</v>
      </c>
      <c r="AB68" s="982"/>
      <c r="AC68" s="982"/>
      <c r="AD68" s="982"/>
      <c r="AE68" s="982"/>
      <c r="AF68" s="982">
        <v>68</v>
      </c>
      <c r="AG68" s="982"/>
      <c r="AH68" s="982"/>
      <c r="AI68" s="982"/>
      <c r="AJ68" s="982"/>
      <c r="AK68" s="982" t="s">
        <v>562</v>
      </c>
      <c r="AL68" s="982"/>
      <c r="AM68" s="982"/>
      <c r="AN68" s="982"/>
      <c r="AO68" s="982"/>
      <c r="AP68" s="982">
        <v>30</v>
      </c>
      <c r="AQ68" s="982"/>
      <c r="AR68" s="982"/>
      <c r="AS68" s="982"/>
      <c r="AT68" s="982"/>
      <c r="AU68" s="982"/>
      <c r="AV68" s="982"/>
      <c r="AW68" s="982"/>
      <c r="AX68" s="982"/>
      <c r="AY68" s="982"/>
      <c r="AZ68" s="983"/>
      <c r="BA68" s="983"/>
      <c r="BB68" s="983"/>
      <c r="BC68" s="983"/>
      <c r="BD68" s="984"/>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15">
      <c r="A69" s="238">
        <v>2</v>
      </c>
      <c r="B69" s="974" t="s">
        <v>564</v>
      </c>
      <c r="C69" s="975"/>
      <c r="D69" s="975"/>
      <c r="E69" s="975"/>
      <c r="F69" s="975"/>
      <c r="G69" s="975"/>
      <c r="H69" s="975"/>
      <c r="I69" s="975"/>
      <c r="J69" s="975"/>
      <c r="K69" s="975"/>
      <c r="L69" s="975"/>
      <c r="M69" s="975"/>
      <c r="N69" s="975"/>
      <c r="O69" s="975"/>
      <c r="P69" s="976"/>
      <c r="Q69" s="977">
        <v>313</v>
      </c>
      <c r="R69" s="971"/>
      <c r="S69" s="971"/>
      <c r="T69" s="971"/>
      <c r="U69" s="971"/>
      <c r="V69" s="971">
        <v>294</v>
      </c>
      <c r="W69" s="971"/>
      <c r="X69" s="971"/>
      <c r="Y69" s="971"/>
      <c r="Z69" s="971"/>
      <c r="AA69" s="971">
        <v>19</v>
      </c>
      <c r="AB69" s="971"/>
      <c r="AC69" s="971"/>
      <c r="AD69" s="971"/>
      <c r="AE69" s="971"/>
      <c r="AF69" s="971">
        <v>19</v>
      </c>
      <c r="AG69" s="971"/>
      <c r="AH69" s="971"/>
      <c r="AI69" s="971"/>
      <c r="AJ69" s="971"/>
      <c r="AK69" s="971">
        <v>83</v>
      </c>
      <c r="AL69" s="971"/>
      <c r="AM69" s="971"/>
      <c r="AN69" s="971"/>
      <c r="AO69" s="971"/>
      <c r="AP69" s="971" t="s">
        <v>562</v>
      </c>
      <c r="AQ69" s="971"/>
      <c r="AR69" s="971"/>
      <c r="AS69" s="971"/>
      <c r="AT69" s="971"/>
      <c r="AU69" s="971"/>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15">
      <c r="A70" s="238">
        <v>3</v>
      </c>
      <c r="B70" s="974" t="s">
        <v>565</v>
      </c>
      <c r="C70" s="975"/>
      <c r="D70" s="975"/>
      <c r="E70" s="975"/>
      <c r="F70" s="975"/>
      <c r="G70" s="975"/>
      <c r="H70" s="975"/>
      <c r="I70" s="975"/>
      <c r="J70" s="975"/>
      <c r="K70" s="975"/>
      <c r="L70" s="975"/>
      <c r="M70" s="975"/>
      <c r="N70" s="975"/>
      <c r="O70" s="975"/>
      <c r="P70" s="976"/>
      <c r="Q70" s="977">
        <v>62</v>
      </c>
      <c r="R70" s="971"/>
      <c r="S70" s="971"/>
      <c r="T70" s="971"/>
      <c r="U70" s="971"/>
      <c r="V70" s="971">
        <v>61</v>
      </c>
      <c r="W70" s="971"/>
      <c r="X70" s="971"/>
      <c r="Y70" s="971"/>
      <c r="Z70" s="971"/>
      <c r="AA70" s="971">
        <v>1</v>
      </c>
      <c r="AB70" s="971"/>
      <c r="AC70" s="971"/>
      <c r="AD70" s="971"/>
      <c r="AE70" s="971"/>
      <c r="AF70" s="971">
        <v>1</v>
      </c>
      <c r="AG70" s="971"/>
      <c r="AH70" s="971"/>
      <c r="AI70" s="971"/>
      <c r="AJ70" s="971"/>
      <c r="AK70" s="971" t="s">
        <v>562</v>
      </c>
      <c r="AL70" s="971"/>
      <c r="AM70" s="971"/>
      <c r="AN70" s="971"/>
      <c r="AO70" s="971"/>
      <c r="AP70" s="971" t="s">
        <v>562</v>
      </c>
      <c r="AQ70" s="971"/>
      <c r="AR70" s="971"/>
      <c r="AS70" s="971"/>
      <c r="AT70" s="971"/>
      <c r="AU70" s="971"/>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15">
      <c r="A71" s="238">
        <v>4</v>
      </c>
      <c r="B71" s="974" t="s">
        <v>566</v>
      </c>
      <c r="C71" s="975"/>
      <c r="D71" s="975"/>
      <c r="E71" s="975"/>
      <c r="F71" s="975"/>
      <c r="G71" s="975"/>
      <c r="H71" s="975"/>
      <c r="I71" s="975"/>
      <c r="J71" s="975"/>
      <c r="K71" s="975"/>
      <c r="L71" s="975"/>
      <c r="M71" s="975"/>
      <c r="N71" s="975"/>
      <c r="O71" s="975"/>
      <c r="P71" s="976"/>
      <c r="Q71" s="977">
        <v>155</v>
      </c>
      <c r="R71" s="971"/>
      <c r="S71" s="971"/>
      <c r="T71" s="971"/>
      <c r="U71" s="971"/>
      <c r="V71" s="971">
        <v>153</v>
      </c>
      <c r="W71" s="971"/>
      <c r="X71" s="971"/>
      <c r="Y71" s="971"/>
      <c r="Z71" s="971"/>
      <c r="AA71" s="971">
        <v>3</v>
      </c>
      <c r="AB71" s="971"/>
      <c r="AC71" s="971"/>
      <c r="AD71" s="971"/>
      <c r="AE71" s="971"/>
      <c r="AF71" s="971">
        <v>3</v>
      </c>
      <c r="AG71" s="971"/>
      <c r="AH71" s="971"/>
      <c r="AI71" s="971"/>
      <c r="AJ71" s="971"/>
      <c r="AK71" s="971" t="s">
        <v>562</v>
      </c>
      <c r="AL71" s="971"/>
      <c r="AM71" s="971"/>
      <c r="AN71" s="971"/>
      <c r="AO71" s="971"/>
      <c r="AP71" s="971" t="s">
        <v>562</v>
      </c>
      <c r="AQ71" s="971"/>
      <c r="AR71" s="971"/>
      <c r="AS71" s="971"/>
      <c r="AT71" s="971"/>
      <c r="AU71" s="971"/>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15">
      <c r="A72" s="238">
        <v>5</v>
      </c>
      <c r="B72" s="974" t="s">
        <v>567</v>
      </c>
      <c r="C72" s="975"/>
      <c r="D72" s="975"/>
      <c r="E72" s="975"/>
      <c r="F72" s="975"/>
      <c r="G72" s="975"/>
      <c r="H72" s="975"/>
      <c r="I72" s="975"/>
      <c r="J72" s="975"/>
      <c r="K72" s="975"/>
      <c r="L72" s="975"/>
      <c r="M72" s="975"/>
      <c r="N72" s="975"/>
      <c r="O72" s="975"/>
      <c r="P72" s="976"/>
      <c r="Q72" s="977">
        <v>16</v>
      </c>
      <c r="R72" s="971"/>
      <c r="S72" s="971"/>
      <c r="T72" s="971"/>
      <c r="U72" s="971"/>
      <c r="V72" s="971">
        <v>14</v>
      </c>
      <c r="W72" s="971"/>
      <c r="X72" s="971"/>
      <c r="Y72" s="971"/>
      <c r="Z72" s="971"/>
      <c r="AA72" s="971">
        <v>2</v>
      </c>
      <c r="AB72" s="971"/>
      <c r="AC72" s="971"/>
      <c r="AD72" s="971"/>
      <c r="AE72" s="971"/>
      <c r="AF72" s="971">
        <v>2</v>
      </c>
      <c r="AG72" s="971"/>
      <c r="AH72" s="971"/>
      <c r="AI72" s="971"/>
      <c r="AJ72" s="971"/>
      <c r="AK72" s="971" t="s">
        <v>562</v>
      </c>
      <c r="AL72" s="971"/>
      <c r="AM72" s="971"/>
      <c r="AN72" s="971"/>
      <c r="AO72" s="971"/>
      <c r="AP72" s="971" t="s">
        <v>562</v>
      </c>
      <c r="AQ72" s="971"/>
      <c r="AR72" s="971"/>
      <c r="AS72" s="971"/>
      <c r="AT72" s="971"/>
      <c r="AU72" s="971"/>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15">
      <c r="A73" s="238">
        <v>6</v>
      </c>
      <c r="B73" s="974" t="s">
        <v>568</v>
      </c>
      <c r="C73" s="975"/>
      <c r="D73" s="975"/>
      <c r="E73" s="975"/>
      <c r="F73" s="975"/>
      <c r="G73" s="975"/>
      <c r="H73" s="975"/>
      <c r="I73" s="975"/>
      <c r="J73" s="975"/>
      <c r="K73" s="975"/>
      <c r="L73" s="975"/>
      <c r="M73" s="975"/>
      <c r="N73" s="975"/>
      <c r="O73" s="975"/>
      <c r="P73" s="976"/>
      <c r="Q73" s="977">
        <v>5869</v>
      </c>
      <c r="R73" s="971"/>
      <c r="S73" s="971"/>
      <c r="T73" s="971"/>
      <c r="U73" s="971"/>
      <c r="V73" s="971">
        <v>4818</v>
      </c>
      <c r="W73" s="971"/>
      <c r="X73" s="971"/>
      <c r="Y73" s="971"/>
      <c r="Z73" s="971"/>
      <c r="AA73" s="971">
        <v>1051</v>
      </c>
      <c r="AB73" s="971"/>
      <c r="AC73" s="971"/>
      <c r="AD73" s="971"/>
      <c r="AE73" s="971"/>
      <c r="AF73" s="971">
        <v>1051</v>
      </c>
      <c r="AG73" s="971"/>
      <c r="AH73" s="971"/>
      <c r="AI73" s="971"/>
      <c r="AJ73" s="971"/>
      <c r="AK73" s="971">
        <v>18</v>
      </c>
      <c r="AL73" s="971"/>
      <c r="AM73" s="971"/>
      <c r="AN73" s="971"/>
      <c r="AO73" s="971"/>
      <c r="AP73" s="971" t="s">
        <v>562</v>
      </c>
      <c r="AQ73" s="971"/>
      <c r="AR73" s="971"/>
      <c r="AS73" s="971"/>
      <c r="AT73" s="971"/>
      <c r="AU73" s="971"/>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15">
      <c r="A74" s="238">
        <v>7</v>
      </c>
      <c r="B74" s="974" t="s">
        <v>569</v>
      </c>
      <c r="C74" s="975"/>
      <c r="D74" s="975"/>
      <c r="E74" s="975"/>
      <c r="F74" s="975"/>
      <c r="G74" s="975"/>
      <c r="H74" s="975"/>
      <c r="I74" s="975"/>
      <c r="J74" s="975"/>
      <c r="K74" s="975"/>
      <c r="L74" s="975"/>
      <c r="M74" s="975"/>
      <c r="N74" s="975"/>
      <c r="O74" s="975"/>
      <c r="P74" s="976"/>
      <c r="Q74" s="977">
        <v>280</v>
      </c>
      <c r="R74" s="971"/>
      <c r="S74" s="971"/>
      <c r="T74" s="971"/>
      <c r="U74" s="971"/>
      <c r="V74" s="971">
        <v>269</v>
      </c>
      <c r="W74" s="971"/>
      <c r="X74" s="971"/>
      <c r="Y74" s="971"/>
      <c r="Z74" s="971"/>
      <c r="AA74" s="971">
        <v>11</v>
      </c>
      <c r="AB74" s="971"/>
      <c r="AC74" s="971"/>
      <c r="AD74" s="971"/>
      <c r="AE74" s="971"/>
      <c r="AF74" s="971">
        <v>11</v>
      </c>
      <c r="AG74" s="971"/>
      <c r="AH74" s="971"/>
      <c r="AI74" s="971"/>
      <c r="AJ74" s="971"/>
      <c r="AK74" s="971" t="s">
        <v>562</v>
      </c>
      <c r="AL74" s="971"/>
      <c r="AM74" s="971"/>
      <c r="AN74" s="971"/>
      <c r="AO74" s="971"/>
      <c r="AP74" s="971">
        <v>101</v>
      </c>
      <c r="AQ74" s="971"/>
      <c r="AR74" s="971"/>
      <c r="AS74" s="971"/>
      <c r="AT74" s="971"/>
      <c r="AU74" s="971">
        <v>4</v>
      </c>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15">
      <c r="A75" s="238">
        <v>8</v>
      </c>
      <c r="B75" s="974" t="s">
        <v>570</v>
      </c>
      <c r="C75" s="975"/>
      <c r="D75" s="975"/>
      <c r="E75" s="975"/>
      <c r="F75" s="975"/>
      <c r="G75" s="975"/>
      <c r="H75" s="975"/>
      <c r="I75" s="975"/>
      <c r="J75" s="975"/>
      <c r="K75" s="975"/>
      <c r="L75" s="975"/>
      <c r="M75" s="975"/>
      <c r="N75" s="975"/>
      <c r="O75" s="975"/>
      <c r="P75" s="976"/>
      <c r="Q75" s="978">
        <v>5</v>
      </c>
      <c r="R75" s="979"/>
      <c r="S75" s="979"/>
      <c r="T75" s="979"/>
      <c r="U75" s="980"/>
      <c r="V75" s="981">
        <v>3</v>
      </c>
      <c r="W75" s="979"/>
      <c r="X75" s="979"/>
      <c r="Y75" s="979"/>
      <c r="Z75" s="980"/>
      <c r="AA75" s="981">
        <v>2</v>
      </c>
      <c r="AB75" s="979"/>
      <c r="AC75" s="979"/>
      <c r="AD75" s="979"/>
      <c r="AE75" s="980"/>
      <c r="AF75" s="981">
        <v>2</v>
      </c>
      <c r="AG75" s="979"/>
      <c r="AH75" s="979"/>
      <c r="AI75" s="979"/>
      <c r="AJ75" s="980"/>
      <c r="AK75" s="981">
        <v>0</v>
      </c>
      <c r="AL75" s="979"/>
      <c r="AM75" s="979"/>
      <c r="AN75" s="979"/>
      <c r="AO75" s="980"/>
      <c r="AP75" s="981" t="s">
        <v>562</v>
      </c>
      <c r="AQ75" s="979"/>
      <c r="AR75" s="979"/>
      <c r="AS75" s="979"/>
      <c r="AT75" s="980"/>
      <c r="AU75" s="981"/>
      <c r="AV75" s="979"/>
      <c r="AW75" s="979"/>
      <c r="AX75" s="979"/>
      <c r="AY75" s="980"/>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15">
      <c r="A76" s="238">
        <v>9</v>
      </c>
      <c r="B76" s="974" t="s">
        <v>571</v>
      </c>
      <c r="C76" s="975"/>
      <c r="D76" s="975"/>
      <c r="E76" s="975"/>
      <c r="F76" s="975"/>
      <c r="G76" s="975"/>
      <c r="H76" s="975"/>
      <c r="I76" s="975"/>
      <c r="J76" s="975"/>
      <c r="K76" s="975"/>
      <c r="L76" s="975"/>
      <c r="M76" s="975"/>
      <c r="N76" s="975"/>
      <c r="O76" s="975"/>
      <c r="P76" s="976"/>
      <c r="Q76" s="978">
        <v>237</v>
      </c>
      <c r="R76" s="979"/>
      <c r="S76" s="979"/>
      <c r="T76" s="979"/>
      <c r="U76" s="980"/>
      <c r="V76" s="981">
        <v>234</v>
      </c>
      <c r="W76" s="979"/>
      <c r="X76" s="979"/>
      <c r="Y76" s="979"/>
      <c r="Z76" s="980"/>
      <c r="AA76" s="981">
        <v>4</v>
      </c>
      <c r="AB76" s="979"/>
      <c r="AC76" s="979"/>
      <c r="AD76" s="979"/>
      <c r="AE76" s="980"/>
      <c r="AF76" s="981">
        <v>4</v>
      </c>
      <c r="AG76" s="979"/>
      <c r="AH76" s="979"/>
      <c r="AI76" s="979"/>
      <c r="AJ76" s="980"/>
      <c r="AK76" s="981">
        <v>12</v>
      </c>
      <c r="AL76" s="979"/>
      <c r="AM76" s="979"/>
      <c r="AN76" s="979"/>
      <c r="AO76" s="980"/>
      <c r="AP76" s="981" t="s">
        <v>562</v>
      </c>
      <c r="AQ76" s="979"/>
      <c r="AR76" s="979"/>
      <c r="AS76" s="979"/>
      <c r="AT76" s="980"/>
      <c r="AU76" s="981"/>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15">
      <c r="A77" s="238">
        <v>10</v>
      </c>
      <c r="B77" s="974" t="s">
        <v>572</v>
      </c>
      <c r="C77" s="975"/>
      <c r="D77" s="975"/>
      <c r="E77" s="975"/>
      <c r="F77" s="975"/>
      <c r="G77" s="975"/>
      <c r="H77" s="975"/>
      <c r="I77" s="975"/>
      <c r="J77" s="975"/>
      <c r="K77" s="975"/>
      <c r="L77" s="975"/>
      <c r="M77" s="975"/>
      <c r="N77" s="975"/>
      <c r="O77" s="975"/>
      <c r="P77" s="976"/>
      <c r="Q77" s="978">
        <v>254366</v>
      </c>
      <c r="R77" s="979"/>
      <c r="S77" s="979"/>
      <c r="T77" s="979"/>
      <c r="U77" s="980"/>
      <c r="V77" s="981">
        <v>246438</v>
      </c>
      <c r="W77" s="979"/>
      <c r="X77" s="979"/>
      <c r="Y77" s="979"/>
      <c r="Z77" s="980"/>
      <c r="AA77" s="981">
        <v>7929</v>
      </c>
      <c r="AB77" s="979"/>
      <c r="AC77" s="979"/>
      <c r="AD77" s="979"/>
      <c r="AE77" s="980"/>
      <c r="AF77" s="981">
        <v>7525</v>
      </c>
      <c r="AG77" s="979"/>
      <c r="AH77" s="979"/>
      <c r="AI77" s="979"/>
      <c r="AJ77" s="980"/>
      <c r="AK77" s="981" t="s">
        <v>562</v>
      </c>
      <c r="AL77" s="979"/>
      <c r="AM77" s="979"/>
      <c r="AN77" s="979"/>
      <c r="AO77" s="980"/>
      <c r="AP77" s="981" t="s">
        <v>562</v>
      </c>
      <c r="AQ77" s="979"/>
      <c r="AR77" s="979"/>
      <c r="AS77" s="979"/>
      <c r="AT77" s="980"/>
      <c r="AU77" s="981"/>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15">
      <c r="A78" s="238">
        <v>11</v>
      </c>
      <c r="B78" s="974" t="s">
        <v>573</v>
      </c>
      <c r="C78" s="975"/>
      <c r="D78" s="975"/>
      <c r="E78" s="975"/>
      <c r="F78" s="975"/>
      <c r="G78" s="975"/>
      <c r="H78" s="975"/>
      <c r="I78" s="975"/>
      <c r="J78" s="975"/>
      <c r="K78" s="975"/>
      <c r="L78" s="975"/>
      <c r="M78" s="975"/>
      <c r="N78" s="975"/>
      <c r="O78" s="975"/>
      <c r="P78" s="976"/>
      <c r="Q78" s="977">
        <v>249</v>
      </c>
      <c r="R78" s="971"/>
      <c r="S78" s="971"/>
      <c r="T78" s="971"/>
      <c r="U78" s="971"/>
      <c r="V78" s="971">
        <v>153</v>
      </c>
      <c r="W78" s="971"/>
      <c r="X78" s="971"/>
      <c r="Y78" s="971"/>
      <c r="Z78" s="971"/>
      <c r="AA78" s="971">
        <v>96</v>
      </c>
      <c r="AB78" s="971"/>
      <c r="AC78" s="971"/>
      <c r="AD78" s="971"/>
      <c r="AE78" s="971"/>
      <c r="AF78" s="971">
        <v>96</v>
      </c>
      <c r="AG78" s="971"/>
      <c r="AH78" s="971"/>
      <c r="AI78" s="971"/>
      <c r="AJ78" s="971"/>
      <c r="AK78" s="971" t="s">
        <v>562</v>
      </c>
      <c r="AL78" s="971"/>
      <c r="AM78" s="971"/>
      <c r="AN78" s="971"/>
      <c r="AO78" s="971"/>
      <c r="AP78" s="971" t="s">
        <v>562</v>
      </c>
      <c r="AQ78" s="971"/>
      <c r="AR78" s="971"/>
      <c r="AS78" s="971"/>
      <c r="AT78" s="971"/>
      <c r="AU78" s="971"/>
      <c r="AV78" s="971"/>
      <c r="AW78" s="971"/>
      <c r="AX78" s="971"/>
      <c r="AY78" s="971"/>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15">
      <c r="A79" s="238">
        <v>12</v>
      </c>
      <c r="B79" s="974" t="s">
        <v>574</v>
      </c>
      <c r="C79" s="975"/>
      <c r="D79" s="975"/>
      <c r="E79" s="975"/>
      <c r="F79" s="975"/>
      <c r="G79" s="975"/>
      <c r="H79" s="975"/>
      <c r="I79" s="975"/>
      <c r="J79" s="975"/>
      <c r="K79" s="975"/>
      <c r="L79" s="975"/>
      <c r="M79" s="975"/>
      <c r="N79" s="975"/>
      <c r="O79" s="975"/>
      <c r="P79" s="976"/>
      <c r="Q79" s="977">
        <v>38</v>
      </c>
      <c r="R79" s="971"/>
      <c r="S79" s="971"/>
      <c r="T79" s="971"/>
      <c r="U79" s="971"/>
      <c r="V79" s="971">
        <v>23</v>
      </c>
      <c r="W79" s="971"/>
      <c r="X79" s="971"/>
      <c r="Y79" s="971"/>
      <c r="Z79" s="971"/>
      <c r="AA79" s="971">
        <v>15</v>
      </c>
      <c r="AB79" s="971"/>
      <c r="AC79" s="971"/>
      <c r="AD79" s="971"/>
      <c r="AE79" s="971"/>
      <c r="AF79" s="971">
        <v>15</v>
      </c>
      <c r="AG79" s="971"/>
      <c r="AH79" s="971"/>
      <c r="AI79" s="971"/>
      <c r="AJ79" s="971"/>
      <c r="AK79" s="971" t="s">
        <v>562</v>
      </c>
      <c r="AL79" s="971"/>
      <c r="AM79" s="971"/>
      <c r="AN79" s="971"/>
      <c r="AO79" s="971"/>
      <c r="AP79" s="971" t="s">
        <v>562</v>
      </c>
      <c r="AQ79" s="971"/>
      <c r="AR79" s="971"/>
      <c r="AS79" s="971"/>
      <c r="AT79" s="971"/>
      <c r="AU79" s="971"/>
      <c r="AV79" s="971"/>
      <c r="AW79" s="971"/>
      <c r="AX79" s="971"/>
      <c r="AY79" s="971"/>
      <c r="AZ79" s="972"/>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15">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15">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15">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15">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15">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15">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15">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15">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
      <c r="A88" s="240" t="s">
        <v>377</v>
      </c>
      <c r="B88" s="937" t="s">
        <v>402</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c r="AG88" s="959"/>
      <c r="AH88" s="959"/>
      <c r="AI88" s="959"/>
      <c r="AJ88" s="959"/>
      <c r="AK88" s="963"/>
      <c r="AL88" s="963"/>
      <c r="AM88" s="963"/>
      <c r="AN88" s="963"/>
      <c r="AO88" s="963"/>
      <c r="AP88" s="959"/>
      <c r="AQ88" s="959"/>
      <c r="AR88" s="959"/>
      <c r="AS88" s="959"/>
      <c r="AT88" s="959"/>
      <c r="AU88" s="959"/>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377</v>
      </c>
      <c r="BR102" s="937" t="s">
        <v>403</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404</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405</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406</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407</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2" t="s">
        <v>408</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409</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15">
      <c r="A109" s="895" t="s">
        <v>410</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411</v>
      </c>
      <c r="AB109" s="896"/>
      <c r="AC109" s="896"/>
      <c r="AD109" s="896"/>
      <c r="AE109" s="897"/>
      <c r="AF109" s="898" t="s">
        <v>412</v>
      </c>
      <c r="AG109" s="896"/>
      <c r="AH109" s="896"/>
      <c r="AI109" s="896"/>
      <c r="AJ109" s="897"/>
      <c r="AK109" s="898" t="s">
        <v>294</v>
      </c>
      <c r="AL109" s="896"/>
      <c r="AM109" s="896"/>
      <c r="AN109" s="896"/>
      <c r="AO109" s="897"/>
      <c r="AP109" s="898" t="s">
        <v>413</v>
      </c>
      <c r="AQ109" s="896"/>
      <c r="AR109" s="896"/>
      <c r="AS109" s="896"/>
      <c r="AT109" s="929"/>
      <c r="AU109" s="895" t="s">
        <v>410</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411</v>
      </c>
      <c r="BR109" s="896"/>
      <c r="BS109" s="896"/>
      <c r="BT109" s="896"/>
      <c r="BU109" s="897"/>
      <c r="BV109" s="898" t="s">
        <v>412</v>
      </c>
      <c r="BW109" s="896"/>
      <c r="BX109" s="896"/>
      <c r="BY109" s="896"/>
      <c r="BZ109" s="897"/>
      <c r="CA109" s="898" t="s">
        <v>294</v>
      </c>
      <c r="CB109" s="896"/>
      <c r="CC109" s="896"/>
      <c r="CD109" s="896"/>
      <c r="CE109" s="897"/>
      <c r="CF109" s="936" t="s">
        <v>413</v>
      </c>
      <c r="CG109" s="936"/>
      <c r="CH109" s="936"/>
      <c r="CI109" s="936"/>
      <c r="CJ109" s="936"/>
      <c r="CK109" s="898" t="s">
        <v>414</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411</v>
      </c>
      <c r="DH109" s="896"/>
      <c r="DI109" s="896"/>
      <c r="DJ109" s="896"/>
      <c r="DK109" s="897"/>
      <c r="DL109" s="898" t="s">
        <v>412</v>
      </c>
      <c r="DM109" s="896"/>
      <c r="DN109" s="896"/>
      <c r="DO109" s="896"/>
      <c r="DP109" s="897"/>
      <c r="DQ109" s="898" t="s">
        <v>294</v>
      </c>
      <c r="DR109" s="896"/>
      <c r="DS109" s="896"/>
      <c r="DT109" s="896"/>
      <c r="DU109" s="897"/>
      <c r="DV109" s="898" t="s">
        <v>413</v>
      </c>
      <c r="DW109" s="896"/>
      <c r="DX109" s="896"/>
      <c r="DY109" s="896"/>
      <c r="DZ109" s="929"/>
    </row>
    <row r="110" spans="1:131" s="230" customFormat="1" ht="26.25" customHeight="1" x14ac:dyDescent="0.15">
      <c r="A110" s="807" t="s">
        <v>415</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5610462</v>
      </c>
      <c r="AB110" s="889"/>
      <c r="AC110" s="889"/>
      <c r="AD110" s="889"/>
      <c r="AE110" s="890"/>
      <c r="AF110" s="891">
        <v>5739675</v>
      </c>
      <c r="AG110" s="889"/>
      <c r="AH110" s="889"/>
      <c r="AI110" s="889"/>
      <c r="AJ110" s="890"/>
      <c r="AK110" s="891">
        <v>5630953</v>
      </c>
      <c r="AL110" s="889"/>
      <c r="AM110" s="889"/>
      <c r="AN110" s="889"/>
      <c r="AO110" s="890"/>
      <c r="AP110" s="892">
        <v>24.5</v>
      </c>
      <c r="AQ110" s="893"/>
      <c r="AR110" s="893"/>
      <c r="AS110" s="893"/>
      <c r="AT110" s="894"/>
      <c r="AU110" s="930" t="s">
        <v>69</v>
      </c>
      <c r="AV110" s="931"/>
      <c r="AW110" s="931"/>
      <c r="AX110" s="931"/>
      <c r="AY110" s="931"/>
      <c r="AZ110" s="860" t="s">
        <v>416</v>
      </c>
      <c r="BA110" s="808"/>
      <c r="BB110" s="808"/>
      <c r="BC110" s="808"/>
      <c r="BD110" s="808"/>
      <c r="BE110" s="808"/>
      <c r="BF110" s="808"/>
      <c r="BG110" s="808"/>
      <c r="BH110" s="808"/>
      <c r="BI110" s="808"/>
      <c r="BJ110" s="808"/>
      <c r="BK110" s="808"/>
      <c r="BL110" s="808"/>
      <c r="BM110" s="808"/>
      <c r="BN110" s="808"/>
      <c r="BO110" s="808"/>
      <c r="BP110" s="809"/>
      <c r="BQ110" s="861">
        <v>51806222</v>
      </c>
      <c r="BR110" s="842"/>
      <c r="BS110" s="842"/>
      <c r="BT110" s="842"/>
      <c r="BU110" s="842"/>
      <c r="BV110" s="842">
        <v>49040945</v>
      </c>
      <c r="BW110" s="842"/>
      <c r="BX110" s="842"/>
      <c r="BY110" s="842"/>
      <c r="BZ110" s="842"/>
      <c r="CA110" s="842">
        <v>47284091</v>
      </c>
      <c r="CB110" s="842"/>
      <c r="CC110" s="842"/>
      <c r="CD110" s="842"/>
      <c r="CE110" s="842"/>
      <c r="CF110" s="866">
        <v>205.8</v>
      </c>
      <c r="CG110" s="867"/>
      <c r="CH110" s="867"/>
      <c r="CI110" s="867"/>
      <c r="CJ110" s="867"/>
      <c r="CK110" s="926" t="s">
        <v>417</v>
      </c>
      <c r="CL110" s="819"/>
      <c r="CM110" s="860" t="s">
        <v>418</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v>4479681</v>
      </c>
      <c r="DM110" s="842"/>
      <c r="DN110" s="842"/>
      <c r="DO110" s="842"/>
      <c r="DP110" s="842"/>
      <c r="DQ110" s="842">
        <v>3128646</v>
      </c>
      <c r="DR110" s="842"/>
      <c r="DS110" s="842"/>
      <c r="DT110" s="842"/>
      <c r="DU110" s="842"/>
      <c r="DV110" s="843">
        <v>13.6</v>
      </c>
      <c r="DW110" s="843"/>
      <c r="DX110" s="843"/>
      <c r="DY110" s="843"/>
      <c r="DZ110" s="844"/>
    </row>
    <row r="111" spans="1:131" s="230" customFormat="1" ht="26.25" customHeight="1" x14ac:dyDescent="0.15">
      <c r="A111" s="774" t="s">
        <v>419</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420</v>
      </c>
      <c r="BA111" s="752"/>
      <c r="BB111" s="752"/>
      <c r="BC111" s="752"/>
      <c r="BD111" s="752"/>
      <c r="BE111" s="752"/>
      <c r="BF111" s="752"/>
      <c r="BG111" s="752"/>
      <c r="BH111" s="752"/>
      <c r="BI111" s="752"/>
      <c r="BJ111" s="752"/>
      <c r="BK111" s="752"/>
      <c r="BL111" s="752"/>
      <c r="BM111" s="752"/>
      <c r="BN111" s="752"/>
      <c r="BO111" s="752"/>
      <c r="BP111" s="753"/>
      <c r="BQ111" s="816">
        <v>2361891</v>
      </c>
      <c r="BR111" s="817"/>
      <c r="BS111" s="817"/>
      <c r="BT111" s="817"/>
      <c r="BU111" s="817"/>
      <c r="BV111" s="817">
        <v>7229531</v>
      </c>
      <c r="BW111" s="817"/>
      <c r="BX111" s="817"/>
      <c r="BY111" s="817"/>
      <c r="BZ111" s="817"/>
      <c r="CA111" s="817">
        <v>5623816</v>
      </c>
      <c r="CB111" s="817"/>
      <c r="CC111" s="817"/>
      <c r="CD111" s="817"/>
      <c r="CE111" s="817"/>
      <c r="CF111" s="875">
        <v>24.5</v>
      </c>
      <c r="CG111" s="876"/>
      <c r="CH111" s="876"/>
      <c r="CI111" s="876"/>
      <c r="CJ111" s="876"/>
      <c r="CK111" s="927"/>
      <c r="CL111" s="821"/>
      <c r="CM111" s="815" t="s">
        <v>421</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30" customFormat="1" ht="26.25" customHeight="1" x14ac:dyDescent="0.15">
      <c r="A112" s="912" t="s">
        <v>422</v>
      </c>
      <c r="B112" s="913"/>
      <c r="C112" s="752" t="s">
        <v>423</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424</v>
      </c>
      <c r="BA112" s="752"/>
      <c r="BB112" s="752"/>
      <c r="BC112" s="752"/>
      <c r="BD112" s="752"/>
      <c r="BE112" s="752"/>
      <c r="BF112" s="752"/>
      <c r="BG112" s="752"/>
      <c r="BH112" s="752"/>
      <c r="BI112" s="752"/>
      <c r="BJ112" s="752"/>
      <c r="BK112" s="752"/>
      <c r="BL112" s="752"/>
      <c r="BM112" s="752"/>
      <c r="BN112" s="752"/>
      <c r="BO112" s="752"/>
      <c r="BP112" s="753"/>
      <c r="BQ112" s="816">
        <v>14287854</v>
      </c>
      <c r="BR112" s="817"/>
      <c r="BS112" s="817"/>
      <c r="BT112" s="817"/>
      <c r="BU112" s="817"/>
      <c r="BV112" s="817">
        <v>12922524</v>
      </c>
      <c r="BW112" s="817"/>
      <c r="BX112" s="817"/>
      <c r="BY112" s="817"/>
      <c r="BZ112" s="817"/>
      <c r="CA112" s="817">
        <v>12227450</v>
      </c>
      <c r="CB112" s="817"/>
      <c r="CC112" s="817"/>
      <c r="CD112" s="817"/>
      <c r="CE112" s="817"/>
      <c r="CF112" s="875">
        <v>53.2</v>
      </c>
      <c r="CG112" s="876"/>
      <c r="CH112" s="876"/>
      <c r="CI112" s="876"/>
      <c r="CJ112" s="876"/>
      <c r="CK112" s="927"/>
      <c r="CL112" s="821"/>
      <c r="CM112" s="815" t="s">
        <v>425</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30" customFormat="1" ht="26.25" customHeight="1" x14ac:dyDescent="0.15">
      <c r="A113" s="914"/>
      <c r="B113" s="915"/>
      <c r="C113" s="752" t="s">
        <v>426</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1399574</v>
      </c>
      <c r="AB113" s="919"/>
      <c r="AC113" s="919"/>
      <c r="AD113" s="919"/>
      <c r="AE113" s="920"/>
      <c r="AF113" s="921">
        <v>1428243</v>
      </c>
      <c r="AG113" s="919"/>
      <c r="AH113" s="919"/>
      <c r="AI113" s="919"/>
      <c r="AJ113" s="920"/>
      <c r="AK113" s="921">
        <v>1564515</v>
      </c>
      <c r="AL113" s="919"/>
      <c r="AM113" s="919"/>
      <c r="AN113" s="919"/>
      <c r="AO113" s="920"/>
      <c r="AP113" s="922">
        <v>6.8</v>
      </c>
      <c r="AQ113" s="923"/>
      <c r="AR113" s="923"/>
      <c r="AS113" s="923"/>
      <c r="AT113" s="924"/>
      <c r="AU113" s="932"/>
      <c r="AV113" s="933"/>
      <c r="AW113" s="933"/>
      <c r="AX113" s="933"/>
      <c r="AY113" s="933"/>
      <c r="AZ113" s="815" t="s">
        <v>427</v>
      </c>
      <c r="BA113" s="752"/>
      <c r="BB113" s="752"/>
      <c r="BC113" s="752"/>
      <c r="BD113" s="752"/>
      <c r="BE113" s="752"/>
      <c r="BF113" s="752"/>
      <c r="BG113" s="752"/>
      <c r="BH113" s="752"/>
      <c r="BI113" s="752"/>
      <c r="BJ113" s="752"/>
      <c r="BK113" s="752"/>
      <c r="BL113" s="752"/>
      <c r="BM113" s="752"/>
      <c r="BN113" s="752"/>
      <c r="BO113" s="752"/>
      <c r="BP113" s="753"/>
      <c r="BQ113" s="816">
        <v>21126</v>
      </c>
      <c r="BR113" s="817"/>
      <c r="BS113" s="817"/>
      <c r="BT113" s="817"/>
      <c r="BU113" s="817"/>
      <c r="BV113" s="817">
        <v>12599</v>
      </c>
      <c r="BW113" s="817"/>
      <c r="BX113" s="817"/>
      <c r="BY113" s="817"/>
      <c r="BZ113" s="817"/>
      <c r="CA113" s="817">
        <v>4045</v>
      </c>
      <c r="CB113" s="817"/>
      <c r="CC113" s="817"/>
      <c r="CD113" s="817"/>
      <c r="CE113" s="817"/>
      <c r="CF113" s="875">
        <v>0</v>
      </c>
      <c r="CG113" s="876"/>
      <c r="CH113" s="876"/>
      <c r="CI113" s="876"/>
      <c r="CJ113" s="876"/>
      <c r="CK113" s="927"/>
      <c r="CL113" s="821"/>
      <c r="CM113" s="815" t="s">
        <v>428</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v>1997699</v>
      </c>
      <c r="DH113" s="780"/>
      <c r="DI113" s="780"/>
      <c r="DJ113" s="780"/>
      <c r="DK113" s="781"/>
      <c r="DL113" s="782">
        <v>2410796</v>
      </c>
      <c r="DM113" s="780"/>
      <c r="DN113" s="780"/>
      <c r="DO113" s="780"/>
      <c r="DP113" s="781"/>
      <c r="DQ113" s="782">
        <v>2178494</v>
      </c>
      <c r="DR113" s="780"/>
      <c r="DS113" s="780"/>
      <c r="DT113" s="780"/>
      <c r="DU113" s="781"/>
      <c r="DV113" s="824">
        <v>9.5</v>
      </c>
      <c r="DW113" s="825"/>
      <c r="DX113" s="825"/>
      <c r="DY113" s="825"/>
      <c r="DZ113" s="826"/>
    </row>
    <row r="114" spans="1:130" s="230" customFormat="1" ht="26.25" customHeight="1" x14ac:dyDescent="0.15">
      <c r="A114" s="914"/>
      <c r="B114" s="915"/>
      <c r="C114" s="752" t="s">
        <v>429</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5971</v>
      </c>
      <c r="AB114" s="780"/>
      <c r="AC114" s="780"/>
      <c r="AD114" s="780"/>
      <c r="AE114" s="781"/>
      <c r="AF114" s="782">
        <v>6014</v>
      </c>
      <c r="AG114" s="780"/>
      <c r="AH114" s="780"/>
      <c r="AI114" s="780"/>
      <c r="AJ114" s="781"/>
      <c r="AK114" s="782">
        <v>5971</v>
      </c>
      <c r="AL114" s="780"/>
      <c r="AM114" s="780"/>
      <c r="AN114" s="780"/>
      <c r="AO114" s="781"/>
      <c r="AP114" s="824">
        <v>0</v>
      </c>
      <c r="AQ114" s="825"/>
      <c r="AR114" s="825"/>
      <c r="AS114" s="825"/>
      <c r="AT114" s="826"/>
      <c r="AU114" s="932"/>
      <c r="AV114" s="933"/>
      <c r="AW114" s="933"/>
      <c r="AX114" s="933"/>
      <c r="AY114" s="933"/>
      <c r="AZ114" s="815" t="s">
        <v>430</v>
      </c>
      <c r="BA114" s="752"/>
      <c r="BB114" s="752"/>
      <c r="BC114" s="752"/>
      <c r="BD114" s="752"/>
      <c r="BE114" s="752"/>
      <c r="BF114" s="752"/>
      <c r="BG114" s="752"/>
      <c r="BH114" s="752"/>
      <c r="BI114" s="752"/>
      <c r="BJ114" s="752"/>
      <c r="BK114" s="752"/>
      <c r="BL114" s="752"/>
      <c r="BM114" s="752"/>
      <c r="BN114" s="752"/>
      <c r="BO114" s="752"/>
      <c r="BP114" s="753"/>
      <c r="BQ114" s="816">
        <v>7496708</v>
      </c>
      <c r="BR114" s="817"/>
      <c r="BS114" s="817"/>
      <c r="BT114" s="817"/>
      <c r="BU114" s="817"/>
      <c r="BV114" s="817">
        <v>7744610</v>
      </c>
      <c r="BW114" s="817"/>
      <c r="BX114" s="817"/>
      <c r="BY114" s="817"/>
      <c r="BZ114" s="817"/>
      <c r="CA114" s="817">
        <v>7716976</v>
      </c>
      <c r="CB114" s="817"/>
      <c r="CC114" s="817"/>
      <c r="CD114" s="817"/>
      <c r="CE114" s="817"/>
      <c r="CF114" s="875">
        <v>33.6</v>
      </c>
      <c r="CG114" s="876"/>
      <c r="CH114" s="876"/>
      <c r="CI114" s="876"/>
      <c r="CJ114" s="876"/>
      <c r="CK114" s="927"/>
      <c r="CL114" s="821"/>
      <c r="CM114" s="815" t="s">
        <v>431</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30" customFormat="1" ht="26.25" customHeight="1" x14ac:dyDescent="0.15">
      <c r="A115" s="914"/>
      <c r="B115" s="915"/>
      <c r="C115" s="752" t="s">
        <v>432</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433</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434</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30" customFormat="1" ht="26.25" customHeight="1" x14ac:dyDescent="0.15">
      <c r="A116" s="916"/>
      <c r="B116" s="917"/>
      <c r="C116" s="839" t="s">
        <v>435</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436</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437</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v>364192</v>
      </c>
      <c r="DH116" s="780"/>
      <c r="DI116" s="780"/>
      <c r="DJ116" s="780"/>
      <c r="DK116" s="781"/>
      <c r="DL116" s="782">
        <v>339054</v>
      </c>
      <c r="DM116" s="780"/>
      <c r="DN116" s="780"/>
      <c r="DO116" s="780"/>
      <c r="DP116" s="781"/>
      <c r="DQ116" s="782">
        <v>316676</v>
      </c>
      <c r="DR116" s="780"/>
      <c r="DS116" s="780"/>
      <c r="DT116" s="780"/>
      <c r="DU116" s="781"/>
      <c r="DV116" s="824">
        <v>1.4</v>
      </c>
      <c r="DW116" s="825"/>
      <c r="DX116" s="825"/>
      <c r="DY116" s="825"/>
      <c r="DZ116" s="826"/>
    </row>
    <row r="117" spans="1:130" s="230"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438</v>
      </c>
      <c r="Z117" s="897"/>
      <c r="AA117" s="902">
        <v>7016007</v>
      </c>
      <c r="AB117" s="903"/>
      <c r="AC117" s="903"/>
      <c r="AD117" s="903"/>
      <c r="AE117" s="904"/>
      <c r="AF117" s="905">
        <v>7173932</v>
      </c>
      <c r="AG117" s="903"/>
      <c r="AH117" s="903"/>
      <c r="AI117" s="903"/>
      <c r="AJ117" s="904"/>
      <c r="AK117" s="905">
        <v>7201439</v>
      </c>
      <c r="AL117" s="903"/>
      <c r="AM117" s="903"/>
      <c r="AN117" s="903"/>
      <c r="AO117" s="904"/>
      <c r="AP117" s="906"/>
      <c r="AQ117" s="907"/>
      <c r="AR117" s="907"/>
      <c r="AS117" s="907"/>
      <c r="AT117" s="908"/>
      <c r="AU117" s="932"/>
      <c r="AV117" s="933"/>
      <c r="AW117" s="933"/>
      <c r="AX117" s="933"/>
      <c r="AY117" s="933"/>
      <c r="AZ117" s="863" t="s">
        <v>439</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440</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30" customFormat="1" ht="26.25" customHeight="1" x14ac:dyDescent="0.15">
      <c r="A118" s="895" t="s">
        <v>414</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411</v>
      </c>
      <c r="AB118" s="896"/>
      <c r="AC118" s="896"/>
      <c r="AD118" s="896"/>
      <c r="AE118" s="897"/>
      <c r="AF118" s="898" t="s">
        <v>412</v>
      </c>
      <c r="AG118" s="896"/>
      <c r="AH118" s="896"/>
      <c r="AI118" s="896"/>
      <c r="AJ118" s="897"/>
      <c r="AK118" s="898" t="s">
        <v>294</v>
      </c>
      <c r="AL118" s="896"/>
      <c r="AM118" s="896"/>
      <c r="AN118" s="896"/>
      <c r="AO118" s="897"/>
      <c r="AP118" s="899" t="s">
        <v>413</v>
      </c>
      <c r="AQ118" s="900"/>
      <c r="AR118" s="900"/>
      <c r="AS118" s="900"/>
      <c r="AT118" s="901"/>
      <c r="AU118" s="932"/>
      <c r="AV118" s="933"/>
      <c r="AW118" s="933"/>
      <c r="AX118" s="933"/>
      <c r="AY118" s="933"/>
      <c r="AZ118" s="838" t="s">
        <v>441</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442</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30" customFormat="1" ht="26.25" customHeight="1" x14ac:dyDescent="0.15">
      <c r="A119" s="818" t="s">
        <v>417</v>
      </c>
      <c r="B119" s="819"/>
      <c r="C119" s="860" t="s">
        <v>418</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51" t="s">
        <v>177</v>
      </c>
      <c r="BA119" s="251"/>
      <c r="BB119" s="251"/>
      <c r="BC119" s="251"/>
      <c r="BD119" s="251"/>
      <c r="BE119" s="251"/>
      <c r="BF119" s="251"/>
      <c r="BG119" s="251"/>
      <c r="BH119" s="251"/>
      <c r="BI119" s="251"/>
      <c r="BJ119" s="251"/>
      <c r="BK119" s="251"/>
      <c r="BL119" s="251"/>
      <c r="BM119" s="251"/>
      <c r="BN119" s="251"/>
      <c r="BO119" s="877" t="s">
        <v>443</v>
      </c>
      <c r="BP119" s="878"/>
      <c r="BQ119" s="879">
        <v>75973801</v>
      </c>
      <c r="BR119" s="845"/>
      <c r="BS119" s="845"/>
      <c r="BT119" s="845"/>
      <c r="BU119" s="845"/>
      <c r="BV119" s="845">
        <v>76950209</v>
      </c>
      <c r="BW119" s="845"/>
      <c r="BX119" s="845"/>
      <c r="BY119" s="845"/>
      <c r="BZ119" s="845"/>
      <c r="CA119" s="845">
        <v>72856378</v>
      </c>
      <c r="CB119" s="845"/>
      <c r="CC119" s="845"/>
      <c r="CD119" s="845"/>
      <c r="CE119" s="845"/>
      <c r="CF119" s="748"/>
      <c r="CG119" s="749"/>
      <c r="CH119" s="749"/>
      <c r="CI119" s="749"/>
      <c r="CJ119" s="834"/>
      <c r="CK119" s="928"/>
      <c r="CL119" s="823"/>
      <c r="CM119" s="838" t="s">
        <v>444</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30" customFormat="1" ht="26.25" customHeight="1" x14ac:dyDescent="0.15">
      <c r="A120" s="820"/>
      <c r="B120" s="821"/>
      <c r="C120" s="815" t="s">
        <v>421</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445</v>
      </c>
      <c r="AV120" s="881"/>
      <c r="AW120" s="881"/>
      <c r="AX120" s="881"/>
      <c r="AY120" s="882"/>
      <c r="AZ120" s="860" t="s">
        <v>446</v>
      </c>
      <c r="BA120" s="808"/>
      <c r="BB120" s="808"/>
      <c r="BC120" s="808"/>
      <c r="BD120" s="808"/>
      <c r="BE120" s="808"/>
      <c r="BF120" s="808"/>
      <c r="BG120" s="808"/>
      <c r="BH120" s="808"/>
      <c r="BI120" s="808"/>
      <c r="BJ120" s="808"/>
      <c r="BK120" s="808"/>
      <c r="BL120" s="808"/>
      <c r="BM120" s="808"/>
      <c r="BN120" s="808"/>
      <c r="BO120" s="808"/>
      <c r="BP120" s="809"/>
      <c r="BQ120" s="861">
        <v>14492002</v>
      </c>
      <c r="BR120" s="842"/>
      <c r="BS120" s="842"/>
      <c r="BT120" s="842"/>
      <c r="BU120" s="842"/>
      <c r="BV120" s="842">
        <v>15748356</v>
      </c>
      <c r="BW120" s="842"/>
      <c r="BX120" s="842"/>
      <c r="BY120" s="842"/>
      <c r="BZ120" s="842"/>
      <c r="CA120" s="842">
        <v>17123035</v>
      </c>
      <c r="CB120" s="842"/>
      <c r="CC120" s="842"/>
      <c r="CD120" s="842"/>
      <c r="CE120" s="842"/>
      <c r="CF120" s="866">
        <v>74.5</v>
      </c>
      <c r="CG120" s="867"/>
      <c r="CH120" s="867"/>
      <c r="CI120" s="867"/>
      <c r="CJ120" s="867"/>
      <c r="CK120" s="868" t="s">
        <v>447</v>
      </c>
      <c r="CL120" s="852"/>
      <c r="CM120" s="852"/>
      <c r="CN120" s="852"/>
      <c r="CO120" s="853"/>
      <c r="CP120" s="872" t="s">
        <v>396</v>
      </c>
      <c r="CQ120" s="873"/>
      <c r="CR120" s="873"/>
      <c r="CS120" s="873"/>
      <c r="CT120" s="873"/>
      <c r="CU120" s="873"/>
      <c r="CV120" s="873"/>
      <c r="CW120" s="873"/>
      <c r="CX120" s="873"/>
      <c r="CY120" s="873"/>
      <c r="CZ120" s="873"/>
      <c r="DA120" s="873"/>
      <c r="DB120" s="873"/>
      <c r="DC120" s="873"/>
      <c r="DD120" s="873"/>
      <c r="DE120" s="873"/>
      <c r="DF120" s="874"/>
      <c r="DG120" s="861">
        <v>10648558</v>
      </c>
      <c r="DH120" s="842"/>
      <c r="DI120" s="842"/>
      <c r="DJ120" s="842"/>
      <c r="DK120" s="842"/>
      <c r="DL120" s="842">
        <v>9656348</v>
      </c>
      <c r="DM120" s="842"/>
      <c r="DN120" s="842"/>
      <c r="DO120" s="842"/>
      <c r="DP120" s="842"/>
      <c r="DQ120" s="842">
        <v>8952515</v>
      </c>
      <c r="DR120" s="842"/>
      <c r="DS120" s="842"/>
      <c r="DT120" s="842"/>
      <c r="DU120" s="842"/>
      <c r="DV120" s="843">
        <v>39</v>
      </c>
      <c r="DW120" s="843"/>
      <c r="DX120" s="843"/>
      <c r="DY120" s="843"/>
      <c r="DZ120" s="844"/>
    </row>
    <row r="121" spans="1:130" s="230" customFormat="1" ht="26.25" customHeight="1" x14ac:dyDescent="0.15">
      <c r="A121" s="820"/>
      <c r="B121" s="821"/>
      <c r="C121" s="863" t="s">
        <v>448</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449</v>
      </c>
      <c r="BA121" s="752"/>
      <c r="BB121" s="752"/>
      <c r="BC121" s="752"/>
      <c r="BD121" s="752"/>
      <c r="BE121" s="752"/>
      <c r="BF121" s="752"/>
      <c r="BG121" s="752"/>
      <c r="BH121" s="752"/>
      <c r="BI121" s="752"/>
      <c r="BJ121" s="752"/>
      <c r="BK121" s="752"/>
      <c r="BL121" s="752"/>
      <c r="BM121" s="752"/>
      <c r="BN121" s="752"/>
      <c r="BO121" s="752"/>
      <c r="BP121" s="753"/>
      <c r="BQ121" s="816">
        <v>598919</v>
      </c>
      <c r="BR121" s="817"/>
      <c r="BS121" s="817"/>
      <c r="BT121" s="817"/>
      <c r="BU121" s="817"/>
      <c r="BV121" s="817">
        <v>1002361</v>
      </c>
      <c r="BW121" s="817"/>
      <c r="BX121" s="817"/>
      <c r="BY121" s="817"/>
      <c r="BZ121" s="817"/>
      <c r="CA121" s="817">
        <v>945219</v>
      </c>
      <c r="CB121" s="817"/>
      <c r="CC121" s="817"/>
      <c r="CD121" s="817"/>
      <c r="CE121" s="817"/>
      <c r="CF121" s="875">
        <v>4.0999999999999996</v>
      </c>
      <c r="CG121" s="876"/>
      <c r="CH121" s="876"/>
      <c r="CI121" s="876"/>
      <c r="CJ121" s="876"/>
      <c r="CK121" s="869"/>
      <c r="CL121" s="855"/>
      <c r="CM121" s="855"/>
      <c r="CN121" s="855"/>
      <c r="CO121" s="856"/>
      <c r="CP121" s="835" t="s">
        <v>395</v>
      </c>
      <c r="CQ121" s="836"/>
      <c r="CR121" s="836"/>
      <c r="CS121" s="836"/>
      <c r="CT121" s="836"/>
      <c r="CU121" s="836"/>
      <c r="CV121" s="836"/>
      <c r="CW121" s="836"/>
      <c r="CX121" s="836"/>
      <c r="CY121" s="836"/>
      <c r="CZ121" s="836"/>
      <c r="DA121" s="836"/>
      <c r="DB121" s="836"/>
      <c r="DC121" s="836"/>
      <c r="DD121" s="836"/>
      <c r="DE121" s="836"/>
      <c r="DF121" s="837"/>
      <c r="DG121" s="816">
        <v>2407187</v>
      </c>
      <c r="DH121" s="817"/>
      <c r="DI121" s="817"/>
      <c r="DJ121" s="817"/>
      <c r="DK121" s="817"/>
      <c r="DL121" s="817">
        <v>2062051</v>
      </c>
      <c r="DM121" s="817"/>
      <c r="DN121" s="817"/>
      <c r="DO121" s="817"/>
      <c r="DP121" s="817"/>
      <c r="DQ121" s="817">
        <v>2192848</v>
      </c>
      <c r="DR121" s="817"/>
      <c r="DS121" s="817"/>
      <c r="DT121" s="817"/>
      <c r="DU121" s="817"/>
      <c r="DV121" s="794">
        <v>9.5</v>
      </c>
      <c r="DW121" s="794"/>
      <c r="DX121" s="794"/>
      <c r="DY121" s="794"/>
      <c r="DZ121" s="795"/>
    </row>
    <row r="122" spans="1:130" s="230" customFormat="1" ht="26.25" customHeight="1" x14ac:dyDescent="0.15">
      <c r="A122" s="820"/>
      <c r="B122" s="821"/>
      <c r="C122" s="815" t="s">
        <v>431</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450</v>
      </c>
      <c r="BA122" s="839"/>
      <c r="BB122" s="839"/>
      <c r="BC122" s="839"/>
      <c r="BD122" s="839"/>
      <c r="BE122" s="839"/>
      <c r="BF122" s="839"/>
      <c r="BG122" s="839"/>
      <c r="BH122" s="839"/>
      <c r="BI122" s="839"/>
      <c r="BJ122" s="839"/>
      <c r="BK122" s="839"/>
      <c r="BL122" s="839"/>
      <c r="BM122" s="839"/>
      <c r="BN122" s="839"/>
      <c r="BO122" s="839"/>
      <c r="BP122" s="840"/>
      <c r="BQ122" s="879">
        <v>48424492</v>
      </c>
      <c r="BR122" s="845"/>
      <c r="BS122" s="845"/>
      <c r="BT122" s="845"/>
      <c r="BU122" s="845"/>
      <c r="BV122" s="845">
        <v>45195111</v>
      </c>
      <c r="BW122" s="845"/>
      <c r="BX122" s="845"/>
      <c r="BY122" s="845"/>
      <c r="BZ122" s="845"/>
      <c r="CA122" s="845">
        <v>41854869</v>
      </c>
      <c r="CB122" s="845"/>
      <c r="CC122" s="845"/>
      <c r="CD122" s="845"/>
      <c r="CE122" s="845"/>
      <c r="CF122" s="846">
        <v>182.2</v>
      </c>
      <c r="CG122" s="847"/>
      <c r="CH122" s="847"/>
      <c r="CI122" s="847"/>
      <c r="CJ122" s="847"/>
      <c r="CK122" s="869"/>
      <c r="CL122" s="855"/>
      <c r="CM122" s="855"/>
      <c r="CN122" s="855"/>
      <c r="CO122" s="856"/>
      <c r="CP122" s="835" t="s">
        <v>393</v>
      </c>
      <c r="CQ122" s="836"/>
      <c r="CR122" s="836"/>
      <c r="CS122" s="836"/>
      <c r="CT122" s="836"/>
      <c r="CU122" s="836"/>
      <c r="CV122" s="836"/>
      <c r="CW122" s="836"/>
      <c r="CX122" s="836"/>
      <c r="CY122" s="836"/>
      <c r="CZ122" s="836"/>
      <c r="DA122" s="836"/>
      <c r="DB122" s="836"/>
      <c r="DC122" s="836"/>
      <c r="DD122" s="836"/>
      <c r="DE122" s="836"/>
      <c r="DF122" s="837"/>
      <c r="DG122" s="816">
        <v>1232090</v>
      </c>
      <c r="DH122" s="817"/>
      <c r="DI122" s="817"/>
      <c r="DJ122" s="817"/>
      <c r="DK122" s="817"/>
      <c r="DL122" s="817">
        <v>1204125</v>
      </c>
      <c r="DM122" s="817"/>
      <c r="DN122" s="817"/>
      <c r="DO122" s="817"/>
      <c r="DP122" s="817"/>
      <c r="DQ122" s="817">
        <v>1082087</v>
      </c>
      <c r="DR122" s="817"/>
      <c r="DS122" s="817"/>
      <c r="DT122" s="817"/>
      <c r="DU122" s="817"/>
      <c r="DV122" s="794">
        <v>4.7</v>
      </c>
      <c r="DW122" s="794"/>
      <c r="DX122" s="794"/>
      <c r="DY122" s="794"/>
      <c r="DZ122" s="795"/>
    </row>
    <row r="123" spans="1:130" s="230" customFormat="1" ht="26.25" customHeight="1" x14ac:dyDescent="0.15">
      <c r="A123" s="820"/>
      <c r="B123" s="821"/>
      <c r="C123" s="815" t="s">
        <v>437</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51" t="s">
        <v>177</v>
      </c>
      <c r="BA123" s="251"/>
      <c r="BB123" s="251"/>
      <c r="BC123" s="251"/>
      <c r="BD123" s="251"/>
      <c r="BE123" s="251"/>
      <c r="BF123" s="251"/>
      <c r="BG123" s="251"/>
      <c r="BH123" s="251"/>
      <c r="BI123" s="251"/>
      <c r="BJ123" s="251"/>
      <c r="BK123" s="251"/>
      <c r="BL123" s="251"/>
      <c r="BM123" s="251"/>
      <c r="BN123" s="251"/>
      <c r="BO123" s="877" t="s">
        <v>451</v>
      </c>
      <c r="BP123" s="878"/>
      <c r="BQ123" s="832">
        <v>63515413</v>
      </c>
      <c r="BR123" s="833"/>
      <c r="BS123" s="833"/>
      <c r="BT123" s="833"/>
      <c r="BU123" s="833"/>
      <c r="BV123" s="833">
        <v>61945828</v>
      </c>
      <c r="BW123" s="833"/>
      <c r="BX123" s="833"/>
      <c r="BY123" s="833"/>
      <c r="BZ123" s="833"/>
      <c r="CA123" s="833">
        <v>59923123</v>
      </c>
      <c r="CB123" s="833"/>
      <c r="CC123" s="833"/>
      <c r="CD123" s="833"/>
      <c r="CE123" s="833"/>
      <c r="CF123" s="748"/>
      <c r="CG123" s="749"/>
      <c r="CH123" s="749"/>
      <c r="CI123" s="749"/>
      <c r="CJ123" s="834"/>
      <c r="CK123" s="869"/>
      <c r="CL123" s="855"/>
      <c r="CM123" s="855"/>
      <c r="CN123" s="855"/>
      <c r="CO123" s="856"/>
      <c r="CP123" s="835" t="s">
        <v>390</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30" customFormat="1" ht="26.25" customHeight="1" thickBot="1" x14ac:dyDescent="0.2">
      <c r="A124" s="820"/>
      <c r="B124" s="821"/>
      <c r="C124" s="815" t="s">
        <v>440</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452</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53.5</v>
      </c>
      <c r="BR124" s="831"/>
      <c r="BS124" s="831"/>
      <c r="BT124" s="831"/>
      <c r="BU124" s="831"/>
      <c r="BV124" s="831">
        <v>66.7</v>
      </c>
      <c r="BW124" s="831"/>
      <c r="BX124" s="831"/>
      <c r="BY124" s="831"/>
      <c r="BZ124" s="831"/>
      <c r="CA124" s="831">
        <v>56.3</v>
      </c>
      <c r="CB124" s="831"/>
      <c r="CC124" s="831"/>
      <c r="CD124" s="831"/>
      <c r="CE124" s="831"/>
      <c r="CF124" s="726"/>
      <c r="CG124" s="727"/>
      <c r="CH124" s="727"/>
      <c r="CI124" s="727"/>
      <c r="CJ124" s="862"/>
      <c r="CK124" s="870"/>
      <c r="CL124" s="870"/>
      <c r="CM124" s="870"/>
      <c r="CN124" s="870"/>
      <c r="CO124" s="871"/>
      <c r="CP124" s="835" t="s">
        <v>453</v>
      </c>
      <c r="CQ124" s="836"/>
      <c r="CR124" s="836"/>
      <c r="CS124" s="836"/>
      <c r="CT124" s="836"/>
      <c r="CU124" s="836"/>
      <c r="CV124" s="836"/>
      <c r="CW124" s="836"/>
      <c r="CX124" s="836"/>
      <c r="CY124" s="836"/>
      <c r="CZ124" s="836"/>
      <c r="DA124" s="836"/>
      <c r="DB124" s="836"/>
      <c r="DC124" s="836"/>
      <c r="DD124" s="836"/>
      <c r="DE124" s="836"/>
      <c r="DF124" s="837"/>
      <c r="DG124" s="763">
        <v>19</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30" customFormat="1" ht="26.25" customHeight="1" x14ac:dyDescent="0.15">
      <c r="A125" s="820"/>
      <c r="B125" s="821"/>
      <c r="C125" s="815" t="s">
        <v>442</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454</v>
      </c>
      <c r="CL125" s="852"/>
      <c r="CM125" s="852"/>
      <c r="CN125" s="852"/>
      <c r="CO125" s="853"/>
      <c r="CP125" s="860" t="s">
        <v>455</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30" customFormat="1" ht="26.25" customHeight="1" thickBot="1" x14ac:dyDescent="0.2">
      <c r="A126" s="820"/>
      <c r="B126" s="821"/>
      <c r="C126" s="815" t="s">
        <v>444</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5" t="s">
        <v>456</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30" customFormat="1" ht="26.25" customHeight="1" x14ac:dyDescent="0.15">
      <c r="A127" s="822"/>
      <c r="B127" s="823"/>
      <c r="C127" s="838" t="s">
        <v>457</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32"/>
      <c r="AV127" s="232"/>
      <c r="AW127" s="232"/>
      <c r="AX127" s="841" t="s">
        <v>458</v>
      </c>
      <c r="AY127" s="812"/>
      <c r="AZ127" s="812"/>
      <c r="BA127" s="812"/>
      <c r="BB127" s="812"/>
      <c r="BC127" s="812"/>
      <c r="BD127" s="812"/>
      <c r="BE127" s="813"/>
      <c r="BF127" s="811" t="s">
        <v>459</v>
      </c>
      <c r="BG127" s="812"/>
      <c r="BH127" s="812"/>
      <c r="BI127" s="812"/>
      <c r="BJ127" s="812"/>
      <c r="BK127" s="812"/>
      <c r="BL127" s="813"/>
      <c r="BM127" s="811" t="s">
        <v>460</v>
      </c>
      <c r="BN127" s="812"/>
      <c r="BO127" s="812"/>
      <c r="BP127" s="812"/>
      <c r="BQ127" s="812"/>
      <c r="BR127" s="812"/>
      <c r="BS127" s="813"/>
      <c r="BT127" s="811" t="s">
        <v>461</v>
      </c>
      <c r="BU127" s="812"/>
      <c r="BV127" s="812"/>
      <c r="BW127" s="812"/>
      <c r="BX127" s="812"/>
      <c r="BY127" s="812"/>
      <c r="BZ127" s="814"/>
      <c r="CA127" s="232"/>
      <c r="CB127" s="232"/>
      <c r="CC127" s="232"/>
      <c r="CD127" s="255"/>
      <c r="CE127" s="255"/>
      <c r="CF127" s="255"/>
      <c r="CG127" s="232"/>
      <c r="CH127" s="232"/>
      <c r="CI127" s="232"/>
      <c r="CJ127" s="254"/>
      <c r="CK127" s="854"/>
      <c r="CL127" s="855"/>
      <c r="CM127" s="855"/>
      <c r="CN127" s="855"/>
      <c r="CO127" s="856"/>
      <c r="CP127" s="815" t="s">
        <v>462</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30" customFormat="1" ht="26.25" customHeight="1" thickBot="1" x14ac:dyDescent="0.2">
      <c r="A128" s="796" t="s">
        <v>463</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464</v>
      </c>
      <c r="X128" s="798"/>
      <c r="Y128" s="798"/>
      <c r="Z128" s="799"/>
      <c r="AA128" s="800">
        <v>62140</v>
      </c>
      <c r="AB128" s="801"/>
      <c r="AC128" s="801"/>
      <c r="AD128" s="801"/>
      <c r="AE128" s="802"/>
      <c r="AF128" s="803">
        <v>77825</v>
      </c>
      <c r="AG128" s="801"/>
      <c r="AH128" s="801"/>
      <c r="AI128" s="801"/>
      <c r="AJ128" s="802"/>
      <c r="AK128" s="803">
        <v>76558</v>
      </c>
      <c r="AL128" s="801"/>
      <c r="AM128" s="801"/>
      <c r="AN128" s="801"/>
      <c r="AO128" s="802"/>
      <c r="AP128" s="804"/>
      <c r="AQ128" s="805"/>
      <c r="AR128" s="805"/>
      <c r="AS128" s="805"/>
      <c r="AT128" s="806"/>
      <c r="AU128" s="232"/>
      <c r="AV128" s="232"/>
      <c r="AW128" s="232"/>
      <c r="AX128" s="807" t="s">
        <v>465</v>
      </c>
      <c r="AY128" s="808"/>
      <c r="AZ128" s="808"/>
      <c r="BA128" s="808"/>
      <c r="BB128" s="808"/>
      <c r="BC128" s="808"/>
      <c r="BD128" s="808"/>
      <c r="BE128" s="809"/>
      <c r="BF128" s="786" t="s">
        <v>122</v>
      </c>
      <c r="BG128" s="787"/>
      <c r="BH128" s="787"/>
      <c r="BI128" s="787"/>
      <c r="BJ128" s="787"/>
      <c r="BK128" s="787"/>
      <c r="BL128" s="810"/>
      <c r="BM128" s="786">
        <v>11.91</v>
      </c>
      <c r="BN128" s="787"/>
      <c r="BO128" s="787"/>
      <c r="BP128" s="787"/>
      <c r="BQ128" s="787"/>
      <c r="BR128" s="787"/>
      <c r="BS128" s="810"/>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89" t="s">
        <v>466</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30"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467</v>
      </c>
      <c r="X129" s="777"/>
      <c r="Y129" s="777"/>
      <c r="Z129" s="778"/>
      <c r="AA129" s="779">
        <v>28373021</v>
      </c>
      <c r="AB129" s="780"/>
      <c r="AC129" s="780"/>
      <c r="AD129" s="780"/>
      <c r="AE129" s="781"/>
      <c r="AF129" s="782">
        <v>27608387</v>
      </c>
      <c r="AG129" s="780"/>
      <c r="AH129" s="780"/>
      <c r="AI129" s="780"/>
      <c r="AJ129" s="781"/>
      <c r="AK129" s="782">
        <v>27966679</v>
      </c>
      <c r="AL129" s="780"/>
      <c r="AM129" s="780"/>
      <c r="AN129" s="780"/>
      <c r="AO129" s="781"/>
      <c r="AP129" s="783"/>
      <c r="AQ129" s="784"/>
      <c r="AR129" s="784"/>
      <c r="AS129" s="784"/>
      <c r="AT129" s="785"/>
      <c r="AU129" s="233"/>
      <c r="AV129" s="233"/>
      <c r="AW129" s="233"/>
      <c r="AX129" s="751" t="s">
        <v>468</v>
      </c>
      <c r="AY129" s="752"/>
      <c r="AZ129" s="752"/>
      <c r="BA129" s="752"/>
      <c r="BB129" s="752"/>
      <c r="BC129" s="752"/>
      <c r="BD129" s="752"/>
      <c r="BE129" s="753"/>
      <c r="BF129" s="770" t="s">
        <v>122</v>
      </c>
      <c r="BG129" s="771"/>
      <c r="BH129" s="771"/>
      <c r="BI129" s="771"/>
      <c r="BJ129" s="771"/>
      <c r="BK129" s="771"/>
      <c r="BL129" s="772"/>
      <c r="BM129" s="770">
        <v>16.91</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774" t="s">
        <v>469</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470</v>
      </c>
      <c r="X130" s="777"/>
      <c r="Y130" s="777"/>
      <c r="Z130" s="778"/>
      <c r="AA130" s="779">
        <v>5089608</v>
      </c>
      <c r="AB130" s="780"/>
      <c r="AC130" s="780"/>
      <c r="AD130" s="780"/>
      <c r="AE130" s="781"/>
      <c r="AF130" s="782">
        <v>5125640</v>
      </c>
      <c r="AG130" s="780"/>
      <c r="AH130" s="780"/>
      <c r="AI130" s="780"/>
      <c r="AJ130" s="781"/>
      <c r="AK130" s="782">
        <v>4995845</v>
      </c>
      <c r="AL130" s="780"/>
      <c r="AM130" s="780"/>
      <c r="AN130" s="780"/>
      <c r="AO130" s="781"/>
      <c r="AP130" s="783"/>
      <c r="AQ130" s="784"/>
      <c r="AR130" s="784"/>
      <c r="AS130" s="784"/>
      <c r="AT130" s="785"/>
      <c r="AU130" s="233"/>
      <c r="AV130" s="233"/>
      <c r="AW130" s="233"/>
      <c r="AX130" s="751" t="s">
        <v>471</v>
      </c>
      <c r="AY130" s="752"/>
      <c r="AZ130" s="752"/>
      <c r="BA130" s="752"/>
      <c r="BB130" s="752"/>
      <c r="BC130" s="752"/>
      <c r="BD130" s="752"/>
      <c r="BE130" s="753"/>
      <c r="BF130" s="754">
        <v>8.6</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472</v>
      </c>
      <c r="X131" s="761"/>
      <c r="Y131" s="761"/>
      <c r="Z131" s="762"/>
      <c r="AA131" s="763">
        <v>23283413</v>
      </c>
      <c r="AB131" s="764"/>
      <c r="AC131" s="764"/>
      <c r="AD131" s="764"/>
      <c r="AE131" s="765"/>
      <c r="AF131" s="766">
        <v>22482747</v>
      </c>
      <c r="AG131" s="764"/>
      <c r="AH131" s="764"/>
      <c r="AI131" s="764"/>
      <c r="AJ131" s="765"/>
      <c r="AK131" s="766">
        <v>22970834</v>
      </c>
      <c r="AL131" s="764"/>
      <c r="AM131" s="764"/>
      <c r="AN131" s="764"/>
      <c r="AO131" s="765"/>
      <c r="AP131" s="767"/>
      <c r="AQ131" s="768"/>
      <c r="AR131" s="768"/>
      <c r="AS131" s="768"/>
      <c r="AT131" s="769"/>
      <c r="AU131" s="233"/>
      <c r="AV131" s="233"/>
      <c r="AW131" s="233"/>
      <c r="AX131" s="729" t="s">
        <v>473</v>
      </c>
      <c r="AY131" s="730"/>
      <c r="AZ131" s="730"/>
      <c r="BA131" s="730"/>
      <c r="BB131" s="730"/>
      <c r="BC131" s="730"/>
      <c r="BD131" s="730"/>
      <c r="BE131" s="731"/>
      <c r="BF131" s="732">
        <v>56.3</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738" t="s">
        <v>474</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475</v>
      </c>
      <c r="W132" s="742"/>
      <c r="X132" s="742"/>
      <c r="Y132" s="742"/>
      <c r="Z132" s="743"/>
      <c r="AA132" s="744">
        <v>8.0068115439999996</v>
      </c>
      <c r="AB132" s="745"/>
      <c r="AC132" s="745"/>
      <c r="AD132" s="745"/>
      <c r="AE132" s="746"/>
      <c r="AF132" s="747">
        <v>8.7643516160000008</v>
      </c>
      <c r="AG132" s="745"/>
      <c r="AH132" s="745"/>
      <c r="AI132" s="745"/>
      <c r="AJ132" s="746"/>
      <c r="AK132" s="747">
        <v>9.2684314380000004</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476</v>
      </c>
      <c r="W133" s="721"/>
      <c r="X133" s="721"/>
      <c r="Y133" s="721"/>
      <c r="Z133" s="722"/>
      <c r="AA133" s="723">
        <v>9.4</v>
      </c>
      <c r="AB133" s="724"/>
      <c r="AC133" s="724"/>
      <c r="AD133" s="724"/>
      <c r="AE133" s="725"/>
      <c r="AF133" s="723">
        <v>8.6</v>
      </c>
      <c r="AG133" s="724"/>
      <c r="AH133" s="724"/>
      <c r="AI133" s="724"/>
      <c r="AJ133" s="725"/>
      <c r="AK133" s="723">
        <v>8.6</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iSU4MxztUuj2gxt6B7zUj9a+jHE2IOTPmqaYWxq4tlkFP6u/cniqxwDKqujrBCQN/yV7qv3rp2uKa9izp+az7Q==" saltValue="MLsqQsaZp9q8mbi0yPmyu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477</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3r3n1AiKYoo0t4kE6dvIjRTDrXMyww3wKrwDijKhaISqDnTZ5hGIrn7rrba6OmJr7J3XPOxNjFOl9k5t+2m4RQ==" saltValue="dn+IXsP6xrp3ce3oar1zk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rubCDKyM2KLHF76vkt2tjIsA49lNdEf6ulIE9E0/U6DeymjNGe5idxJ3xEPbQFyplRN1o6jinwfBCve/zr0KQ==" saltValue="goWJpezntvvAWimBohU7g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478</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479</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8" t="s">
        <v>480</v>
      </c>
      <c r="AP7" s="272"/>
      <c r="AQ7" s="273" t="s">
        <v>481</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9"/>
      <c r="AP8" s="278" t="s">
        <v>482</v>
      </c>
      <c r="AQ8" s="279" t="s">
        <v>483</v>
      </c>
      <c r="AR8" s="280" t="s">
        <v>484</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0" t="s">
        <v>485</v>
      </c>
      <c r="AL9" s="1131"/>
      <c r="AM9" s="1131"/>
      <c r="AN9" s="1132"/>
      <c r="AO9" s="281">
        <v>9417285</v>
      </c>
      <c r="AP9" s="281">
        <v>109517</v>
      </c>
      <c r="AQ9" s="282">
        <v>89973</v>
      </c>
      <c r="AR9" s="283">
        <v>21.7</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0" t="s">
        <v>486</v>
      </c>
      <c r="AL10" s="1131"/>
      <c r="AM10" s="1131"/>
      <c r="AN10" s="1132"/>
      <c r="AO10" s="284">
        <v>24184</v>
      </c>
      <c r="AP10" s="284">
        <v>281</v>
      </c>
      <c r="AQ10" s="285">
        <v>6937</v>
      </c>
      <c r="AR10" s="286">
        <v>-95.9</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0" t="s">
        <v>487</v>
      </c>
      <c r="AL11" s="1131"/>
      <c r="AM11" s="1131"/>
      <c r="AN11" s="1132"/>
      <c r="AO11" s="284">
        <v>363942</v>
      </c>
      <c r="AP11" s="284">
        <v>4232</v>
      </c>
      <c r="AQ11" s="285">
        <v>2289</v>
      </c>
      <c r="AR11" s="286">
        <v>84.9</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0" t="s">
        <v>488</v>
      </c>
      <c r="AL12" s="1131"/>
      <c r="AM12" s="1131"/>
      <c r="AN12" s="1132"/>
      <c r="AO12" s="284" t="s">
        <v>489</v>
      </c>
      <c r="AP12" s="284" t="s">
        <v>489</v>
      </c>
      <c r="AQ12" s="285" t="s">
        <v>489</v>
      </c>
      <c r="AR12" s="286" t="s">
        <v>489</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0" t="s">
        <v>490</v>
      </c>
      <c r="AL13" s="1131"/>
      <c r="AM13" s="1131"/>
      <c r="AN13" s="1132"/>
      <c r="AO13" s="284" t="s">
        <v>489</v>
      </c>
      <c r="AP13" s="284" t="s">
        <v>489</v>
      </c>
      <c r="AQ13" s="285">
        <v>2406</v>
      </c>
      <c r="AR13" s="286" t="s">
        <v>489</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0" t="s">
        <v>491</v>
      </c>
      <c r="AL14" s="1131"/>
      <c r="AM14" s="1131"/>
      <c r="AN14" s="1132"/>
      <c r="AO14" s="284">
        <v>63896</v>
      </c>
      <c r="AP14" s="284">
        <v>743</v>
      </c>
      <c r="AQ14" s="285">
        <v>1262</v>
      </c>
      <c r="AR14" s="286">
        <v>-41.1</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3" t="s">
        <v>492</v>
      </c>
      <c r="AL15" s="1134"/>
      <c r="AM15" s="1134"/>
      <c r="AN15" s="1135"/>
      <c r="AO15" s="284">
        <v>-672186</v>
      </c>
      <c r="AP15" s="284">
        <v>-7817</v>
      </c>
      <c r="AQ15" s="285">
        <v>-5200</v>
      </c>
      <c r="AR15" s="286">
        <v>50.3</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3" t="s">
        <v>177</v>
      </c>
      <c r="AL16" s="1134"/>
      <c r="AM16" s="1134"/>
      <c r="AN16" s="1135"/>
      <c r="AO16" s="284">
        <v>9197121</v>
      </c>
      <c r="AP16" s="284">
        <v>106957</v>
      </c>
      <c r="AQ16" s="285">
        <v>97668</v>
      </c>
      <c r="AR16" s="286">
        <v>9.5</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493</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494</v>
      </c>
      <c r="AP20" s="293" t="s">
        <v>495</v>
      </c>
      <c r="AQ20" s="294" t="s">
        <v>496</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6" t="s">
        <v>497</v>
      </c>
      <c r="AL21" s="1137"/>
      <c r="AM21" s="1137"/>
      <c r="AN21" s="1138"/>
      <c r="AO21" s="297">
        <v>10.49</v>
      </c>
      <c r="AP21" s="298">
        <v>9.02</v>
      </c>
      <c r="AQ21" s="299">
        <v>1.47</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6" t="s">
        <v>498</v>
      </c>
      <c r="AL22" s="1137"/>
      <c r="AM22" s="1137"/>
      <c r="AN22" s="1138"/>
      <c r="AO22" s="302">
        <v>96.8</v>
      </c>
      <c r="AP22" s="303">
        <v>97.6</v>
      </c>
      <c r="AQ22" s="304">
        <v>-0.8</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29" t="s">
        <v>499</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67"/>
    </row>
    <row r="27" spans="1:46" x14ac:dyDescent="0.15">
      <c r="A27" s="309"/>
      <c r="AO27" s="262"/>
      <c r="AP27" s="262"/>
      <c r="AQ27" s="262"/>
      <c r="AR27" s="262"/>
      <c r="AS27" s="262"/>
      <c r="AT27" s="262"/>
    </row>
    <row r="28" spans="1:46" ht="17.25" x14ac:dyDescent="0.15">
      <c r="A28" s="263" t="s">
        <v>500</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501</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8" t="s">
        <v>480</v>
      </c>
      <c r="AP30" s="272"/>
      <c r="AQ30" s="273" t="s">
        <v>481</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9"/>
      <c r="AP31" s="278" t="s">
        <v>482</v>
      </c>
      <c r="AQ31" s="279" t="s">
        <v>483</v>
      </c>
      <c r="AR31" s="280" t="s">
        <v>484</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0" t="s">
        <v>502</v>
      </c>
      <c r="AL32" s="1121"/>
      <c r="AM32" s="1121"/>
      <c r="AN32" s="1122"/>
      <c r="AO32" s="312">
        <v>5630953</v>
      </c>
      <c r="AP32" s="312">
        <v>65485</v>
      </c>
      <c r="AQ32" s="313">
        <v>59282</v>
      </c>
      <c r="AR32" s="314">
        <v>10.5</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0" t="s">
        <v>503</v>
      </c>
      <c r="AL33" s="1121"/>
      <c r="AM33" s="1121"/>
      <c r="AN33" s="1122"/>
      <c r="AO33" s="312" t="s">
        <v>489</v>
      </c>
      <c r="AP33" s="312" t="s">
        <v>489</v>
      </c>
      <c r="AQ33" s="313" t="s">
        <v>489</v>
      </c>
      <c r="AR33" s="314" t="s">
        <v>489</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0" t="s">
        <v>504</v>
      </c>
      <c r="AL34" s="1121"/>
      <c r="AM34" s="1121"/>
      <c r="AN34" s="1122"/>
      <c r="AO34" s="312" t="s">
        <v>489</v>
      </c>
      <c r="AP34" s="312" t="s">
        <v>489</v>
      </c>
      <c r="AQ34" s="313">
        <v>238</v>
      </c>
      <c r="AR34" s="314" t="s">
        <v>489</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0" t="s">
        <v>505</v>
      </c>
      <c r="AL35" s="1121"/>
      <c r="AM35" s="1121"/>
      <c r="AN35" s="1122"/>
      <c r="AO35" s="312">
        <v>1564515</v>
      </c>
      <c r="AP35" s="312">
        <v>18194</v>
      </c>
      <c r="AQ35" s="313">
        <v>14825</v>
      </c>
      <c r="AR35" s="314">
        <v>22.7</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0" t="s">
        <v>506</v>
      </c>
      <c r="AL36" s="1121"/>
      <c r="AM36" s="1121"/>
      <c r="AN36" s="1122"/>
      <c r="AO36" s="312">
        <v>5971</v>
      </c>
      <c r="AP36" s="312">
        <v>69</v>
      </c>
      <c r="AQ36" s="313">
        <v>1473</v>
      </c>
      <c r="AR36" s="314">
        <v>-95.3</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0" t="s">
        <v>507</v>
      </c>
      <c r="AL37" s="1121"/>
      <c r="AM37" s="1121"/>
      <c r="AN37" s="1122"/>
      <c r="AO37" s="312" t="s">
        <v>489</v>
      </c>
      <c r="AP37" s="312" t="s">
        <v>489</v>
      </c>
      <c r="AQ37" s="313">
        <v>300</v>
      </c>
      <c r="AR37" s="314" t="s">
        <v>489</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3" t="s">
        <v>508</v>
      </c>
      <c r="AL38" s="1124"/>
      <c r="AM38" s="1124"/>
      <c r="AN38" s="1125"/>
      <c r="AO38" s="315" t="s">
        <v>489</v>
      </c>
      <c r="AP38" s="315" t="s">
        <v>489</v>
      </c>
      <c r="AQ38" s="316">
        <v>2</v>
      </c>
      <c r="AR38" s="304" t="s">
        <v>489</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3" t="s">
        <v>509</v>
      </c>
      <c r="AL39" s="1124"/>
      <c r="AM39" s="1124"/>
      <c r="AN39" s="1125"/>
      <c r="AO39" s="312">
        <v>-76558</v>
      </c>
      <c r="AP39" s="312">
        <v>-890</v>
      </c>
      <c r="AQ39" s="313">
        <v>-2906</v>
      </c>
      <c r="AR39" s="314">
        <v>-69.400000000000006</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0" t="s">
        <v>510</v>
      </c>
      <c r="AL40" s="1121"/>
      <c r="AM40" s="1121"/>
      <c r="AN40" s="1122"/>
      <c r="AO40" s="312">
        <v>-4995845</v>
      </c>
      <c r="AP40" s="312">
        <v>-58099</v>
      </c>
      <c r="AQ40" s="313">
        <v>-50547</v>
      </c>
      <c r="AR40" s="314">
        <v>14.9</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6" t="s">
        <v>287</v>
      </c>
      <c r="AL41" s="1127"/>
      <c r="AM41" s="1127"/>
      <c r="AN41" s="1128"/>
      <c r="AO41" s="312">
        <v>2129036</v>
      </c>
      <c r="AP41" s="312">
        <v>24759</v>
      </c>
      <c r="AQ41" s="313">
        <v>22667</v>
      </c>
      <c r="AR41" s="314">
        <v>9.1999999999999993</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511</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512</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3" t="s">
        <v>480</v>
      </c>
      <c r="AN49" s="1115" t="s">
        <v>513</v>
      </c>
      <c r="AO49" s="1116"/>
      <c r="AP49" s="1116"/>
      <c r="AQ49" s="1116"/>
      <c r="AR49" s="1117"/>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4"/>
      <c r="AN50" s="328" t="s">
        <v>514</v>
      </c>
      <c r="AO50" s="329" t="s">
        <v>515</v>
      </c>
      <c r="AP50" s="330" t="s">
        <v>516</v>
      </c>
      <c r="AQ50" s="331" t="s">
        <v>517</v>
      </c>
      <c r="AR50" s="332" t="s">
        <v>518</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519</v>
      </c>
      <c r="AL51" s="325"/>
      <c r="AM51" s="333">
        <v>6154759</v>
      </c>
      <c r="AN51" s="334">
        <v>67464</v>
      </c>
      <c r="AO51" s="335">
        <v>-16</v>
      </c>
      <c r="AP51" s="336">
        <v>62383</v>
      </c>
      <c r="AQ51" s="337">
        <v>14.1</v>
      </c>
      <c r="AR51" s="338">
        <v>-30.1</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520</v>
      </c>
      <c r="AM52" s="341">
        <v>1774535</v>
      </c>
      <c r="AN52" s="342">
        <v>19451</v>
      </c>
      <c r="AO52" s="343">
        <v>-61.3</v>
      </c>
      <c r="AP52" s="344">
        <v>35325</v>
      </c>
      <c r="AQ52" s="345">
        <v>7.6</v>
      </c>
      <c r="AR52" s="346">
        <v>-68.900000000000006</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521</v>
      </c>
      <c r="AL53" s="325"/>
      <c r="AM53" s="333">
        <v>3734973</v>
      </c>
      <c r="AN53" s="334">
        <v>41609</v>
      </c>
      <c r="AO53" s="335">
        <v>-38.299999999999997</v>
      </c>
      <c r="AP53" s="336">
        <v>63812</v>
      </c>
      <c r="AQ53" s="337">
        <v>2.2999999999999998</v>
      </c>
      <c r="AR53" s="338">
        <v>-40.6</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520</v>
      </c>
      <c r="AM54" s="341">
        <v>2087542</v>
      </c>
      <c r="AN54" s="342">
        <v>23256</v>
      </c>
      <c r="AO54" s="343">
        <v>19.600000000000001</v>
      </c>
      <c r="AP54" s="344">
        <v>33848</v>
      </c>
      <c r="AQ54" s="345">
        <v>-4.2</v>
      </c>
      <c r="AR54" s="346">
        <v>23.8</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522</v>
      </c>
      <c r="AL55" s="325"/>
      <c r="AM55" s="333">
        <v>3285419</v>
      </c>
      <c r="AN55" s="334">
        <v>37197</v>
      </c>
      <c r="AO55" s="335">
        <v>-10.6</v>
      </c>
      <c r="AP55" s="336">
        <v>40807</v>
      </c>
      <c r="AQ55" s="337">
        <v>-36.1</v>
      </c>
      <c r="AR55" s="338">
        <v>25.5</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520</v>
      </c>
      <c r="AM56" s="341">
        <v>1494001</v>
      </c>
      <c r="AN56" s="342">
        <v>16915</v>
      </c>
      <c r="AO56" s="343">
        <v>-27.3</v>
      </c>
      <c r="AP56" s="344">
        <v>19520</v>
      </c>
      <c r="AQ56" s="345">
        <v>-42.3</v>
      </c>
      <c r="AR56" s="346">
        <v>15</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523</v>
      </c>
      <c r="AL57" s="325"/>
      <c r="AM57" s="333">
        <v>3252543</v>
      </c>
      <c r="AN57" s="334">
        <v>37313</v>
      </c>
      <c r="AO57" s="335">
        <v>0.3</v>
      </c>
      <c r="AP57" s="336">
        <v>37343</v>
      </c>
      <c r="AQ57" s="337">
        <v>-8.5</v>
      </c>
      <c r="AR57" s="338">
        <v>8.8000000000000007</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520</v>
      </c>
      <c r="AM58" s="341">
        <v>1663678</v>
      </c>
      <c r="AN58" s="342">
        <v>19086</v>
      </c>
      <c r="AO58" s="343">
        <v>12.8</v>
      </c>
      <c r="AP58" s="344">
        <v>17633</v>
      </c>
      <c r="AQ58" s="345">
        <v>-9.6999999999999993</v>
      </c>
      <c r="AR58" s="346">
        <v>22.5</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524</v>
      </c>
      <c r="AL59" s="325"/>
      <c r="AM59" s="333">
        <v>4274783</v>
      </c>
      <c r="AN59" s="334">
        <v>49713</v>
      </c>
      <c r="AO59" s="335">
        <v>33.200000000000003</v>
      </c>
      <c r="AP59" s="336">
        <v>47407</v>
      </c>
      <c r="AQ59" s="337">
        <v>27</v>
      </c>
      <c r="AR59" s="338">
        <v>6.2</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520</v>
      </c>
      <c r="AM60" s="341">
        <v>2919914</v>
      </c>
      <c r="AN60" s="342">
        <v>33957</v>
      </c>
      <c r="AO60" s="343">
        <v>77.900000000000006</v>
      </c>
      <c r="AP60" s="344">
        <v>27543</v>
      </c>
      <c r="AQ60" s="345">
        <v>56.2</v>
      </c>
      <c r="AR60" s="346">
        <v>21.7</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525</v>
      </c>
      <c r="AL61" s="347"/>
      <c r="AM61" s="348">
        <v>4140495</v>
      </c>
      <c r="AN61" s="349">
        <v>46659</v>
      </c>
      <c r="AO61" s="350">
        <v>-6.3</v>
      </c>
      <c r="AP61" s="351">
        <v>50350</v>
      </c>
      <c r="AQ61" s="352">
        <v>-0.2</v>
      </c>
      <c r="AR61" s="338">
        <v>-6.1</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520</v>
      </c>
      <c r="AM62" s="341">
        <v>1987934</v>
      </c>
      <c r="AN62" s="342">
        <v>22533</v>
      </c>
      <c r="AO62" s="343">
        <v>4.3</v>
      </c>
      <c r="AP62" s="344">
        <v>26774</v>
      </c>
      <c r="AQ62" s="345">
        <v>1.5</v>
      </c>
      <c r="AR62" s="346">
        <v>2.8</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k+5+3BNQS5N0ylKlkldzBfTXv4pqk0gqt93HvUlCk01pbbBkFl0c2BcXxiDxSYDJKvBZoCkuq7gq/JlPoO2rXQ==" saltValue="5ydy/pGvjB05XMvNMU28f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477</v>
      </c>
    </row>
    <row r="121" spans="125:125" ht="13.5" hidden="1" customHeight="1" x14ac:dyDescent="0.15">
      <c r="DU121" s="259"/>
    </row>
  </sheetData>
  <sheetProtection algorithmName="SHA-512" hashValue="BZ/ydMIB/2WTk1E81wI0EoZQZHuXrpC4dqZHeM6eI/t2YPljQSTc7hlFDE3eL2NXIe9HYVrQWhDUhz4I/XKR6w==" saltValue="ZRVBC7WAKK6zwSij4zD3B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477</v>
      </c>
    </row>
  </sheetData>
  <sheetProtection algorithmName="SHA-512" hashValue="NKoWi0AE7u2nozpZ3KfPragIszrKi5Il3oQW/JCh7CXVu8XcDJmN/nOMbnu9u/T2HKdSzJjLP2YRxf/xj263eg==" saltValue="sGt/f9IJTCWl9EFJAecYF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9" t="s">
        <v>3</v>
      </c>
      <c r="D47" s="1139"/>
      <c r="E47" s="1140"/>
      <c r="F47" s="11">
        <v>23.3</v>
      </c>
      <c r="G47" s="12">
        <v>19.809999999999999</v>
      </c>
      <c r="H47" s="12">
        <v>20.88</v>
      </c>
      <c r="I47" s="12">
        <v>24.75</v>
      </c>
      <c r="J47" s="13">
        <v>27.72</v>
      </c>
    </row>
    <row r="48" spans="2:10" ht="57.75" customHeight="1" x14ac:dyDescent="0.15">
      <c r="B48" s="14"/>
      <c r="C48" s="1141" t="s">
        <v>4</v>
      </c>
      <c r="D48" s="1141"/>
      <c r="E48" s="1142"/>
      <c r="F48" s="15">
        <v>1.95</v>
      </c>
      <c r="G48" s="16">
        <v>3.01</v>
      </c>
      <c r="H48" s="16">
        <v>6.22</v>
      </c>
      <c r="I48" s="16">
        <v>6.57</v>
      </c>
      <c r="J48" s="17">
        <v>2.95</v>
      </c>
    </row>
    <row r="49" spans="2:10" ht="57.75" customHeight="1" thickBot="1" x14ac:dyDescent="0.2">
      <c r="B49" s="18"/>
      <c r="C49" s="1143" t="s">
        <v>5</v>
      </c>
      <c r="D49" s="1143"/>
      <c r="E49" s="1144"/>
      <c r="F49" s="19" t="s">
        <v>532</v>
      </c>
      <c r="G49" s="20" t="s">
        <v>533</v>
      </c>
      <c r="H49" s="20">
        <v>4.91</v>
      </c>
      <c r="I49" s="20">
        <v>3.46</v>
      </c>
      <c r="J49" s="21" t="s">
        <v>534</v>
      </c>
    </row>
    <row r="50" spans="2:10" x14ac:dyDescent="0.15"/>
  </sheetData>
  <sheetProtection algorithmName="SHA-512" hashValue="peuAWMapopfwIvYB30qDomPv50eNtwhjdUfRXgyNzFumh9Z8HQIl+I+Xqu6ygWE9tecoq13qyq/lAbv1+u39iw==" saltValue="U8M8dHsLy+i1NM7QFMsbH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