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5_市町回答（１回目）\11 熊野市●\"/>
    </mc:Choice>
  </mc:AlternateContent>
  <xr:revisionPtr revIDLastSave="0" documentId="13_ncr:1_{D87210B5-E498-4DDA-85E7-7F2F1F6D6741}"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E35" i="10"/>
  <c r="AM35" i="10"/>
  <c r="C34" i="10"/>
  <c r="C35" i="10" s="1"/>
  <c r="C36" i="10" l="1"/>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c r="BW35" i="10" s="1"/>
  <c r="BW36" i="10" s="1"/>
  <c r="BW37" i="10" s="1"/>
  <c r="BW38" i="10" s="1"/>
  <c r="BW39" i="10" s="1"/>
  <c r="BW40" i="10" s="1"/>
  <c r="BW41" i="10" s="1"/>
  <c r="BW42" i="10" s="1"/>
  <c r="BW43" i="10" s="1"/>
  <c r="CO34" i="10" s="1"/>
  <c r="CO35" i="10" s="1"/>
  <c r="CO36" i="10" s="1"/>
</calcChain>
</file>

<file path=xl/sharedStrings.xml><?xml version="1.0" encoding="utf-8"?>
<sst xmlns="http://schemas.openxmlformats.org/spreadsheetml/2006/main" count="1145" uniqueCount="577">
  <si>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</si>
  <si>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</si>
  <si>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</si>
  <si>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</si>
  <si>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</si>
  <si>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</si>
  <si>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</si>
  <si>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</si>
  <si>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</si>
  <si>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</si>
  <si>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</si>
  <si>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</si>
  <si>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</si>
  <si>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</si>
  <si>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</si>
  <si>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</si>
  <si>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</si>
  <si>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</si>
  <si>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</si>
  <si>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</si>
  <si>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</si>
  <si>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</si>
  <si>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</si>
  <si>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</si>
  <si>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</si>
  <si>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</si>
  <si>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</si>
  <si>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</si>
  <si>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</si>
  <si>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</si>
  <si>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</si>
  <si>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</si>
  <si>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</si>
  <si>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</si>
  <si>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</si>
  <si>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</si>
  <si>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</si>
  <si>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</si>
  <si>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</si>
  <si>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</si>
  <si>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</si>
  <si>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</si>
  <si>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</si>
  <si>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</si>
  <si>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</si>
  <si>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</si>
  <si>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</si>
  <si>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</si>
  <si>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</si>
  <si>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</si>
  <si>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</si>
  <si>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</si>
  <si>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</si>
  <si>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</si>
  <si>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</si>
  <si>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</si>
  <si>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</si>
  <si>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</si>
  <si>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</si>
  <si>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</si>
  <si>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</si>
  <si>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</si>
  <si>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</si>
  <si>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</si>
  <si>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</si>
  <si>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</si>
  <si>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</si>
  <si>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</si>
  <si>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</si>
  <si>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</si>
  <si>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</si>
  <si>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</si>
  <si>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</si>
  <si>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</si>
  <si>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</si>
  <si>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</si>
  <si>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</si>
  <si>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</si>
  <si>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</si>
  <si>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</si>
  <si>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</si>
  <si>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</si>
  <si>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</si>
  <si>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</si>
  <si>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</si>
  <si>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</si>
  <si>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</si>
  <si>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</si>
  <si>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</si>
  <si>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</si>
  <si>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</si>
  <si>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</si>
  <si>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</si>
  <si>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</si>
  <si>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</si>
  <si>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</si>
  <si>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</si>
  <si>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</si>
  <si>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</si>
  <si>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</si>
  <si>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</si>
  <si>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</si>
  <si>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</si>
  <si>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</si>
  <si>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</si>
  <si>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</si>
  <si>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</si>
  <si>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</si>
  <si>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</si>
  <si>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</si>
  <si>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</si>
  <si>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</si>
  <si>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</si>
  <si>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</si>
  <si>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</si>
  <si>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</si>
  <si>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</si>
  <si>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</si>
  <si>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</si>
  <si>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</si>
  <si>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</si>
  <si>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</si>
  <si>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</si>
  <si>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</si>
  <si>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</si>
  <si>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</si>
  <si>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</si>
  <si>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</si>
  <si>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</si>
  <si>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</si>
  <si>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</si>
  <si>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</si>
  <si>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</si>
  <si>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</si>
  <si>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</si>
  <si>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</si>
  <si>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</si>
  <si>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</si>
  <si>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</si>
  <si>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</si>
  <si>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</si>
  <si>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</si>
  <si>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</si>
  <si>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</si>
  <si>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</si>
  <si>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</si>
  <si>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</si>
  <si>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</si>
  <si>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</si>
  <si>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</si>
  <si>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</si>
  <si>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</si>
  <si>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</si>
  <si>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</si>
  <si>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</si>
  <si>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</si>
  <si>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</si>
  <si>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</si>
  <si>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</si>
  <si>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</si>
  <si>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</si>
  <si>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</si>
  <si>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</si>
  <si>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</si>
  <si>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</si>
  <si>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</si>
  <si>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</si>
  <si>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</si>
  <si>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</si>
  <si>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</si>
  <si>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</si>
  <si>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</si>
  <si>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</si>
  <si>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</si>
  <si>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</si>
  <si>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</si>
  <si>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</si>
  <si>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</si>
  <si>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</si>
  <si>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</si>
  <si>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</si>
  <si>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</si>
  <si>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</si>
  <si>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</si>
  <si>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</si>
  <si>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</si>
  <si>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</si>
  <si>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</si>
  <si>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</si>
  <si>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</si>
  <si>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</si>
  <si>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</si>
  <si>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</si>
  <si>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</si>
  <si>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</si>
  <si>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</si>
  <si>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</si>
  <si>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</si>
  <si>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</si>
  <si>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</si>
  <si>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</si>
  <si>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</si>
  <si>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</si>
  <si>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三重県熊野市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</si>
  <si>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</si>
  <si>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</si>
  <si>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</si>
  <si>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</si>
  <si>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</si>
  <si>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</si>
  <si>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</si>
  <si>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</si>
  <si>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</si>
  <si>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</si>
  <si>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</si>
  <si>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</si>
  <si>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</si>
  <si>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</si>
  <si>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</si>
  <si>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</si>
  <si>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</si>
  <si>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</si>
  <si>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</si>
  <si>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</si>
  <si>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</si>
  <si>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</si>
  <si>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</si>
  <si>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</si>
  <si>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</si>
  <si>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</si>
  <si>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</si>
  <si>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</si>
  <si>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</si>
  <si>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</si>
  <si>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</si>
  <si>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</si>
  <si>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</si>
  <si>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</si>
  <si>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</si>
  <si>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</si>
  <si>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</si>
  <si>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</si>
  <si>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</si>
  <si>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</si>
  <si>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</si>
  <si>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</si>
  <si>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</si>
  <si>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</si>
  <si>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</si>
  <si>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</si>
  <si>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</si>
  <si>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</si>
  <si>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</si>
  <si>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</si>
  <si>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</si>
  <si>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</si>
  <si>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</si>
  <si>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</si>
  <si>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</si>
  <si>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</si>
  <si>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</si>
  <si>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</si>
  <si>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</si>
  <si>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</si>
  <si>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</si>
  <si>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</si>
  <si>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</si>
  <si>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</si>
  <si>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</si>
  <si>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</si>
  <si>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</si>
  <si>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</si>
  <si>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</si>
  <si>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</si>
  <si>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</si>
  <si>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</si>
  <si>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</si>
  <si>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</si>
  <si>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</si>
  <si>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</si>
  <si>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</si>
  <si>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</si>
  <si>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</si>
  <si>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</si>
  <si>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</si>
  <si>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</si>
  <si>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</si>
  <si>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</si>
  <si>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</si>
  <si>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</si>
  <si>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</si>
  <si>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</si>
  <si>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</si>
  <si>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</si>
  <si>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</si>
  <si>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</si>
  <si>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</si>
  <si>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</si>
  <si>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</si>
  <si>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</si>
  <si>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</si>
  <si>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</si>
  <si>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</si>
  <si>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</si>
  <si>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</si>
  <si>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</si>
  <si>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</si>
  <si>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</si>
  <si>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</si>
  <si>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</si>
  <si>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</si>
  <si>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</si>
  <si>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</si>
  <si>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</si>
  <si>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</si>
  <si>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</si>
  <si>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</si>
  <si>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</si>
  <si>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</si>
  <si>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</si>
  <si>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</si>
  <si>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</si>
  <si>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</si>
  <si>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</si>
  <si>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</si>
  <si>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</si>
  <si>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</si>
  <si>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</si>
  <si>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</si>
  <si>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</si>
  <si>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</si>
  <si>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</si>
  <si>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</si>
  <si>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</si>
  <si>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</si>
  <si>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</si>
  <si>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</si>
  <si>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</si>
  <si>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</si>
  <si>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</si>
  <si>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</si>
  <si>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</si>
  <si>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</si>
  <si>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</si>
  <si>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</si>
  <si>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</si>
  <si>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</si>
  <si>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</si>
  <si>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</si>
  <si>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</si>
  <si>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</si>
  <si>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</si>
  <si>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</si>
  <si>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</si>
  <si>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三重県熊野市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</si>
  <si>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</si>
  <si>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</si>
  <si>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</si>
  <si>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</si>
  <si>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</si>
  <si>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</si>
  <si>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</si>
  <si>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</si>
  <si>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</si>
  <si>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</si>
  <si>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</si>
  <si>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</si>
  <si>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</si>
  <si>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</si>
  <si>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</si>
  <si>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</si>
  <si>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</si>
  <si>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</si>
  <si>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</si>
  <si>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</si>
  <si>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</si>
  <si>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</si>
  <si>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</si>
  <si>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</si>
  <si>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</si>
  <si>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</si>
  <si>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</si>
  <si>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</si>
  <si>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</si>
  <si>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</si>
  <si>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</si>
  <si>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</si>
  <si>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</si>
  <si>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</si>
  <si>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</si>
  <si>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</si>
  <si>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</si>
  <si>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</si>
  <si>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</si>
  <si>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</si>
  <si>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</si>
  <si>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</si>
  <si>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</si>
  <si>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</si>
  <si>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</si>
  <si>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</si>
  <si>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</si>
  <si>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</si>
  <si>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</si>
  <si>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</si>
  <si>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</si>
  <si>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</si>
  <si>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</si>
  <si>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</si>
  <si>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</si>
  <si>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</si>
  <si>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</si>
  <si>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</si>
  <si>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</si>
  <si>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</si>
  <si>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</si>
  <si>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</si>
  <si>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</si>
  <si>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</si>
  <si>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</si>
  <si>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</si>
  <si>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</si>
  <si>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</si>
  <si>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</si>
  <si>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</si>
  <si>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</si>
  <si>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</si>
  <si>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</si>
  <si>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</si>
  <si>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</si>
  <si>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</si>
  <si>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</si>
  <si>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</si>
  <si>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</si>
  <si>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</si>
  <si>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</si>
  <si>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</si>
  <si>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</si>
  <si>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</si>
  <si>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</si>
  <si>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</si>
  <si>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</si>
  <si>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</si>
  <si>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</si>
  <si>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</si>
  <si>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</si>
  <si>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</si>
  <si>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</si>
  <si>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</si>
  <si>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</si>
  <si>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</si>
  <si>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</si>
  <si>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</si>
  <si>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</si>
  <si>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</si>
  <si>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</si>
  <si>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</si>
  <si>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</si>
  <si>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</si>
  <si>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</si>
  <si>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</si>
  <si>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</si>
  <si>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</si>
  <si>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</si>
  <si>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</si>
  <si>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</si>
  <si>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</si>
  <si>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</si>
  <si>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</si>
  <si>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</si>
  <si>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</si>
  <si>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</si>
  <si>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</si>
  <si>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</si>
  <si>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</si>
  <si>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</si>
  <si>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</si>
  <si>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</si>
  <si>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</si>
  <si>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</si>
  <si>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</si>
  <si>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</si>
  <si>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</si>
  <si>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</si>
  <si>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</si>
  <si>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</si>
  <si>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</si>
  <si>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</si>
  <si>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</si>
  <si>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</si>
  <si>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</si>
  <si>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</si>
  <si>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</si>
  <si>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</si>
  <si>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</si>
  <si>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</si>
  <si>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</si>
  <si>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</si>
  <si>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</si>
  <si>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</si>
  <si>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</si>
  <si>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</si>
  <si>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</si>
  <si>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</si>
  <si>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</si>
  <si>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</si>
  <si>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</si>
  <si>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</si>
  <si>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</si>
  <si>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</si>
  <si>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</si>
  <si>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</si>
  <si>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</si>
  <si>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</si>
  <si>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</si>
  <si>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</si>
  <si>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</si>
  <si>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</si>
  <si>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</si>
  <si>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</si>
  <si>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</si>
  <si>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</si>
  <si>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</si>
  <si>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</si>
  <si>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</si>
  <si>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</si>
  <si>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</si>
  <si>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</si>
  <si>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</si>
  <si>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</si>
  <si>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</si>
  <si>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3.02</t>
  </si>
  <si>
    <t>▲ 1.18</t>
  </si>
  <si>
    <t>▲ 0.42</t>
  </si>
  <si>
    <t>▲ 0.66</t>
  </si>
  <si>
    <t>一般会計</t>
  </si>
  <si>
    <t>水道事業会計</t>
  </si>
  <si>
    <t>国民健康保険事業特別会計</t>
  </si>
  <si>
    <t>後期高齢者医療事業特別会計</t>
  </si>
  <si>
    <t>紀和診療所事業特別会計</t>
  </si>
  <si>
    <t>紀和地区水道事業特別会計</t>
  </si>
  <si>
    <t>市有林整備事業特別会計</t>
  </si>
  <si>
    <t>その他会計（赤字）</t>
  </si>
  <si>
    <t>その他会計（黒字）</t>
  </si>
  <si>
    <t>R01</t>
    <phoneticPr fontId="5"/>
  </si>
  <si>
    <t>R02</t>
    <phoneticPr fontId="5"/>
  </si>
  <si>
    <t>R03</t>
    <phoneticPr fontId="5"/>
  </si>
  <si>
    <t>R04</t>
    <phoneticPr fontId="5"/>
  </si>
  <si>
    <t>R05</t>
    <phoneticPr fontId="5"/>
  </si>
  <si>
    <t>-</t>
    <phoneticPr fontId="2"/>
  </si>
  <si>
    <t>紀南病院組合　紀南病院会計</t>
    <rPh sb="0" eb="2">
      <t>キナン</t>
    </rPh>
    <rPh sb="2" eb="4">
      <t>ビョウイン</t>
    </rPh>
    <rPh sb="4" eb="6">
      <t>クミアイ</t>
    </rPh>
    <rPh sb="7" eb="9">
      <t>キナン</t>
    </rPh>
    <rPh sb="9" eb="11">
      <t>ビョウイン</t>
    </rPh>
    <rPh sb="11" eb="13">
      <t>カイケイ</t>
    </rPh>
    <phoneticPr fontId="2"/>
  </si>
  <si>
    <t>南牟婁清掃施設組合 一般会計</t>
    <rPh sb="0" eb="3">
      <t>ミナミムロ</t>
    </rPh>
    <rPh sb="3" eb="5">
      <t>セイソウ</t>
    </rPh>
    <rPh sb="5" eb="7">
      <t>シセツ</t>
    </rPh>
    <rPh sb="7" eb="9">
      <t>クミアイ</t>
    </rPh>
    <rPh sb="10" eb="12">
      <t>イッパン</t>
    </rPh>
    <rPh sb="12" eb="14">
      <t>カイケイ</t>
    </rPh>
    <phoneticPr fontId="19"/>
  </si>
  <si>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9"/>
  </si>
  <si>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9"/>
  </si>
  <si>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9"/>
  </si>
  <si>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9"/>
  </si>
  <si>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19"/>
  </si>
  <si>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19"/>
  </si>
  <si>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19"/>
  </si>
  <si>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19"/>
  </si>
  <si>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19"/>
  </si>
  <si>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19"/>
  </si>
  <si>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9"/>
  </si>
  <si>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9"/>
  </si>
  <si>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9"/>
  </si>
  <si>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</si>
  <si>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東紀州環境施設組合</t>
    <rPh sb="0" eb="1">
      <t>ヒガシ</t>
    </rPh>
    <rPh sb="1" eb="3">
      <t>キシュウ</t>
    </rPh>
    <rPh sb="3" eb="5">
      <t>カンキョウ</t>
    </rPh>
    <rPh sb="5" eb="7">
      <t>シセツ</t>
    </rPh>
    <rPh sb="7" eb="9">
      <t>クミアイ</t>
    </rPh>
    <phoneticPr fontId="2"/>
  </si>
  <si>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</si>
  <si>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</si>
  <si>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</si>
  <si>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〇</t>
  </si>
  <si>
    <t>-</t>
    <phoneticPr fontId="2"/>
  </si>
  <si>
    <t>地域振興基金</t>
    <rPh sb="0" eb="2">
      <t>チイキ</t>
    </rPh>
    <rPh sb="2" eb="4">
      <t>シンコウ</t>
    </rPh>
    <rPh sb="4" eb="6">
      <t>キキン</t>
    </rPh>
    <phoneticPr fontId="5"/>
  </si>
  <si>
    <t>まちづくり応援基金</t>
    <rPh sb="5" eb="7">
      <t>オウエン</t>
    </rPh>
    <rPh sb="7" eb="9">
      <t>キキン</t>
    </rPh>
    <phoneticPr fontId="2"/>
  </si>
  <si>
    <t>地方創生雇用創出基金</t>
    <rPh sb="0" eb="2">
      <t>チホウ</t>
    </rPh>
    <rPh sb="2" eb="10">
      <t>ソウセイコヨウソウシュツキキン</t>
    </rPh>
    <phoneticPr fontId="5"/>
  </si>
  <si>
    <t>こどもは宝・未来への希望基金</t>
    <rPh sb="4" eb="5">
      <t>タカラ</t>
    </rPh>
    <rPh sb="6" eb="8">
      <t>ミライ</t>
    </rPh>
    <rPh sb="10" eb="12">
      <t>キボウ</t>
    </rPh>
    <rPh sb="12" eb="14">
      <t>キキン</t>
    </rPh>
    <phoneticPr fontId="2"/>
  </si>
  <si>
    <t>森林環境譲与税基金</t>
    <rPh sb="0" eb="4">
      <t>シンリンカンキョウ</t>
    </rPh>
    <rPh sb="4" eb="7">
      <t>ジョウヨゼイ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</si>
</sst>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2EC0-43A8-9E2B-C0251344C2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116211</c:v>
                </c:pt>
                <c:pt idx="1">
                  <c:v>95621</c:v>
                </c:pt>
                <c:pt idx="2">
                  <c:v>132162</c:v>
                </c:pt>
                <c:pt idx="3">
                  <c:v>150345</c:v>
                </c:pt>
                <c:pt idx="4">
                  <c:v>132635</c:v>
                </c:pt>
              </c:numCache>
            </c:numRef>
          </c:val>
          <c:smooth val="0"/>
          <c:extLst>
            <c:ext xmlns:c16="http://schemas.microsoft.com/office/drawing/2014/chart" uri="{C3380CC4-5D6E-409C-BE32-E72D297353CC}">
              <c16:uniqueId val="{00000001-2EC0-43A8-9E2B-C0251344C2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9.56</c:v>
                </c:pt>
                <c:pt idx="1">
                  <c:v>11.94</c:v>
                </c:pt>
                <c:pt idx="2">
                  <c:v>10.94</c:v>
                </c:pt>
                <c:pt idx="3">
                  <c:v>11.92</c:v>
                </c:pt>
                <c:pt idx="4">
                  <c:v>11.31</c:v>
                </c:pt>
              </c:numCache>
            </c:numRef>
          </c:val>
          <c:extLst>
            <c:ext xmlns:c16="http://schemas.microsoft.com/office/drawing/2014/chart" uri="{C3380CC4-5D6E-409C-BE32-E72D297353CC}">
              <c16:uniqueId val="{00000000-4B8F-45A4-BBD9-90526FEF19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46.53</c:v>
                </c:pt>
                <c:pt idx="1">
                  <c:v>44.85</c:v>
                </c:pt>
                <c:pt idx="2">
                  <c:v>48.58</c:v>
                </c:pt>
                <c:pt idx="3">
                  <c:v>55.62</c:v>
                </c:pt>
                <c:pt idx="4">
                  <c:v>62.55</c:v>
                </c:pt>
              </c:numCache>
            </c:numRef>
          </c:val>
          <c:extLst>
            <c:ext xmlns:c16="http://schemas.microsoft.com/office/drawing/2014/chart" uri="{C3380CC4-5D6E-409C-BE32-E72D297353CC}">
              <c16:uniqueId val="{00000001-4B8F-45A4-BBD9-90526FEF19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-1.18</c:v>
                </c:pt>
                <c:pt idx="2">
                  <c:v>-0.42</c:v>
                </c:pt>
                <c:pt idx="3">
                  <c:v>0.76</c:v>
                </c:pt>
                <c:pt idx="4">
                  <c:v>-0.66</c:v>
                </c:pt>
              </c:numCache>
            </c:numRef>
          </c:val>
          <c:smooth val="0"/>
          <c:extLst>
            <c:ext xmlns:c16="http://schemas.microsoft.com/office/drawing/2014/chart" uri="{C3380CC4-5D6E-409C-BE32-E72D297353CC}">
              <c16:uniqueId val="{00000002-4B8F-45A4-BBD9-90526FEF19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BCA8-4ECF-A5B1-43F3AE761B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A8-4ECF-A5B1-43F3AE761B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A8-4ECF-A5B1-43F3AE761B12}"/>
            </c:ext>
          </c:extLst>
        </c:ser>
        <c:ser>
          <c:idx val="3"/>
          <c:order val="3"/>
          <c:tx>
            <c:strRef>
              <c:f>データシート!$A$30</c:f>
              <c:strCache>
                <c:ptCount val="1"/>
                <c:pt idx="0">
                  <c:v>市有林整備事業特別会計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BCA8-4ECF-A5B1-43F3AE761B12}"/>
            </c:ext>
          </c:extLst>
        </c:ser>
        <c:ser>
          <c:idx val="4"/>
          <c:order val="4"/>
          <c:tx>
            <c:strRef>
              <c:f>データシート!$A$31</c:f>
              <c:strCache>
                <c:ptCount val="1"/>
                <c:pt idx="0">
                  <c:v>紀和地区水道事業特別会計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0.15</c:v>
                </c:pt>
                <c:pt idx="4">
                  <c:v>#N/A</c:v>
                </c:pt>
                <c:pt idx="5">
                  <c:v>0.02</c:v>
                </c:pt>
                <c:pt idx="6">
                  <c:v>#N/A</c:v>
                </c:pt>
                <c:pt idx="7">
                  <c:v>0.01</c:v>
                </c:pt>
                <c:pt idx="8">
                  <c:v>#N/A</c:v>
                </c:pt>
                <c:pt idx="9">
                  <c:v>0.01</c:v>
                </c:pt>
              </c:numCache>
            </c:numRef>
          </c:val>
          <c:extLst>
            <c:ext xmlns:c16="http://schemas.microsoft.com/office/drawing/2014/chart" uri="{C3380CC4-5D6E-409C-BE32-E72D297353CC}">
              <c16:uniqueId val="{00000004-BCA8-4ECF-A5B1-43F3AE761B12}"/>
            </c:ext>
          </c:extLst>
        </c:ser>
        <c:ser>
          <c:idx val="5"/>
          <c:order val="5"/>
          <c:tx>
            <c:strRef>
              <c:f>データシート!$A$32</c:f>
              <c:strCache>
                <c:ptCount val="1"/>
                <c:pt idx="0">
                  <c:v>紀和診療所事業特別会計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0.17</c:v>
                </c:pt>
                <c:pt idx="4">
                  <c:v>#N/A</c:v>
                </c:pt>
                <c:pt idx="5">
                  <c:v>0.19</c:v>
                </c:pt>
                <c:pt idx="6">
                  <c:v>#N/A</c:v>
                </c:pt>
                <c:pt idx="7">
                  <c:v>0.09</c:v>
                </c:pt>
                <c:pt idx="8">
                  <c:v>#N/A</c:v>
                </c:pt>
                <c:pt idx="9">
                  <c:v>0.02</c:v>
                </c:pt>
              </c:numCache>
            </c:numRef>
          </c:val>
          <c:extLst>
            <c:ext xmlns:c16="http://schemas.microsoft.com/office/drawing/2014/chart" uri="{C3380CC4-5D6E-409C-BE32-E72D297353CC}">
              <c16:uniqueId val="{00000005-BCA8-4ECF-A5B1-43F3AE761B12}"/>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6-BCA8-4ECF-A5B1-43F3AE761B1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0.39</c:v>
                </c:pt>
                <c:pt idx="2">
                  <c:v>#N/A</c:v>
                </c:pt>
                <c:pt idx="3">
                  <c:v>0.61</c:v>
                </c:pt>
                <c:pt idx="4">
                  <c:v>#N/A</c:v>
                </c:pt>
                <c:pt idx="5">
                  <c:v>0.53</c:v>
                </c:pt>
                <c:pt idx="6">
                  <c:v>#N/A</c:v>
                </c:pt>
                <c:pt idx="7">
                  <c:v>0.42</c:v>
                </c:pt>
                <c:pt idx="8">
                  <c:v>#N/A</c:v>
                </c:pt>
                <c:pt idx="9">
                  <c:v>0.37</c:v>
                </c:pt>
              </c:numCache>
            </c:numRef>
          </c:val>
          <c:extLst>
            <c:ext xmlns:c16="http://schemas.microsoft.com/office/drawing/2014/chart" uri="{C3380CC4-5D6E-409C-BE32-E72D297353CC}">
              <c16:uniqueId val="{00000007-BCA8-4ECF-A5B1-43F3AE761B1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c:v>
                </c:pt>
                <c:pt idx="2">
                  <c:v>#N/A</c:v>
                </c:pt>
                <c:pt idx="3">
                  <c:v>2.0299999999999998</c:v>
                </c:pt>
                <c:pt idx="4">
                  <c:v>#N/A</c:v>
                </c:pt>
                <c:pt idx="5">
                  <c:v>1.98</c:v>
                </c:pt>
                <c:pt idx="6">
                  <c:v>#N/A</c:v>
                </c:pt>
                <c:pt idx="7">
                  <c:v>5.45</c:v>
                </c:pt>
                <c:pt idx="8">
                  <c:v>#N/A</c:v>
                </c:pt>
                <c:pt idx="9">
                  <c:v>2.78</c:v>
                </c:pt>
              </c:numCache>
            </c:numRef>
          </c:val>
          <c:extLst>
            <c:ext xmlns:c16="http://schemas.microsoft.com/office/drawing/2014/chart" uri="{C3380CC4-5D6E-409C-BE32-E72D297353CC}">
              <c16:uniqueId val="{00000008-BCA8-4ECF-A5B1-43F3AE761B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9.43</c:v>
                </c:pt>
                <c:pt idx="2">
                  <c:v>#N/A</c:v>
                </c:pt>
                <c:pt idx="3">
                  <c:v>11.77</c:v>
                </c:pt>
                <c:pt idx="4">
                  <c:v>#N/A</c:v>
                </c:pt>
                <c:pt idx="5">
                  <c:v>10.74</c:v>
                </c:pt>
                <c:pt idx="6">
                  <c:v>#N/A</c:v>
                </c:pt>
                <c:pt idx="7">
                  <c:v>11.83</c:v>
                </c:pt>
                <c:pt idx="8">
                  <c:v>#N/A</c:v>
                </c:pt>
                <c:pt idx="9">
                  <c:v>11.28</c:v>
                </c:pt>
              </c:numCache>
            </c:numRef>
          </c:val>
          <c:extLst>
            <c:ext xmlns:c16="http://schemas.microsoft.com/office/drawing/2014/chart" uri="{C3380CC4-5D6E-409C-BE32-E72D297353CC}">
              <c16:uniqueId val="{00000009-BCA8-4ECF-A5B1-43F3AE761B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1419</c:v>
                </c:pt>
                <c:pt idx="5">
                  <c:v>1513</c:v>
                </c:pt>
                <c:pt idx="8">
                  <c:v>1535</c:v>
                </c:pt>
                <c:pt idx="11">
                  <c:v>1540</c:v>
                </c:pt>
                <c:pt idx="14">
                  <c:v>1462</c:v>
                </c:pt>
              </c:numCache>
            </c:numRef>
          </c:val>
          <c:extLst>
            <c:ext xmlns:c16="http://schemas.microsoft.com/office/drawing/2014/chart" uri="{C3380CC4-5D6E-409C-BE32-E72D297353CC}">
              <c16:uniqueId val="{00000000-81EB-4211-9F69-80BECFBCEF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EB-4211-9F69-80BECFBCEF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EB-4211-9F69-80BECFBCEF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84</c:v>
                </c:pt>
                <c:pt idx="6">
                  <c:v>84</c:v>
                </c:pt>
                <c:pt idx="9">
                  <c:v>100</c:v>
                </c:pt>
                <c:pt idx="12">
                  <c:v>101</c:v>
                </c:pt>
              </c:numCache>
            </c:numRef>
          </c:val>
          <c:extLst>
            <c:ext xmlns:c16="http://schemas.microsoft.com/office/drawing/2014/chart" uri="{C3380CC4-5D6E-409C-BE32-E72D297353CC}">
              <c16:uniqueId val="{00000003-81EB-4211-9F69-80BECFBCEF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c:v>
                </c:pt>
                <c:pt idx="3">
                  <c:v>127</c:v>
                </c:pt>
                <c:pt idx="6">
                  <c:v>134</c:v>
                </c:pt>
                <c:pt idx="9">
                  <c:v>128</c:v>
                </c:pt>
                <c:pt idx="12">
                  <c:v>89</c:v>
                </c:pt>
              </c:numCache>
            </c:numRef>
          </c:val>
          <c:extLst>
            <c:ext xmlns:c16="http://schemas.microsoft.com/office/drawing/2014/chart" uri="{C3380CC4-5D6E-409C-BE32-E72D297353CC}">
              <c16:uniqueId val="{00000004-81EB-4211-9F69-80BECFBCEF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c:v>
                </c:pt>
                <c:pt idx="3">
                  <c:v>3</c:v>
                </c:pt>
                <c:pt idx="6">
                  <c:v>2</c:v>
                </c:pt>
                <c:pt idx="9">
                  <c:v>0</c:v>
                </c:pt>
                <c:pt idx="12">
                  <c:v>0</c:v>
                </c:pt>
              </c:numCache>
            </c:numRef>
          </c:val>
          <c:extLst>
            <c:ext xmlns:c16="http://schemas.microsoft.com/office/drawing/2014/chart" uri="{C3380CC4-5D6E-409C-BE32-E72D297353CC}">
              <c16:uniqueId val="{00000005-81EB-4211-9F69-80BECFBCEF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EB-4211-9F69-80BECFBCEF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1461</c:v>
                </c:pt>
                <c:pt idx="3">
                  <c:v>1597</c:v>
                </c:pt>
                <c:pt idx="6">
                  <c:v>1645</c:v>
                </c:pt>
                <c:pt idx="9">
                  <c:v>1651</c:v>
                </c:pt>
                <c:pt idx="12">
                  <c:v>1605</c:v>
                </c:pt>
              </c:numCache>
            </c:numRef>
          </c:val>
          <c:extLst>
            <c:ext xmlns:c16="http://schemas.microsoft.com/office/drawing/2014/chart" uri="{C3380CC4-5D6E-409C-BE32-E72D297353CC}">
              <c16:uniqueId val="{00000007-81EB-4211-9F69-80BECFBCEF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193</c:v>
                </c:pt>
                <c:pt idx="2">
                  <c:v>#N/A</c:v>
                </c:pt>
                <c:pt idx="3">
                  <c:v>#N/A</c:v>
                </c:pt>
                <c:pt idx="4">
                  <c:v>298</c:v>
                </c:pt>
                <c:pt idx="5">
                  <c:v>#N/A</c:v>
                </c:pt>
                <c:pt idx="6">
                  <c:v>#N/A</c:v>
                </c:pt>
                <c:pt idx="7">
                  <c:v>330</c:v>
                </c:pt>
                <c:pt idx="8">
                  <c:v>#N/A</c:v>
                </c:pt>
                <c:pt idx="9">
                  <c:v>#N/A</c:v>
                </c:pt>
                <c:pt idx="10">
                  <c:v>339</c:v>
                </c:pt>
                <c:pt idx="11">
                  <c:v>#N/A</c:v>
                </c:pt>
                <c:pt idx="12">
                  <c:v>#N/A</c:v>
                </c:pt>
                <c:pt idx="13">
                  <c:v>333</c:v>
                </c:pt>
                <c:pt idx="14">
                  <c:v>#N/A</c:v>
                </c:pt>
              </c:numCache>
            </c:numRef>
          </c:val>
          <c:smooth val="0"/>
          <c:extLst>
            <c:ext xmlns:c16="http://schemas.microsoft.com/office/drawing/2014/chart" uri="{C3380CC4-5D6E-409C-BE32-E72D297353CC}">
              <c16:uniqueId val="{00000008-81EB-4211-9F69-80BECFBCEF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13028</c:v>
                </c:pt>
                <c:pt idx="5">
                  <c:v>12425</c:v>
                </c:pt>
                <c:pt idx="8">
                  <c:v>11927</c:v>
                </c:pt>
                <c:pt idx="11">
                  <c:v>11576</c:v>
                </c:pt>
                <c:pt idx="14">
                  <c:v>10945</c:v>
                </c:pt>
              </c:numCache>
            </c:numRef>
          </c:val>
          <c:extLst>
            <c:ext xmlns:c16="http://schemas.microsoft.com/office/drawing/2014/chart" uri="{C3380CC4-5D6E-409C-BE32-E72D297353CC}">
              <c16:uniqueId val="{00000000-3C3C-4FE8-98B3-F2CDE69BFF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179</c:v>
                </c:pt>
                <c:pt idx="5">
                  <c:v>161</c:v>
                </c:pt>
                <c:pt idx="8">
                  <c:v>144</c:v>
                </c:pt>
                <c:pt idx="11">
                  <c:v>127</c:v>
                </c:pt>
                <c:pt idx="14">
                  <c:v>109</c:v>
                </c:pt>
              </c:numCache>
            </c:numRef>
          </c:val>
          <c:extLst>
            <c:ext xmlns:c16="http://schemas.microsoft.com/office/drawing/2014/chart" uri="{C3380CC4-5D6E-409C-BE32-E72D297353CC}">
              <c16:uniqueId val="{00000001-3C3C-4FE8-98B3-F2CDE69BFF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5306</c:v>
                </c:pt>
                <c:pt idx="5">
                  <c:v>5463</c:v>
                </c:pt>
                <c:pt idx="8">
                  <c:v>6330</c:v>
                </c:pt>
                <c:pt idx="11">
                  <c:v>6823</c:v>
                </c:pt>
                <c:pt idx="14">
                  <c:v>7363</c:v>
                </c:pt>
              </c:numCache>
            </c:numRef>
          </c:val>
          <c:extLst>
            <c:ext xmlns:c16="http://schemas.microsoft.com/office/drawing/2014/chart" uri="{C3380CC4-5D6E-409C-BE32-E72D297353CC}">
              <c16:uniqueId val="{00000002-3C3C-4FE8-98B3-F2CDE69BFF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3C-4FE8-98B3-F2CDE69BFF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3C-4FE8-98B3-F2CDE69BFF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3C-4FE8-98B3-F2CDE69BFF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2298</c:v>
                </c:pt>
                <c:pt idx="3">
                  <c:v>2318</c:v>
                </c:pt>
                <c:pt idx="6">
                  <c:v>2404</c:v>
                </c:pt>
                <c:pt idx="9">
                  <c:v>2420</c:v>
                </c:pt>
                <c:pt idx="12">
                  <c:v>2470</c:v>
                </c:pt>
              </c:numCache>
            </c:numRef>
          </c:val>
          <c:extLst>
            <c:ext xmlns:c16="http://schemas.microsoft.com/office/drawing/2014/chart" uri="{C3380CC4-5D6E-409C-BE32-E72D297353CC}">
              <c16:uniqueId val="{00000006-3C3C-4FE8-98B3-F2CDE69BFF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959</c:v>
                </c:pt>
                <c:pt idx="3">
                  <c:v>935</c:v>
                </c:pt>
                <c:pt idx="6">
                  <c:v>874</c:v>
                </c:pt>
                <c:pt idx="9">
                  <c:v>823</c:v>
                </c:pt>
                <c:pt idx="12">
                  <c:v>732</c:v>
                </c:pt>
              </c:numCache>
            </c:numRef>
          </c:val>
          <c:extLst>
            <c:ext xmlns:c16="http://schemas.microsoft.com/office/drawing/2014/chart" uri="{C3380CC4-5D6E-409C-BE32-E72D297353CC}">
              <c16:uniqueId val="{00000007-3C3C-4FE8-98B3-F2CDE69BFF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1086</c:v>
                </c:pt>
                <c:pt idx="3">
                  <c:v>1027</c:v>
                </c:pt>
                <c:pt idx="6">
                  <c:v>1048</c:v>
                </c:pt>
                <c:pt idx="9">
                  <c:v>1149</c:v>
                </c:pt>
                <c:pt idx="12">
                  <c:v>1006</c:v>
                </c:pt>
              </c:numCache>
            </c:numRef>
          </c:val>
          <c:extLst>
            <c:ext xmlns:c16="http://schemas.microsoft.com/office/drawing/2014/chart" uri="{C3380CC4-5D6E-409C-BE32-E72D297353CC}">
              <c16:uniqueId val="{00000008-3C3C-4FE8-98B3-F2CDE69BFF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3C-4FE8-98B3-F2CDE69BFF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12770</c:v>
                </c:pt>
                <c:pt idx="3">
                  <c:v>11993</c:v>
                </c:pt>
                <c:pt idx="6">
                  <c:v>11504</c:v>
                </c:pt>
                <c:pt idx="9">
                  <c:v>11312</c:v>
                </c:pt>
                <c:pt idx="12">
                  <c:v>10734</c:v>
                </c:pt>
              </c:numCache>
            </c:numRef>
          </c:val>
          <c:extLst>
            <c:ext xmlns:c16="http://schemas.microsoft.com/office/drawing/2014/chart" uri="{C3380CC4-5D6E-409C-BE32-E72D297353CC}">
              <c16:uniqueId val="{0000000A-3C3C-4FE8-98B3-F2CDE69BFF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3C-4FE8-98B3-F2CDE69BFF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3749</c:v>
                </c:pt>
                <c:pt idx="1">
                  <c:v>4175</c:v>
                </c:pt>
                <c:pt idx="2">
                  <c:v>4633</c:v>
                </c:pt>
              </c:numCache>
            </c:numRef>
          </c:val>
          <c:extLst>
            <c:ext xmlns:c16="http://schemas.microsoft.com/office/drawing/2014/chart" uri="{C3380CC4-5D6E-409C-BE32-E72D297353CC}">
              <c16:uniqueId val="{00000000-6BB7-47CA-9923-4CD9AE45F3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1602</c:v>
                </c:pt>
                <c:pt idx="1">
                  <c:v>1752</c:v>
                </c:pt>
                <c:pt idx="2">
                  <c:v>1903</c:v>
                </c:pt>
              </c:numCache>
            </c:numRef>
          </c:val>
          <c:extLst>
            <c:ext xmlns:c16="http://schemas.microsoft.com/office/drawing/2014/chart" uri="{C3380CC4-5D6E-409C-BE32-E72D297353CC}">
              <c16:uniqueId val="{00000001-6BB7-47CA-9923-4CD9AE45F3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2451</c:v>
                </c:pt>
                <c:pt idx="1">
                  <c:v>2312</c:v>
                </c:pt>
                <c:pt idx="2">
                  <c:v>2232</c:v>
                </c:pt>
              </c:numCache>
            </c:numRef>
          </c:val>
          <c:extLst>
            <c:ext xmlns:c16="http://schemas.microsoft.com/office/drawing/2014/chart" uri="{C3380CC4-5D6E-409C-BE32-E72D297353CC}">
              <c16:uniqueId val="{00000002-6BB7-47CA-9923-4CD9AE45F3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年台風</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号（紀伊半島大水害）の災害復旧に係る市債元金の償還が終了したものがあることにより、減少した。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国費等の財源確保に努め、地方債を活用する際は財政措置の有利な地方債の活用と発行の抑制を継続的に行っていくことに努めるが、広域ごみ処理施設整備事業などの大型事業が控え、その影響を注視していく必要がある。</a:t>
          </a: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満期一括償還地方債の起債は無し</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前年度と同様に充当可能な財源等が将来負担額を上回り、将来負担比率は「－」となっている。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今後も現在と将来の負担のバランスを考えた財政運営に努めていく。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三重県熊野市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千円であるのに対し、決算余剰金を含む積立額が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845,078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過疎化・高齢化による人口減少が深刻で、令和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年度国調人口が平成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％減となり、地方交付税の減少が今後も見込まれる。歳入総額の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年度当初予算ベース）を地方交付税に依存している本市においては、将来、大幅に財源が不足する事態が予想されるため、これを補うため可能な限り、基金への積立を行っていく。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まちづくり応援基金：①産業の振興に関する事業　②保健・医療・福祉の充実に関する事業</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③教育・文化の振興に関する事業　④生活環境の整備に関する事業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⑤地域まちづくり協働事業</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⑥その他目的達成のため市長が必要と認める事業等、寄付者の社会的投資を具体化するための事業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こどもは宝・未来への希望基金：福祉、教育等、こどもに関わる事業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地方創生雇用創出基金：人口減少の克服及び自立的かつ継続的な活性化を図るため、雇用の創出に資する市外からの企業立地及び市内事業者の事業拡大を積極的に支援する。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こどもは宝・未来への希望基金積立金の減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特定目的基金については、それぞれの目的に応じた積立、取崩しを行っていく。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取崩しがなく、決算余剰金を含む積立額が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基金の使途の明確化を図るために、財政調整基金を取り崩して個々の特定目的基金に積立てていくことを予定している。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取崩しは行わなかったため、決算余剰金及び利息分の増となった。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毎年計画的に積み立てを行い、必要時に取崩しを行えるように備える。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人口減少や全国平均を上回る高齢化率（令和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日現在：全国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％に対し、熊野市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％）により、市税収入が減少傾向にあることから、類似団体平均を下回っている。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その傾向は今後も続くと見込まれ、地方税の徴収強化等の取組を通じて、財政基盤の強化に努める。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43543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43543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減少し、類似団体平均を下回っている。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物価高騰対策等による扶助費の増があったが、定年延長等による職員退職手当の減など人件費の減及び公債費の減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要因である。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引き続き、事務事業の見直しを進め、人件費、物件費の削減、地方債発行の抑制といった経常的経費の削減に努める。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47244</xdr:rowOff>
    </xdr:from>
    <xdr:to>
      <xdr:col>23</xdr:col>
      <xdr:colOff>133350</xdr:colOff>
      <xdr:row>59</xdr:row>
      <xdr:rowOff>61722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1627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61722</xdr:rowOff>
    </xdr:from>
    <xdr:to>
      <xdr:col>19</xdr:col>
      <xdr:colOff>133350</xdr:colOff>
      <xdr:row>59</xdr:row>
      <xdr:rowOff>100330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1772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61</xdr:row>
      <xdr:rowOff>46990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158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133858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054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167894</xdr:rowOff>
    </xdr:from>
    <xdr:to>
      <xdr:col>23</xdr:col>
      <xdr:colOff>184150</xdr:colOff>
      <xdr:row>59</xdr:row>
      <xdr:rowOff>98044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89171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0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10922</xdr:rowOff>
    </xdr:from>
    <xdr:to>
      <xdr:col>19</xdr:col>
      <xdr:colOff>184150</xdr:colOff>
      <xdr:row>59</xdr:row>
      <xdr:rowOff>112522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122699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89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前年度と同様に類似団体平均を上回っている。主な要因としては、職員数は減少しているものの、合併により市域が大きく拡大したこと、隣接する南牟婁郡（御浜町、紀宝町）の消防受託などが挙げられる。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153970</xdr:rowOff>
    </xdr:from>
    <xdr:to>
      <xdr:col>23</xdr:col>
      <xdr:colOff>133350</xdr:colOff>
      <xdr:row>84</xdr:row>
      <xdr:rowOff>21388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84320"/>
          <a:ext cx="838200" cy="3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116660</xdr:rowOff>
    </xdr:from>
    <xdr:to>
      <xdr:col>19</xdr:col>
      <xdr:colOff>133350</xdr:colOff>
      <xdr:row>83</xdr:row>
      <xdr:rowOff>153970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47010"/>
          <a:ext cx="889000" cy="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97148</xdr:rowOff>
    </xdr:from>
    <xdr:to>
      <xdr:col>15</xdr:col>
      <xdr:colOff>82550</xdr:colOff>
      <xdr:row>83</xdr:row>
      <xdr:rowOff>116660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327498"/>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86847</xdr:rowOff>
    </xdr:from>
    <xdr:to>
      <xdr:col>11</xdr:col>
      <xdr:colOff>31750</xdr:colOff>
      <xdr:row>83</xdr:row>
      <xdr:rowOff>97148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317197"/>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142038</xdr:rowOff>
    </xdr:from>
    <xdr:to>
      <xdr:col>23</xdr:col>
      <xdr:colOff>184150</xdr:colOff>
      <xdr:row>84</xdr:row>
      <xdr:rowOff>72188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114115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4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103170</xdr:rowOff>
    </xdr:from>
    <xdr:to>
      <xdr:col>19</xdr:col>
      <xdr:colOff>184150</xdr:colOff>
      <xdr:row>84</xdr:row>
      <xdr:rowOff>33320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18097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19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65860</xdr:rowOff>
    </xdr:from>
    <xdr:to>
      <xdr:col>15</xdr:col>
      <xdr:colOff>133350</xdr:colOff>
      <xdr:row>83</xdr:row>
      <xdr:rowOff>167460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152237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8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46348</xdr:rowOff>
    </xdr:from>
    <xdr:to>
      <xdr:col>11</xdr:col>
      <xdr:colOff>82550</xdr:colOff>
      <xdr:row>83</xdr:row>
      <xdr:rowOff>147948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7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132725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6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36047</xdr:rowOff>
    </xdr:from>
    <xdr:to>
      <xdr:col>7</xdr:col>
      <xdr:colOff>31750</xdr:colOff>
      <xdr:row>83</xdr:row>
      <xdr:rowOff>137647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122424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5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類似団体平均を上回っている。国準拠を基本とした給与制度運営を行っている。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7601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84364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主な要因としては、職員数は減少傾向にあるものの、合併により市域が大きく拡大したこと、隣接する南牟婁郡（御浜町、紀宝町）の消防受託などが挙げられる。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7451</xdr:rowOff>
    </xdr:from>
    <xdr:to>
      <xdr:col>81</xdr:col>
      <xdr:colOff>44450</xdr:colOff>
      <xdr:row>62</xdr:row>
      <xdr:rowOff>15494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735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161206</xdr:rowOff>
    </xdr:from>
    <xdr:to>
      <xdr:col>77</xdr:col>
      <xdr:colOff>44450</xdr:colOff>
      <xdr:row>62</xdr:row>
      <xdr:rowOff>7451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1965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150347</xdr:rowOff>
    </xdr:from>
    <xdr:to>
      <xdr:col>72</xdr:col>
      <xdr:colOff>203200</xdr:colOff>
      <xdr:row>61</xdr:row>
      <xdr:rowOff>161206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879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148738</xdr:rowOff>
    </xdr:from>
    <xdr:to>
      <xdr:col>68</xdr:col>
      <xdr:colOff>152400</xdr:colOff>
      <xdr:row>61</xdr:row>
      <xdr:rowOff>150347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0718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136144</xdr:rowOff>
    </xdr:from>
    <xdr:to>
      <xdr:col>81</xdr:col>
      <xdr:colOff>95250</xdr:colOff>
      <xdr:row>62</xdr:row>
      <xdr:rowOff>66294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108221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128101</xdr:rowOff>
    </xdr:from>
    <xdr:to>
      <xdr:col>77</xdr:col>
      <xdr:colOff>95250</xdr:colOff>
      <xdr:row>62</xdr:row>
      <xdr:rowOff>58251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43028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7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110406</xdr:rowOff>
    </xdr:from>
    <xdr:to>
      <xdr:col>73</xdr:col>
      <xdr:colOff>44450</xdr:colOff>
      <xdr:row>62</xdr:row>
      <xdr:rowOff>40556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25333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99547</xdr:rowOff>
    </xdr:from>
    <xdr:to>
      <xdr:col>68</xdr:col>
      <xdr:colOff>203200</xdr:colOff>
      <xdr:row>62</xdr:row>
      <xdr:rowOff>29697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14474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4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97938</xdr:rowOff>
    </xdr:from>
    <xdr:to>
      <xdr:col>64</xdr:col>
      <xdr:colOff>152400</xdr:colOff>
      <xdr:row>62</xdr:row>
      <xdr:rowOff>28088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類似団体平均を下回っており、今後も国費等の財源確保に努め、地方債を活用する際は財政措置の有利な地方債の活用と発行の抑制に努める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68641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322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45659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136676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102205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943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これまでに人件費等の経常的経費の削減や地方債の抑制に取り組んだ結果、充当可能な財源等が将来負担額を上回り、将来負担比率が「－」となっている。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今後も、現在と将来の負担のバランスを考えた財政運営に努める。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の減となったが、類似団体平均に対し、高い水準となっている。主な要因としては、合併により市域が大きく拡大したこと、隣接する南牟婁郡（御浜町、紀宝町）の消防受託などが挙げられ、市民サービスを維持するためには、現行の職員体制を維持することが必要と考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140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9638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579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5334</xdr:rowOff>
    </xdr:from>
    <xdr:to>
      <xdr:col>11</xdr:col>
      <xdr:colOff>60325</xdr:colOff>
      <xdr:row>39</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の増となったものの、類似団体平均を下回っている。今後も予算編成時における経常経費の見直し、各課への物件費配分の調整等を行い、物件費の抑制に努める。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15</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42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1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18</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1968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60960</xdr:rowOff>
    </xdr:from>
    <xdr:to>
      <xdr:col>74</xdr:col>
      <xdr:colOff>31750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物価高騰対策等による給付金事業などで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の増となったものの、類似団体平均を下回って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少子高齢化によ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児童手当等が減少傾向にあり、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低い割合で推移することが予想される。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39915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220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113393</xdr:rowOff>
    </xdr:from>
    <xdr:to>
      <xdr:col>19</xdr:col>
      <xdr:colOff>187325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00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113393</xdr:rowOff>
    </xdr:from>
    <xdr:to>
      <xdr:col>15</xdr:col>
      <xdr:colOff>98425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00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9978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09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水道事業への貸付金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の減などにより前年度比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、昨年度に引き続き類似団体平均を上回っている。今後水道事業については、独立採算の原則に立ち返った料金の値上げによる健全化を図ることなどにより、普通会計の負担額が減少するよう努める。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29028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969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39915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73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84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1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、類似団体平均を下回っている。引続き真に効果的な補助金のみとすることで、総額の抑制に努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060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014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15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の減となったものの類似団体平均を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上回っている。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国費等の財源確保に努め、地方債を活用する際は財政措置の有利な地方債の活用と発行の抑制を継続的に行い、公債費負担の抑制に努める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80</xdr:row>
      <xdr:rowOff>110671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8049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110671</xdr:rowOff>
    </xdr:from>
    <xdr:to>
      <xdr:col>19</xdr:col>
      <xdr:colOff>187325</xdr:colOff>
      <xdr:row>80</xdr:row>
      <xdr:rowOff>154214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8266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154214</xdr:rowOff>
    </xdr:from>
    <xdr:to>
      <xdr:col>15</xdr:col>
      <xdr:colOff>98425</xdr:colOff>
      <xdr:row>81</xdr:row>
      <xdr:rowOff>48079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870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132443</xdr:rowOff>
    </xdr:from>
    <xdr:to>
      <xdr:col>11</xdr:col>
      <xdr:colOff>9525</xdr:colOff>
      <xdr:row>81</xdr:row>
      <xdr:rowOff>48079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848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59871</xdr:rowOff>
    </xdr:from>
    <xdr:to>
      <xdr:col>20</xdr:col>
      <xdr:colOff>38100</xdr:colOff>
      <xdr:row>80</xdr:row>
      <xdr:rowOff>161471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146248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103414</xdr:rowOff>
    </xdr:from>
    <xdr:to>
      <xdr:col>15</xdr:col>
      <xdr:colOff>149225</xdr:colOff>
      <xdr:row>81</xdr:row>
      <xdr:rowOff>33564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18341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168729</xdr:rowOff>
    </xdr:from>
    <xdr:to>
      <xdr:col>11</xdr:col>
      <xdr:colOff>60325</xdr:colOff>
      <xdr:row>81</xdr:row>
      <xdr:rowOff>98879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83656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9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81643</xdr:rowOff>
    </xdr:from>
    <xdr:to>
      <xdr:col>6</xdr:col>
      <xdr:colOff>171450</xdr:colOff>
      <xdr:row>81</xdr:row>
      <xdr:rowOff>11793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168020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の減となり、類似団体平均を下回っている。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主な要因として物件費、補助費等の比率が低いことが挙げられるが、引き続き経費の抑制に努める。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73</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6085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97282</xdr:rowOff>
    </xdr:from>
    <xdr:to>
      <xdr:col>78</xdr:col>
      <xdr:colOff>69850</xdr:colOff>
      <xdr:row>73</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613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75</xdr:row>
      <xdr:rowOff>19558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6314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138430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783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41910</xdr:rowOff>
    </xdr:from>
    <xdr:to>
      <xdr:col>82</xdr:col>
      <xdr:colOff>158750</xdr:colOff>
      <xdr:row>73</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121937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46482</xdr:rowOff>
    </xdr:from>
    <xdr:to>
      <xdr:col>78</xdr:col>
      <xdr:colOff>120650</xdr:colOff>
      <xdr:row>73</xdr:row>
      <xdr:rowOff>148082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158259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33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64770</xdr:rowOff>
    </xdr:from>
    <xdr:to>
      <xdr:col>74</xdr:col>
      <xdr:colOff>31750</xdr:colOff>
      <xdr:row>73</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20434</xdr:rowOff>
    </xdr:from>
    <xdr:to>
      <xdr:col>29</xdr:col>
      <xdr:colOff>127000</xdr:colOff>
      <xdr:row>16</xdr:row>
      <xdr:rowOff>38760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11259"/>
          <a:ext cx="647700" cy="18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38760</xdr:rowOff>
    </xdr:from>
    <xdr:to>
      <xdr:col>26</xdr:col>
      <xdr:colOff>50800</xdr:colOff>
      <xdr:row>16</xdr:row>
      <xdr:rowOff>50217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29585"/>
          <a:ext cx="698500" cy="11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50217</xdr:rowOff>
    </xdr:from>
    <xdr:to>
      <xdr:col>22</xdr:col>
      <xdr:colOff>114300</xdr:colOff>
      <xdr:row>16</xdr:row>
      <xdr:rowOff>64383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41042"/>
          <a:ext cx="698500" cy="1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60946</xdr:rowOff>
    </xdr:from>
    <xdr:to>
      <xdr:col>18</xdr:col>
      <xdr:colOff>177800</xdr:colOff>
      <xdr:row>16</xdr:row>
      <xdr:rowOff>64383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851771"/>
          <a:ext cx="698500" cy="3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141084</xdr:rowOff>
    </xdr:from>
    <xdr:to>
      <xdr:col>29</xdr:col>
      <xdr:colOff>177800</xdr:colOff>
      <xdr:row>16</xdr:row>
      <xdr:rowOff>71234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60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157611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0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159410</xdr:rowOff>
    </xdr:from>
    <xdr:to>
      <xdr:col>26</xdr:col>
      <xdr:colOff>101600</xdr:colOff>
      <xdr:row>16</xdr:row>
      <xdr:rowOff>89560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7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99737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170867</xdr:rowOff>
    </xdr:from>
    <xdr:to>
      <xdr:col>22</xdr:col>
      <xdr:colOff>165100</xdr:colOff>
      <xdr:row>16</xdr:row>
      <xdr:rowOff>101017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9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111194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5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13583</xdr:rowOff>
    </xdr:from>
    <xdr:to>
      <xdr:col>19</xdr:col>
      <xdr:colOff>38100</xdr:colOff>
      <xdr:row>16</xdr:row>
      <xdr:rowOff>115183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04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125360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7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10146</xdr:rowOff>
    </xdr:from>
    <xdr:to>
      <xdr:col>15</xdr:col>
      <xdr:colOff>101600</xdr:colOff>
      <xdr:row>16</xdr:row>
      <xdr:rowOff>111746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0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121923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6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17310</xdr:rowOff>
    </xdr:from>
    <xdr:to>
      <xdr:col>29</xdr:col>
      <xdr:colOff>127000</xdr:colOff>
      <xdr:row>37</xdr:row>
      <xdr:rowOff>21463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42010"/>
          <a:ext cx="647700" cy="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21463</xdr:rowOff>
    </xdr:from>
    <xdr:to>
      <xdr:col>26</xdr:col>
      <xdr:colOff>50800</xdr:colOff>
      <xdr:row>37</xdr:row>
      <xdr:rowOff>41275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6163"/>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41275</xdr:rowOff>
    </xdr:from>
    <xdr:to>
      <xdr:col>22</xdr:col>
      <xdr:colOff>114300</xdr:colOff>
      <xdr:row>37</xdr:row>
      <xdr:rowOff>83147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5975"/>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83147</xdr:rowOff>
    </xdr:from>
    <xdr:to>
      <xdr:col>18</xdr:col>
      <xdr:colOff>177800</xdr:colOff>
      <xdr:row>37</xdr:row>
      <xdr:rowOff>210839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07847"/>
          <a:ext cx="698500" cy="127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137960</xdr:rowOff>
    </xdr:from>
    <xdr:to>
      <xdr:col>29</xdr:col>
      <xdr:colOff>177800</xdr:colOff>
      <xdr:row>37</xdr:row>
      <xdr:rowOff>68110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9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110037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142113</xdr:rowOff>
    </xdr:from>
    <xdr:to>
      <xdr:col>26</xdr:col>
      <xdr:colOff>101600</xdr:colOff>
      <xdr:row>37</xdr:row>
      <xdr:rowOff>72263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57040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81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161925</xdr:rowOff>
    </xdr:from>
    <xdr:to>
      <xdr:col>22</xdr:col>
      <xdr:colOff>165100</xdr:colOff>
      <xdr:row>37</xdr:row>
      <xdr:rowOff>92075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76852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32347</xdr:rowOff>
    </xdr:from>
    <xdr:to>
      <xdr:col>19</xdr:col>
      <xdr:colOff>38100</xdr:colOff>
      <xdr:row>37</xdr:row>
      <xdr:rowOff>133947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5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118724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4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160039</xdr:rowOff>
    </xdr:from>
    <xdr:to>
      <xdr:col>15</xdr:col>
      <xdr:colOff>101600</xdr:colOff>
      <xdr:row>37</xdr:row>
      <xdr:rowOff>261639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8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246416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7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160506</xdr:rowOff>
    </xdr:from>
    <xdr:to>
      <xdr:col>24</xdr:col>
      <xdr:colOff>63500</xdr:colOff>
      <xdr:row>34</xdr:row>
      <xdr:rowOff>167723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5989806"/>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160506</xdr:rowOff>
    </xdr:from>
    <xdr:to>
      <xdr:col>19</xdr:col>
      <xdr:colOff>177800</xdr:colOff>
      <xdr:row>35</xdr:row>
      <xdr:rowOff>32037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989806"/>
          <a:ext cx="889000" cy="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25941</xdr:rowOff>
    </xdr:from>
    <xdr:to>
      <xdr:col>15</xdr:col>
      <xdr:colOff>50800</xdr:colOff>
      <xdr:row>35</xdr:row>
      <xdr:rowOff>32037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02669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25941</xdr:rowOff>
    </xdr:from>
    <xdr:to>
      <xdr:col>10</xdr:col>
      <xdr:colOff>114300</xdr:colOff>
      <xdr:row>35</xdr:row>
      <xdr:rowOff>160148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26691"/>
          <a:ext cx="8890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116923</xdr:rowOff>
    </xdr:from>
    <xdr:to>
      <xdr:col>24</xdr:col>
      <xdr:colOff>114300</xdr:colOff>
      <xdr:row>35</xdr:row>
      <xdr:rowOff>47073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139800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9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109706</xdr:rowOff>
    </xdr:from>
    <xdr:to>
      <xdr:col>20</xdr:col>
      <xdr:colOff>38100</xdr:colOff>
      <xdr:row>35</xdr:row>
      <xdr:rowOff>39856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56383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152687</xdr:rowOff>
    </xdr:from>
    <xdr:to>
      <xdr:col>15</xdr:col>
      <xdr:colOff>101600</xdr:colOff>
      <xdr:row>35</xdr:row>
      <xdr:rowOff>82837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99364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5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146591</xdr:rowOff>
    </xdr:from>
    <xdr:to>
      <xdr:col>10</xdr:col>
      <xdr:colOff>165100</xdr:colOff>
      <xdr:row>35</xdr:row>
      <xdr:rowOff>76741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93268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5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109348</xdr:rowOff>
    </xdr:from>
    <xdr:to>
      <xdr:col>6</xdr:col>
      <xdr:colOff>38100</xdr:colOff>
      <xdr:row>36</xdr:row>
      <xdr:rowOff>39498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1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56025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8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37397</xdr:rowOff>
    </xdr:from>
    <xdr:to>
      <xdr:col>24</xdr:col>
      <xdr:colOff>63500</xdr:colOff>
      <xdr:row>56</xdr:row>
      <xdr:rowOff>58414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38597"/>
          <a:ext cx="838200" cy="2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58414</xdr:rowOff>
    </xdr:from>
    <xdr:to>
      <xdr:col>19</xdr:col>
      <xdr:colOff>177800</xdr:colOff>
      <xdr:row>56</xdr:row>
      <xdr:rowOff>92581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59614"/>
          <a:ext cx="889000" cy="3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92581</xdr:rowOff>
    </xdr:from>
    <xdr:to>
      <xdr:col>15</xdr:col>
      <xdr:colOff>50800</xdr:colOff>
      <xdr:row>56</xdr:row>
      <xdr:rowOff>99841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93781"/>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119931</xdr:rowOff>
    </xdr:from>
    <xdr:to>
      <xdr:col>10</xdr:col>
      <xdr:colOff>114300</xdr:colOff>
      <xdr:row>56</xdr:row>
      <xdr:rowOff>99841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49681"/>
          <a:ext cx="889000" cy="15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158047</xdr:rowOff>
    </xdr:from>
    <xdr:to>
      <xdr:col>24</xdr:col>
      <xdr:colOff>114300</xdr:colOff>
      <xdr:row>56</xdr:row>
      <xdr:rowOff>88197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9474</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3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7614</xdr:rowOff>
    </xdr:from>
    <xdr:to>
      <xdr:col>20</xdr:col>
      <xdr:colOff>38100</xdr:colOff>
      <xdr:row>56</xdr:row>
      <xdr:rowOff>109214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125741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41781</xdr:rowOff>
    </xdr:from>
    <xdr:to>
      <xdr:col>15</xdr:col>
      <xdr:colOff>101600</xdr:colOff>
      <xdr:row>56</xdr:row>
      <xdr:rowOff>143381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159908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1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49041</xdr:rowOff>
    </xdr:from>
    <xdr:to>
      <xdr:col>10</xdr:col>
      <xdr:colOff>165100</xdr:colOff>
      <xdr:row>56</xdr:row>
      <xdr:rowOff>150641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141768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69131</xdr:rowOff>
    </xdr:from>
    <xdr:to>
      <xdr:col>6</xdr:col>
      <xdr:colOff>38100</xdr:colOff>
      <xdr:row>55</xdr:row>
      <xdr:rowOff>170731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15808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92197</xdr:rowOff>
    </xdr:from>
    <xdr:to>
      <xdr:col>24</xdr:col>
      <xdr:colOff>63500</xdr:colOff>
      <xdr:row>77</xdr:row>
      <xdr:rowOff>124292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93847"/>
          <a:ext cx="8382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124292</xdr:rowOff>
    </xdr:from>
    <xdr:to>
      <xdr:col>19</xdr:col>
      <xdr:colOff>177800</xdr:colOff>
      <xdr:row>77</xdr:row>
      <xdr:rowOff>125823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25942"/>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125823</xdr:rowOff>
    </xdr:from>
    <xdr:to>
      <xdr:col>15</xdr:col>
      <xdr:colOff>50800</xdr:colOff>
      <xdr:row>77</xdr:row>
      <xdr:rowOff>132637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27473"/>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126921</xdr:rowOff>
    </xdr:from>
    <xdr:to>
      <xdr:col>10</xdr:col>
      <xdr:colOff>114300</xdr:colOff>
      <xdr:row>77</xdr:row>
      <xdr:rowOff>132637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2857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41397</xdr:rowOff>
    </xdr:from>
    <xdr:to>
      <xdr:col>24</xdr:col>
      <xdr:colOff>114300</xdr:colOff>
      <xdr:row>77</xdr:row>
      <xdr:rowOff>142997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64274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9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73492</xdr:rowOff>
    </xdr:from>
    <xdr:to>
      <xdr:col>20</xdr:col>
      <xdr:colOff>38100</xdr:colOff>
      <xdr:row>78</xdr:row>
      <xdr:rowOff>3642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75023</xdr:rowOff>
    </xdr:from>
    <xdr:to>
      <xdr:col>15</xdr:col>
      <xdr:colOff>101600</xdr:colOff>
      <xdr:row>78</xdr:row>
      <xdr:rowOff>5173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21700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5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81837</xdr:rowOff>
    </xdr:from>
    <xdr:to>
      <xdr:col>10</xdr:col>
      <xdr:colOff>165100</xdr:colOff>
      <xdr:row>78</xdr:row>
      <xdr:rowOff>11987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3114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7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76121</xdr:rowOff>
    </xdr:from>
    <xdr:to>
      <xdr:col>6</xdr:col>
      <xdr:colOff>38100</xdr:colOff>
      <xdr:row>78</xdr:row>
      <xdr:rowOff>6271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22798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116664</xdr:rowOff>
    </xdr:from>
    <xdr:to>
      <xdr:col>24</xdr:col>
      <xdr:colOff>63500</xdr:colOff>
      <xdr:row>97</xdr:row>
      <xdr:rowOff>74372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5864"/>
          <a:ext cx="838200" cy="1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125893</xdr:rowOff>
    </xdr:from>
    <xdr:to>
      <xdr:col>19</xdr:col>
      <xdr:colOff>177800</xdr:colOff>
      <xdr:row>97</xdr:row>
      <xdr:rowOff>74372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85093"/>
          <a:ext cx="889000" cy="1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125893</xdr:rowOff>
    </xdr:from>
    <xdr:to>
      <xdr:col>15</xdr:col>
      <xdr:colOff>50800</xdr:colOff>
      <xdr:row>97</xdr:row>
      <xdr:rowOff>138198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85093"/>
          <a:ext cx="889000" cy="18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138198</xdr:rowOff>
    </xdr:from>
    <xdr:to>
      <xdr:col>10</xdr:col>
      <xdr:colOff>114300</xdr:colOff>
      <xdr:row>97</xdr:row>
      <xdr:rowOff>149850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68848"/>
          <a:ext cx="889000" cy="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65864</xdr:rowOff>
    </xdr:from>
    <xdr:to>
      <xdr:col>24</xdr:col>
      <xdr:colOff>114300</xdr:colOff>
      <xdr:row>96</xdr:row>
      <xdr:rowOff>167464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44291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23572</xdr:rowOff>
    </xdr:from>
    <xdr:to>
      <xdr:col>20</xdr:col>
      <xdr:colOff>38100</xdr:colOff>
      <xdr:row>97</xdr:row>
      <xdr:rowOff>125172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116299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74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75093</xdr:rowOff>
    </xdr:from>
    <xdr:to>
      <xdr:col>15</xdr:col>
      <xdr:colOff>101600</xdr:colOff>
      <xdr:row>97</xdr:row>
      <xdr:rowOff>5243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3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167820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2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87398</xdr:rowOff>
    </xdr:from>
    <xdr:to>
      <xdr:col>10</xdr:col>
      <xdr:colOff>165100</xdr:colOff>
      <xdr:row>98</xdr:row>
      <xdr:rowOff>17548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8675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1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99050</xdr:rowOff>
    </xdr:from>
    <xdr:to>
      <xdr:col>6</xdr:col>
      <xdr:colOff>38100</xdr:colOff>
      <xdr:row>98</xdr:row>
      <xdr:rowOff>29200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20327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164576</xdr:rowOff>
    </xdr:from>
    <xdr:to>
      <xdr:col>55</xdr:col>
      <xdr:colOff>0</xdr:colOff>
      <xdr:row>37</xdr:row>
      <xdr:rowOff>87160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36776"/>
          <a:ext cx="838200" cy="9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164576</xdr:rowOff>
    </xdr:from>
    <xdr:to>
      <xdr:col>50</xdr:col>
      <xdr:colOff>114300</xdr:colOff>
      <xdr:row>37</xdr:row>
      <xdr:rowOff>65672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36776"/>
          <a:ext cx="889000" cy="7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27336</xdr:rowOff>
    </xdr:from>
    <xdr:to>
      <xdr:col>45</xdr:col>
      <xdr:colOff>177800</xdr:colOff>
      <xdr:row>37</xdr:row>
      <xdr:rowOff>65672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28086"/>
          <a:ext cx="889000" cy="38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27336</xdr:rowOff>
    </xdr:from>
    <xdr:to>
      <xdr:col>41</xdr:col>
      <xdr:colOff>50800</xdr:colOff>
      <xdr:row>38</xdr:row>
      <xdr:rowOff>8449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28086"/>
          <a:ext cx="889000" cy="49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36360</xdr:rowOff>
    </xdr:from>
    <xdr:to>
      <xdr:col>55</xdr:col>
      <xdr:colOff>50800</xdr:colOff>
      <xdr:row>37</xdr:row>
      <xdr:rowOff>137960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14787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113776</xdr:rowOff>
    </xdr:from>
    <xdr:to>
      <xdr:col>50</xdr:col>
      <xdr:colOff>165100</xdr:colOff>
      <xdr:row>37</xdr:row>
      <xdr:rowOff>43926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8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60453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06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14872</xdr:rowOff>
    </xdr:from>
    <xdr:to>
      <xdr:col>46</xdr:col>
      <xdr:colOff>38100</xdr:colOff>
      <xdr:row>37</xdr:row>
      <xdr:rowOff>116472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107599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147986</xdr:rowOff>
    </xdr:from>
    <xdr:to>
      <xdr:col>41</xdr:col>
      <xdr:colOff>101600</xdr:colOff>
      <xdr:row>35</xdr:row>
      <xdr:rowOff>78136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69263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7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129099</xdr:rowOff>
    </xdr:from>
    <xdr:to>
      <xdr:col>36</xdr:col>
      <xdr:colOff>165100</xdr:colOff>
      <xdr:row>38</xdr:row>
      <xdr:rowOff>59249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7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50376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6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23428</xdr:rowOff>
    </xdr:from>
    <xdr:to>
      <xdr:col>55</xdr:col>
      <xdr:colOff>0</xdr:colOff>
      <xdr:row>53</xdr:row>
      <xdr:rowOff>124641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110278"/>
          <a:ext cx="838200" cy="10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23428</xdr:rowOff>
    </xdr:from>
    <xdr:to>
      <xdr:col>50</xdr:col>
      <xdr:colOff>114300</xdr:colOff>
      <xdr:row>53</xdr:row>
      <xdr:rowOff>127344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110278"/>
          <a:ext cx="889000" cy="10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127344</xdr:rowOff>
    </xdr:from>
    <xdr:to>
      <xdr:col>45</xdr:col>
      <xdr:colOff>177800</xdr:colOff>
      <xdr:row>54</xdr:row>
      <xdr:rowOff>164726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214194"/>
          <a:ext cx="889000" cy="20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47054</xdr:rowOff>
    </xdr:from>
    <xdr:to>
      <xdr:col>41</xdr:col>
      <xdr:colOff>50800</xdr:colOff>
      <xdr:row>54</xdr:row>
      <xdr:rowOff>164726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305354"/>
          <a:ext cx="889000" cy="11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96119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73841</xdr:rowOff>
    </xdr:from>
    <xdr:to>
      <xdr:col>55</xdr:col>
      <xdr:colOff>50800</xdr:colOff>
      <xdr:row>54</xdr:row>
      <xdr:rowOff>3991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1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96718</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01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144078</xdr:rowOff>
    </xdr:from>
    <xdr:to>
      <xdr:col>50</xdr:col>
      <xdr:colOff>165100</xdr:colOff>
      <xdr:row>53</xdr:row>
      <xdr:rowOff>74228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0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90755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883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76544</xdr:rowOff>
    </xdr:from>
    <xdr:to>
      <xdr:col>46</xdr:col>
      <xdr:colOff>38100</xdr:colOff>
      <xdr:row>54</xdr:row>
      <xdr:rowOff>6694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1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23221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93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113926</xdr:rowOff>
    </xdr:from>
    <xdr:to>
      <xdr:col>41</xdr:col>
      <xdr:colOff>101600</xdr:colOff>
      <xdr:row>55</xdr:row>
      <xdr:rowOff>44076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3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60603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1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167704</xdr:rowOff>
    </xdr:from>
    <xdr:to>
      <xdr:col>36</xdr:col>
      <xdr:colOff>165100</xdr:colOff>
      <xdr:row>54</xdr:row>
      <xdr:rowOff>97854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114381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02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97257</xdr:rowOff>
    </xdr:from>
    <xdr:to>
      <xdr:col>55</xdr:col>
      <xdr:colOff>0</xdr:colOff>
      <xdr:row>77</xdr:row>
      <xdr:rowOff>127648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956007"/>
          <a:ext cx="838200" cy="37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97257</xdr:rowOff>
    </xdr:from>
    <xdr:to>
      <xdr:col>50</xdr:col>
      <xdr:colOff>114300</xdr:colOff>
      <xdr:row>77</xdr:row>
      <xdr:rowOff>14973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956007"/>
          <a:ext cx="889000" cy="26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14973</xdr:rowOff>
    </xdr:from>
    <xdr:to>
      <xdr:col>45</xdr:col>
      <xdr:colOff>177800</xdr:colOff>
      <xdr:row>78</xdr:row>
      <xdr:rowOff>9880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16623"/>
          <a:ext cx="889000" cy="1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27063</xdr:rowOff>
    </xdr:from>
    <xdr:to>
      <xdr:col>41</xdr:col>
      <xdr:colOff>50800</xdr:colOff>
      <xdr:row>78</xdr:row>
      <xdr:rowOff>9880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057263"/>
          <a:ext cx="889000" cy="3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76848</xdr:rowOff>
    </xdr:from>
    <xdr:to>
      <xdr:col>55</xdr:col>
      <xdr:colOff>50800</xdr:colOff>
      <xdr:row>78</xdr:row>
      <xdr:rowOff>6998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7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99725</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46457</xdr:rowOff>
    </xdr:from>
    <xdr:to>
      <xdr:col>50</xdr:col>
      <xdr:colOff>165100</xdr:colOff>
      <xdr:row>75</xdr:row>
      <xdr:rowOff>148056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905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164584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6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135623</xdr:rowOff>
    </xdr:from>
    <xdr:to>
      <xdr:col>46</xdr:col>
      <xdr:colOff>38100</xdr:colOff>
      <xdr:row>77</xdr:row>
      <xdr:rowOff>65773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82301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130530</xdr:rowOff>
    </xdr:from>
    <xdr:to>
      <xdr:col>41</xdr:col>
      <xdr:colOff>101600</xdr:colOff>
      <xdr:row>78</xdr:row>
      <xdr:rowOff>60680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51807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147713</xdr:rowOff>
    </xdr:from>
    <xdr:to>
      <xdr:col>36</xdr:col>
      <xdr:colOff>165100</xdr:colOff>
      <xdr:row>76</xdr:row>
      <xdr:rowOff>77863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94390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78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65706</xdr:rowOff>
    </xdr:from>
    <xdr:to>
      <xdr:col>55</xdr:col>
      <xdr:colOff>0</xdr:colOff>
      <xdr:row>93</xdr:row>
      <xdr:rowOff>148834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010556"/>
          <a:ext cx="838200" cy="8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119574</xdr:rowOff>
    </xdr:from>
    <xdr:to>
      <xdr:col>50</xdr:col>
      <xdr:colOff>114300</xdr:colOff>
      <xdr:row>93</xdr:row>
      <xdr:rowOff>148834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064424"/>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119574</xdr:rowOff>
    </xdr:from>
    <xdr:to>
      <xdr:col>45</xdr:col>
      <xdr:colOff>177800</xdr:colOff>
      <xdr:row>94</xdr:row>
      <xdr:rowOff>126377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064424"/>
          <a:ext cx="889000" cy="1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126377</xdr:rowOff>
    </xdr:from>
    <xdr:to>
      <xdr:col>41</xdr:col>
      <xdr:colOff>50800</xdr:colOff>
      <xdr:row>94</xdr:row>
      <xdr:rowOff>167342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242677"/>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14906</xdr:rowOff>
    </xdr:from>
    <xdr:to>
      <xdr:col>55</xdr:col>
      <xdr:colOff>50800</xdr:colOff>
      <xdr:row>93</xdr:row>
      <xdr:rowOff>116506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37783</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81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98034</xdr:rowOff>
    </xdr:from>
    <xdr:to>
      <xdr:col>50</xdr:col>
      <xdr:colOff>165100</xdr:colOff>
      <xdr:row>94</xdr:row>
      <xdr:rowOff>28184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0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44711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581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68774</xdr:rowOff>
    </xdr:from>
    <xdr:to>
      <xdr:col>46</xdr:col>
      <xdr:colOff>38100</xdr:colOff>
      <xdr:row>93</xdr:row>
      <xdr:rowOff>170374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0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15451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78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75577</xdr:rowOff>
    </xdr:from>
    <xdr:to>
      <xdr:col>41</xdr:col>
      <xdr:colOff>101600</xdr:colOff>
      <xdr:row>95</xdr:row>
      <xdr:rowOff>5727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1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22254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9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116542</xdr:rowOff>
    </xdr:from>
    <xdr:to>
      <xdr:col>36</xdr:col>
      <xdr:colOff>165100</xdr:colOff>
      <xdr:row>95</xdr:row>
      <xdr:rowOff>46692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2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63219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0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13017</xdr:rowOff>
    </xdr:from>
    <xdr:to>
      <xdr:col>85</xdr:col>
      <xdr:colOff>127000</xdr:colOff>
      <xdr:row>38</xdr:row>
      <xdr:rowOff>106629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56667"/>
          <a:ext cx="838200" cy="26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106629</xdr:rowOff>
    </xdr:from>
    <xdr:to>
      <xdr:col>81</xdr:col>
      <xdr:colOff>50800</xdr:colOff>
      <xdr:row>38</xdr:row>
      <xdr:rowOff>119850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2172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93561</xdr:rowOff>
    </xdr:from>
    <xdr:to>
      <xdr:col>76</xdr:col>
      <xdr:colOff>114300</xdr:colOff>
      <xdr:row>38</xdr:row>
      <xdr:rowOff>119850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37211"/>
          <a:ext cx="8890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25857</xdr:rowOff>
    </xdr:from>
    <xdr:to>
      <xdr:col>71</xdr:col>
      <xdr:colOff>177800</xdr:colOff>
      <xdr:row>37</xdr:row>
      <xdr:rowOff>93561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69507"/>
          <a:ext cx="889000" cy="6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133667</xdr:rowOff>
    </xdr:from>
    <xdr:to>
      <xdr:col>85</xdr:col>
      <xdr:colOff>177800</xdr:colOff>
      <xdr:row>37</xdr:row>
      <xdr:rowOff>63817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156544</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55829</xdr:rowOff>
    </xdr:from>
    <xdr:to>
      <xdr:col>81</xdr:col>
      <xdr:colOff>101600</xdr:colOff>
      <xdr:row>38</xdr:row>
      <xdr:rowOff>157429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148556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6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69050</xdr:rowOff>
    </xdr:from>
    <xdr:to>
      <xdr:col>76</xdr:col>
      <xdr:colOff>165100</xdr:colOff>
      <xdr:row>38</xdr:row>
      <xdr:rowOff>170650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161777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42761</xdr:rowOff>
    </xdr:from>
    <xdr:to>
      <xdr:col>72</xdr:col>
      <xdr:colOff>38100</xdr:colOff>
      <xdr:row>37</xdr:row>
      <xdr:rowOff>144361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135488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146507</xdr:rowOff>
    </xdr:from>
    <xdr:to>
      <xdr:col>67</xdr:col>
      <xdr:colOff>101600</xdr:colOff>
      <xdr:row>37</xdr:row>
      <xdr:rowOff>76657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93184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9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121958</xdr:rowOff>
    </xdr:from>
    <xdr:to>
      <xdr:col>85</xdr:col>
      <xdr:colOff>127000</xdr:colOff>
      <xdr:row>73</xdr:row>
      <xdr:rowOff>122110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63780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119405</xdr:rowOff>
    </xdr:from>
    <xdr:to>
      <xdr:col>81</xdr:col>
      <xdr:colOff>50800</xdr:colOff>
      <xdr:row>73</xdr:row>
      <xdr:rowOff>122110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63525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119405</xdr:rowOff>
    </xdr:from>
    <xdr:to>
      <xdr:col>76</xdr:col>
      <xdr:colOff>114300</xdr:colOff>
      <xdr:row>74</xdr:row>
      <xdr:rowOff>6680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635255"/>
          <a:ext cx="8890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6680</xdr:rowOff>
    </xdr:from>
    <xdr:to>
      <xdr:col>71</xdr:col>
      <xdr:colOff>177800</xdr:colOff>
      <xdr:row>74</xdr:row>
      <xdr:rowOff>134683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693980"/>
          <a:ext cx="889000" cy="1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71158</xdr:rowOff>
    </xdr:from>
    <xdr:to>
      <xdr:col>85</xdr:col>
      <xdr:colOff>177800</xdr:colOff>
      <xdr:row>74</xdr:row>
      <xdr:rowOff>1308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5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94035</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43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71310</xdr:rowOff>
    </xdr:from>
    <xdr:to>
      <xdr:col>81</xdr:col>
      <xdr:colOff>101600</xdr:colOff>
      <xdr:row>74</xdr:row>
      <xdr:rowOff>1460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5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17987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36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68605</xdr:rowOff>
    </xdr:from>
    <xdr:to>
      <xdr:col>76</xdr:col>
      <xdr:colOff>165100</xdr:colOff>
      <xdr:row>73</xdr:row>
      <xdr:rowOff>170205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15282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35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127330</xdr:rowOff>
    </xdr:from>
    <xdr:to>
      <xdr:col>72</xdr:col>
      <xdr:colOff>38100</xdr:colOff>
      <xdr:row>74</xdr:row>
      <xdr:rowOff>57480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6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74007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41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83883</xdr:rowOff>
    </xdr:from>
    <xdr:to>
      <xdr:col>67</xdr:col>
      <xdr:colOff>101600</xdr:colOff>
      <xdr:row>75</xdr:row>
      <xdr:rowOff>14033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7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30560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5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154868</xdr:rowOff>
    </xdr:from>
    <xdr:to>
      <xdr:col>85</xdr:col>
      <xdr:colOff>127000</xdr:colOff>
      <xdr:row>98</xdr:row>
      <xdr:rowOff>158164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56968"/>
          <a:ext cx="8382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51209</xdr:rowOff>
    </xdr:from>
    <xdr:to>
      <xdr:col>81</xdr:col>
      <xdr:colOff>50800</xdr:colOff>
      <xdr:row>98</xdr:row>
      <xdr:rowOff>158164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53309"/>
          <a:ext cx="889000" cy="10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51209</xdr:rowOff>
    </xdr:from>
    <xdr:to>
      <xdr:col>76</xdr:col>
      <xdr:colOff>114300</xdr:colOff>
      <xdr:row>98</xdr:row>
      <xdr:rowOff>135437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53309"/>
          <a:ext cx="889000" cy="8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135437</xdr:rowOff>
    </xdr:from>
    <xdr:to>
      <xdr:col>71</xdr:col>
      <xdr:colOff>177800</xdr:colOff>
      <xdr:row>98</xdr:row>
      <xdr:rowOff>151160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37537"/>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104068</xdr:rowOff>
    </xdr:from>
    <xdr:to>
      <xdr:col>85</xdr:col>
      <xdr:colOff>177800</xdr:colOff>
      <xdr:row>99</xdr:row>
      <xdr:rowOff>34218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107364</xdr:rowOff>
    </xdr:from>
    <xdr:to>
      <xdr:col>81</xdr:col>
      <xdr:colOff>101600</xdr:colOff>
      <xdr:row>99</xdr:row>
      <xdr:rowOff>37514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409</xdr:rowOff>
    </xdr:from>
    <xdr:to>
      <xdr:col>76</xdr:col>
      <xdr:colOff>165100</xdr:colOff>
      <xdr:row>98</xdr:row>
      <xdr:rowOff>102009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118536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84637</xdr:rowOff>
    </xdr:from>
    <xdr:to>
      <xdr:col>72</xdr:col>
      <xdr:colOff>38100</xdr:colOff>
      <xdr:row>99</xdr:row>
      <xdr:rowOff>14787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5914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7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100360</xdr:rowOff>
    </xdr:from>
    <xdr:to>
      <xdr:col>67</xdr:col>
      <xdr:colOff>101600</xdr:colOff>
      <xdr:row>99</xdr:row>
      <xdr:rowOff>30510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21637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68567</xdr:rowOff>
    </xdr:from>
    <xdr:to>
      <xdr:col>116</xdr:col>
      <xdr:colOff>63500</xdr:colOff>
      <xdr:row>57</xdr:row>
      <xdr:rowOff>168466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841217"/>
          <a:ext cx="8382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68567</xdr:rowOff>
    </xdr:from>
    <xdr:to>
      <xdr:col>111</xdr:col>
      <xdr:colOff>177800</xdr:colOff>
      <xdr:row>57</xdr:row>
      <xdr:rowOff>78683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841217"/>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78683</xdr:rowOff>
    </xdr:from>
    <xdr:to>
      <xdr:col>107</xdr:col>
      <xdr:colOff>50800</xdr:colOff>
      <xdr:row>57</xdr:row>
      <xdr:rowOff>101886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851333"/>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101886</xdr:rowOff>
    </xdr:from>
    <xdr:to>
      <xdr:col>102</xdr:col>
      <xdr:colOff>114300</xdr:colOff>
      <xdr:row>58</xdr:row>
      <xdr:rowOff>45593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874536"/>
          <a:ext cx="889000" cy="1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165625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117666</xdr:rowOff>
    </xdr:from>
    <xdr:to>
      <xdr:col>116</xdr:col>
      <xdr:colOff>114300</xdr:colOff>
      <xdr:row>58</xdr:row>
      <xdr:rowOff>47816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8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140543</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17767</xdr:rowOff>
    </xdr:from>
    <xdr:to>
      <xdr:col>112</xdr:col>
      <xdr:colOff>38100</xdr:colOff>
      <xdr:row>57</xdr:row>
      <xdr:rowOff>119367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7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135894</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27883</xdr:rowOff>
    </xdr:from>
    <xdr:to>
      <xdr:col>107</xdr:col>
      <xdr:colOff>101600</xdr:colOff>
      <xdr:row>57</xdr:row>
      <xdr:rowOff>129483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146010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57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51086</xdr:rowOff>
    </xdr:from>
    <xdr:to>
      <xdr:col>102</xdr:col>
      <xdr:colOff>165100</xdr:colOff>
      <xdr:row>57</xdr:row>
      <xdr:rowOff>152686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8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169213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5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166243</xdr:rowOff>
    </xdr:from>
    <xdr:to>
      <xdr:col>98</xdr:col>
      <xdr:colOff>38100</xdr:colOff>
      <xdr:row>58</xdr:row>
      <xdr:rowOff>96393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112920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96742</xdr:rowOff>
    </xdr:from>
    <xdr:to>
      <xdr:col>116</xdr:col>
      <xdr:colOff>63500</xdr:colOff>
      <xdr:row>73</xdr:row>
      <xdr:rowOff>161874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612592"/>
          <a:ext cx="838200" cy="6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161874</xdr:rowOff>
    </xdr:from>
    <xdr:to>
      <xdr:col>111</xdr:col>
      <xdr:colOff>177800</xdr:colOff>
      <xdr:row>73</xdr:row>
      <xdr:rowOff>171132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67772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155016</xdr:rowOff>
    </xdr:from>
    <xdr:to>
      <xdr:col>107</xdr:col>
      <xdr:colOff>50800</xdr:colOff>
      <xdr:row>73</xdr:row>
      <xdr:rowOff>171132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670866"/>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155016</xdr:rowOff>
    </xdr:from>
    <xdr:to>
      <xdr:col>102</xdr:col>
      <xdr:colOff>114300</xdr:colOff>
      <xdr:row>74</xdr:row>
      <xdr:rowOff>58071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670866"/>
          <a:ext cx="889000" cy="7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45942</xdr:rowOff>
    </xdr:from>
    <xdr:to>
      <xdr:col>116</xdr:col>
      <xdr:colOff>114300</xdr:colOff>
      <xdr:row>73</xdr:row>
      <xdr:rowOff>147542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5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68819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41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111074</xdr:rowOff>
    </xdr:from>
    <xdr:to>
      <xdr:col>112</xdr:col>
      <xdr:colOff>38100</xdr:colOff>
      <xdr:row>74</xdr:row>
      <xdr:rowOff>41224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6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57751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120332</xdr:rowOff>
    </xdr:from>
    <xdr:to>
      <xdr:col>107</xdr:col>
      <xdr:colOff>101600</xdr:colOff>
      <xdr:row>74</xdr:row>
      <xdr:rowOff>50482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67009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104216</xdr:rowOff>
    </xdr:from>
    <xdr:to>
      <xdr:col>102</xdr:col>
      <xdr:colOff>165100</xdr:colOff>
      <xdr:row>74</xdr:row>
      <xdr:rowOff>34366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50893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7271</xdr:rowOff>
    </xdr:from>
    <xdr:to>
      <xdr:col>98</xdr:col>
      <xdr:colOff>38100</xdr:colOff>
      <xdr:row>74</xdr:row>
      <xdr:rowOff>108871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9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125398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46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千円となっており、類似団体平均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比較し、高い水準にある。人口減少が著しく、市域が広く点在していることによる行政サービスの非効率性、隣接する南牟婁郡（御浜町、紀宝町）の消防受託等が住民一人当たりのコスト高の要因とな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物価高騰対策等に係る給付金事業による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増が主な要因となっている。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災害復旧事業費の増は、令和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号による災害復旧事業による増が主な要因となっている。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90910</xdr:rowOff>
    </xdr:from>
    <xdr:to>
      <xdr:col>24</xdr:col>
      <xdr:colOff>63500</xdr:colOff>
      <xdr:row>36</xdr:row>
      <xdr:rowOff>116710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63110"/>
          <a:ext cx="8382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80460</xdr:rowOff>
    </xdr:from>
    <xdr:to>
      <xdr:col>19</xdr:col>
      <xdr:colOff>177800</xdr:colOff>
      <xdr:row>36</xdr:row>
      <xdr:rowOff>116710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252660"/>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80460</xdr:rowOff>
    </xdr:from>
    <xdr:to>
      <xdr:col>15</xdr:col>
      <xdr:colOff>50800</xdr:colOff>
      <xdr:row>36</xdr:row>
      <xdr:rowOff>80982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52660"/>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76084</xdr:rowOff>
    </xdr:from>
    <xdr:to>
      <xdr:col>10</xdr:col>
      <xdr:colOff>114300</xdr:colOff>
      <xdr:row>36</xdr:row>
      <xdr:rowOff>80982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482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40110</xdr:rowOff>
    </xdr:from>
    <xdr:to>
      <xdr:col>24</xdr:col>
      <xdr:colOff>114300</xdr:colOff>
      <xdr:row>36</xdr:row>
      <xdr:rowOff>141710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62987</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65910</xdr:rowOff>
    </xdr:from>
    <xdr:to>
      <xdr:col>20</xdr:col>
      <xdr:colOff>38100</xdr:colOff>
      <xdr:row>36</xdr:row>
      <xdr:rowOff>167510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12587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0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29660</xdr:rowOff>
    </xdr:from>
    <xdr:to>
      <xdr:col>15</xdr:col>
      <xdr:colOff>101600</xdr:colOff>
      <xdr:row>36</xdr:row>
      <xdr:rowOff>131260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147787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59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30182</xdr:rowOff>
    </xdr:from>
    <xdr:to>
      <xdr:col>10</xdr:col>
      <xdr:colOff>165100</xdr:colOff>
      <xdr:row>36</xdr:row>
      <xdr:rowOff>131782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0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148309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597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25284</xdr:rowOff>
    </xdr:from>
    <xdr:to>
      <xdr:col>6</xdr:col>
      <xdr:colOff>38100</xdr:colOff>
      <xdr:row>36</xdr:row>
      <xdr:rowOff>126884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9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143411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597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101703</xdr:rowOff>
    </xdr:from>
    <xdr:to>
      <xdr:col>24</xdr:col>
      <xdr:colOff>63500</xdr:colOff>
      <xdr:row>58</xdr:row>
      <xdr:rowOff>3128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4353"/>
          <a:ext cx="838200" cy="7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99682</xdr:rowOff>
    </xdr:from>
    <xdr:to>
      <xdr:col>19</xdr:col>
      <xdr:colOff>177800</xdr:colOff>
      <xdr:row>57</xdr:row>
      <xdr:rowOff>101703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72332"/>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159567</xdr:rowOff>
    </xdr:from>
    <xdr:to>
      <xdr:col>15</xdr:col>
      <xdr:colOff>50800</xdr:colOff>
      <xdr:row>57</xdr:row>
      <xdr:rowOff>99682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60767"/>
          <a:ext cx="889000" cy="1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159567</xdr:rowOff>
    </xdr:from>
    <xdr:to>
      <xdr:col>10</xdr:col>
      <xdr:colOff>114300</xdr:colOff>
      <xdr:row>58</xdr:row>
      <xdr:rowOff>6990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60767"/>
          <a:ext cx="889000" cy="19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123778</xdr:rowOff>
    </xdr:from>
    <xdr:to>
      <xdr:col>24</xdr:col>
      <xdr:colOff>114300</xdr:colOff>
      <xdr:row>58</xdr:row>
      <xdr:rowOff>53928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146655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4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50903</xdr:rowOff>
    </xdr:from>
    <xdr:to>
      <xdr:col>20</xdr:col>
      <xdr:colOff>38100</xdr:colOff>
      <xdr:row>57</xdr:row>
      <xdr:rowOff>152503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169030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9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48882</xdr:rowOff>
    </xdr:from>
    <xdr:to>
      <xdr:col>15</xdr:col>
      <xdr:colOff>101600</xdr:colOff>
      <xdr:row>57</xdr:row>
      <xdr:rowOff>150482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167009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9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108767</xdr:rowOff>
    </xdr:from>
    <xdr:to>
      <xdr:col>10</xdr:col>
      <xdr:colOff>165100</xdr:colOff>
      <xdr:row>57</xdr:row>
      <xdr:rowOff>38917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55444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8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127640</xdr:rowOff>
    </xdr:from>
    <xdr:to>
      <xdr:col>6</xdr:col>
      <xdr:colOff>38100</xdr:colOff>
      <xdr:row>58</xdr:row>
      <xdr:rowOff>57790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74317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7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168636</xdr:rowOff>
    </xdr:from>
    <xdr:to>
      <xdr:col>24</xdr:col>
      <xdr:colOff>63500</xdr:colOff>
      <xdr:row>76</xdr:row>
      <xdr:rowOff>70422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27386"/>
          <a:ext cx="838200" cy="7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26760</xdr:rowOff>
    </xdr:from>
    <xdr:to>
      <xdr:col>19</xdr:col>
      <xdr:colOff>177800</xdr:colOff>
      <xdr:row>76</xdr:row>
      <xdr:rowOff>70422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56960"/>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26760</xdr:rowOff>
    </xdr:from>
    <xdr:to>
      <xdr:col>15</xdr:col>
      <xdr:colOff>50800</xdr:colOff>
      <xdr:row>76</xdr:row>
      <xdr:rowOff>148420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56960"/>
          <a:ext cx="889000" cy="1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148420</xdr:rowOff>
    </xdr:from>
    <xdr:to>
      <xdr:col>10</xdr:col>
      <xdr:colOff>114300</xdr:colOff>
      <xdr:row>76</xdr:row>
      <xdr:rowOff>166709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8620"/>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117837</xdr:rowOff>
    </xdr:from>
    <xdr:to>
      <xdr:col>24</xdr:col>
      <xdr:colOff>114300</xdr:colOff>
      <xdr:row>76</xdr:row>
      <xdr:rowOff>47988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76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140714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2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19622</xdr:rowOff>
    </xdr:from>
    <xdr:to>
      <xdr:col>20</xdr:col>
      <xdr:colOff>38100</xdr:colOff>
      <xdr:row>76</xdr:row>
      <xdr:rowOff>121222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137750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147410</xdr:rowOff>
    </xdr:from>
    <xdr:to>
      <xdr:col>15</xdr:col>
      <xdr:colOff>101600</xdr:colOff>
      <xdr:row>76</xdr:row>
      <xdr:rowOff>77560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94087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97620</xdr:rowOff>
    </xdr:from>
    <xdr:to>
      <xdr:col>10</xdr:col>
      <xdr:colOff>165100</xdr:colOff>
      <xdr:row>77</xdr:row>
      <xdr:rowOff>27770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44298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0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115909</xdr:rowOff>
    </xdr:from>
    <xdr:to>
      <xdr:col>6</xdr:col>
      <xdr:colOff>38100</xdr:colOff>
      <xdr:row>77</xdr:row>
      <xdr:rowOff>46059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62586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144348</xdr:rowOff>
    </xdr:from>
    <xdr:to>
      <xdr:col>24</xdr:col>
      <xdr:colOff>63500</xdr:colOff>
      <xdr:row>96</xdr:row>
      <xdr:rowOff>19586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32098"/>
          <a:ext cx="838200" cy="4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134527</xdr:rowOff>
    </xdr:from>
    <xdr:to>
      <xdr:col>19</xdr:col>
      <xdr:colOff>177800</xdr:colOff>
      <xdr:row>95</xdr:row>
      <xdr:rowOff>144348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22277"/>
          <a:ext cx="889000" cy="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134527</xdr:rowOff>
    </xdr:from>
    <xdr:to>
      <xdr:col>15</xdr:col>
      <xdr:colOff>50800</xdr:colOff>
      <xdr:row>95</xdr:row>
      <xdr:rowOff>147800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22277"/>
          <a:ext cx="889000" cy="1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147800</xdr:rowOff>
    </xdr:from>
    <xdr:to>
      <xdr:col>10</xdr:col>
      <xdr:colOff>114300</xdr:colOff>
      <xdr:row>96</xdr:row>
      <xdr:rowOff>75456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35550"/>
          <a:ext cx="889000" cy="9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140236</xdr:rowOff>
    </xdr:from>
    <xdr:to>
      <xdr:col>24</xdr:col>
      <xdr:colOff>114300</xdr:colOff>
      <xdr:row>96</xdr:row>
      <xdr:rowOff>70386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2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163113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93548</xdr:rowOff>
    </xdr:from>
    <xdr:to>
      <xdr:col>20</xdr:col>
      <xdr:colOff>38100</xdr:colOff>
      <xdr:row>96</xdr:row>
      <xdr:rowOff>23698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40225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83727</xdr:rowOff>
    </xdr:from>
    <xdr:to>
      <xdr:col>15</xdr:col>
      <xdr:colOff>101600</xdr:colOff>
      <xdr:row>96</xdr:row>
      <xdr:rowOff>13877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7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30404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97000</xdr:rowOff>
    </xdr:from>
    <xdr:to>
      <xdr:col>10</xdr:col>
      <xdr:colOff>165100</xdr:colOff>
      <xdr:row>96</xdr:row>
      <xdr:rowOff>27150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43677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5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24656</xdr:rowOff>
    </xdr:from>
    <xdr:to>
      <xdr:col>6</xdr:col>
      <xdr:colOff>38100</xdr:colOff>
      <xdr:row>96</xdr:row>
      <xdr:rowOff>126256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142783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34830</xdr:rowOff>
    </xdr:from>
    <xdr:to>
      <xdr:col>55</xdr:col>
      <xdr:colOff>0</xdr:colOff>
      <xdr:row>53</xdr:row>
      <xdr:rowOff>6274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8778780"/>
          <a:ext cx="838200" cy="3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6274</xdr:rowOff>
    </xdr:from>
    <xdr:to>
      <xdr:col>50</xdr:col>
      <xdr:colOff>114300</xdr:colOff>
      <xdr:row>53</xdr:row>
      <xdr:rowOff>46279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093124"/>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37573</xdr:rowOff>
    </xdr:from>
    <xdr:to>
      <xdr:col>45</xdr:col>
      <xdr:colOff>177800</xdr:colOff>
      <xdr:row>53</xdr:row>
      <xdr:rowOff>46279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124423"/>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37573</xdr:rowOff>
    </xdr:from>
    <xdr:to>
      <xdr:col>41</xdr:col>
      <xdr:colOff>50800</xdr:colOff>
      <xdr:row>53</xdr:row>
      <xdr:rowOff>113449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124423"/>
          <a:ext cx="889000" cy="7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155480</xdr:rowOff>
    </xdr:from>
    <xdr:to>
      <xdr:col>55</xdr:col>
      <xdr:colOff>50800</xdr:colOff>
      <xdr:row>51</xdr:row>
      <xdr:rowOff>85630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7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108507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68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126924</xdr:rowOff>
    </xdr:from>
    <xdr:to>
      <xdr:col>50</xdr:col>
      <xdr:colOff>165100</xdr:colOff>
      <xdr:row>53</xdr:row>
      <xdr:rowOff>57074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73601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8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166929</xdr:rowOff>
    </xdr:from>
    <xdr:to>
      <xdr:col>46</xdr:col>
      <xdr:colOff>38100</xdr:colOff>
      <xdr:row>53</xdr:row>
      <xdr:rowOff>97079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113606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5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158223</xdr:rowOff>
    </xdr:from>
    <xdr:to>
      <xdr:col>41</xdr:col>
      <xdr:colOff>101600</xdr:colOff>
      <xdr:row>53</xdr:row>
      <xdr:rowOff>88373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104900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8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62649</xdr:rowOff>
    </xdr:from>
    <xdr:to>
      <xdr:col>36</xdr:col>
      <xdr:colOff>165100</xdr:colOff>
      <xdr:row>53</xdr:row>
      <xdr:rowOff>164249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1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9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104787</xdr:rowOff>
    </xdr:from>
    <xdr:to>
      <xdr:col>55</xdr:col>
      <xdr:colOff>0</xdr:colOff>
      <xdr:row>76</xdr:row>
      <xdr:rowOff>51854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792087"/>
          <a:ext cx="838200" cy="28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104787</xdr:rowOff>
    </xdr:from>
    <xdr:to>
      <xdr:col>50</xdr:col>
      <xdr:colOff>114300</xdr:colOff>
      <xdr:row>76</xdr:row>
      <xdr:rowOff>44996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792087"/>
          <a:ext cx="889000" cy="28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77330</xdr:rowOff>
    </xdr:from>
    <xdr:to>
      <xdr:col>45</xdr:col>
      <xdr:colOff>177800</xdr:colOff>
      <xdr:row>76</xdr:row>
      <xdr:rowOff>44996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936080"/>
          <a:ext cx="889000" cy="1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77330</xdr:rowOff>
    </xdr:from>
    <xdr:to>
      <xdr:col>41</xdr:col>
      <xdr:colOff>50800</xdr:colOff>
      <xdr:row>77</xdr:row>
      <xdr:rowOff>68745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936080"/>
          <a:ext cx="889000" cy="3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1054</xdr:rowOff>
    </xdr:from>
    <xdr:to>
      <xdr:col>55</xdr:col>
      <xdr:colOff>50800</xdr:colOff>
      <xdr:row>76</xdr:row>
      <xdr:rowOff>102654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23931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53987</xdr:rowOff>
    </xdr:from>
    <xdr:to>
      <xdr:col>50</xdr:col>
      <xdr:colOff>165100</xdr:colOff>
      <xdr:row>74</xdr:row>
      <xdr:rowOff>155587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7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51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165646</xdr:rowOff>
    </xdr:from>
    <xdr:to>
      <xdr:col>46</xdr:col>
      <xdr:colOff>38100</xdr:colOff>
      <xdr:row>76</xdr:row>
      <xdr:rowOff>95796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112323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9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26530</xdr:rowOff>
    </xdr:from>
    <xdr:to>
      <xdr:col>41</xdr:col>
      <xdr:colOff>101600</xdr:colOff>
      <xdr:row>75</xdr:row>
      <xdr:rowOff>128130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144657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6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17945</xdr:rowOff>
    </xdr:from>
    <xdr:to>
      <xdr:col>36</xdr:col>
      <xdr:colOff>165100</xdr:colOff>
      <xdr:row>77</xdr:row>
      <xdr:rowOff>119545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136072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138215</xdr:rowOff>
    </xdr:from>
    <xdr:to>
      <xdr:col>55</xdr:col>
      <xdr:colOff>0</xdr:colOff>
      <xdr:row>96</xdr:row>
      <xdr:rowOff>157069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97415"/>
          <a:ext cx="838200" cy="1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119145</xdr:rowOff>
    </xdr:from>
    <xdr:to>
      <xdr:col>50</xdr:col>
      <xdr:colOff>114300</xdr:colOff>
      <xdr:row>96</xdr:row>
      <xdr:rowOff>157069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78345"/>
          <a:ext cx="889000" cy="3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119145</xdr:rowOff>
    </xdr:from>
    <xdr:to>
      <xdr:col>45</xdr:col>
      <xdr:colOff>177800</xdr:colOff>
      <xdr:row>97</xdr:row>
      <xdr:rowOff>64829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78345"/>
          <a:ext cx="889000" cy="1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64829</xdr:rowOff>
    </xdr:from>
    <xdr:to>
      <xdr:col>41</xdr:col>
      <xdr:colOff>50800</xdr:colOff>
      <xdr:row>97</xdr:row>
      <xdr:rowOff>101629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95479"/>
          <a:ext cx="889000" cy="3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87415</xdr:rowOff>
    </xdr:from>
    <xdr:to>
      <xdr:col>55</xdr:col>
      <xdr:colOff>50800</xdr:colOff>
      <xdr:row>97</xdr:row>
      <xdr:rowOff>17565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110292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106269</xdr:rowOff>
    </xdr:from>
    <xdr:to>
      <xdr:col>50</xdr:col>
      <xdr:colOff>165100</xdr:colOff>
      <xdr:row>97</xdr:row>
      <xdr:rowOff>36419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52946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68345</xdr:rowOff>
    </xdr:from>
    <xdr:to>
      <xdr:col>46</xdr:col>
      <xdr:colOff>38100</xdr:colOff>
      <xdr:row>96</xdr:row>
      <xdr:rowOff>169945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15022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14029</xdr:rowOff>
    </xdr:from>
    <xdr:to>
      <xdr:col>41</xdr:col>
      <xdr:colOff>101600</xdr:colOff>
      <xdr:row>97</xdr:row>
      <xdr:rowOff>115629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50829</xdr:rowOff>
    </xdr:from>
    <xdr:to>
      <xdr:col>36</xdr:col>
      <xdr:colOff>165100</xdr:colOff>
      <xdr:row>97</xdr:row>
      <xdr:rowOff>152429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143556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7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124574</xdr:rowOff>
    </xdr:from>
    <xdr:to>
      <xdr:col>85</xdr:col>
      <xdr:colOff>127000</xdr:colOff>
      <xdr:row>32</xdr:row>
      <xdr:rowOff>171418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610974"/>
          <a:ext cx="8382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171418</xdr:rowOff>
    </xdr:from>
    <xdr:to>
      <xdr:col>81</xdr:col>
      <xdr:colOff>50800</xdr:colOff>
      <xdr:row>33</xdr:row>
      <xdr:rowOff>111982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65781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111982</xdr:rowOff>
    </xdr:from>
    <xdr:to>
      <xdr:col>76</xdr:col>
      <xdr:colOff>114300</xdr:colOff>
      <xdr:row>33</xdr:row>
      <xdr:rowOff>143605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769832"/>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88493</xdr:rowOff>
    </xdr:from>
    <xdr:to>
      <xdr:col>71</xdr:col>
      <xdr:colOff>177800</xdr:colOff>
      <xdr:row>33</xdr:row>
      <xdr:rowOff>143605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746343"/>
          <a:ext cx="889000" cy="5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125506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73774</xdr:rowOff>
    </xdr:from>
    <xdr:to>
      <xdr:col>85</xdr:col>
      <xdr:colOff>177800</xdr:colOff>
      <xdr:row>33</xdr:row>
      <xdr:rowOff>3924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56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96651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41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120618</xdr:rowOff>
    </xdr:from>
    <xdr:to>
      <xdr:col>81</xdr:col>
      <xdr:colOff>101600</xdr:colOff>
      <xdr:row>33</xdr:row>
      <xdr:rowOff>50768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60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67295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38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61182</xdr:rowOff>
    </xdr:from>
    <xdr:to>
      <xdr:col>76</xdr:col>
      <xdr:colOff>165100</xdr:colOff>
      <xdr:row>33</xdr:row>
      <xdr:rowOff>162782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71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7859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4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92805</xdr:rowOff>
    </xdr:from>
    <xdr:to>
      <xdr:col>72</xdr:col>
      <xdr:colOff>38100</xdr:colOff>
      <xdr:row>34</xdr:row>
      <xdr:rowOff>22955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7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39482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52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37693</xdr:rowOff>
    </xdr:from>
    <xdr:to>
      <xdr:col>67</xdr:col>
      <xdr:colOff>101600</xdr:colOff>
      <xdr:row>33</xdr:row>
      <xdr:rowOff>139293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6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155820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47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166994</xdr:rowOff>
    </xdr:from>
    <xdr:to>
      <xdr:col>85</xdr:col>
      <xdr:colOff>127000</xdr:colOff>
      <xdr:row>57</xdr:row>
      <xdr:rowOff>33965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68194"/>
          <a:ext cx="838200" cy="3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33965</xdr:rowOff>
    </xdr:from>
    <xdr:to>
      <xdr:col>81</xdr:col>
      <xdr:colOff>50800</xdr:colOff>
      <xdr:row>57</xdr:row>
      <xdr:rowOff>56969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06615"/>
          <a:ext cx="889000" cy="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29476</xdr:rowOff>
    </xdr:from>
    <xdr:to>
      <xdr:col>76</xdr:col>
      <xdr:colOff>114300</xdr:colOff>
      <xdr:row>57</xdr:row>
      <xdr:rowOff>56969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02126"/>
          <a:ext cx="889000" cy="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3477</xdr:rowOff>
    </xdr:from>
    <xdr:to>
      <xdr:col>71</xdr:col>
      <xdr:colOff>177800</xdr:colOff>
      <xdr:row>57</xdr:row>
      <xdr:rowOff>29476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04677"/>
          <a:ext cx="889000" cy="1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116194</xdr:rowOff>
    </xdr:from>
    <xdr:to>
      <xdr:col>85</xdr:col>
      <xdr:colOff>177800</xdr:colOff>
      <xdr:row>57</xdr:row>
      <xdr:rowOff>46344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94621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9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154615</xdr:rowOff>
    </xdr:from>
    <xdr:to>
      <xdr:col>81</xdr:col>
      <xdr:colOff>101600</xdr:colOff>
      <xdr:row>57</xdr:row>
      <xdr:rowOff>84765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75892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6169</xdr:rowOff>
    </xdr:from>
    <xdr:to>
      <xdr:col>76</xdr:col>
      <xdr:colOff>165100</xdr:colOff>
      <xdr:row>57</xdr:row>
      <xdr:rowOff>107769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98896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150126</xdr:rowOff>
    </xdr:from>
    <xdr:to>
      <xdr:col>72</xdr:col>
      <xdr:colOff>38100</xdr:colOff>
      <xdr:row>57</xdr:row>
      <xdr:rowOff>80276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71403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124127</xdr:rowOff>
    </xdr:from>
    <xdr:to>
      <xdr:col>67</xdr:col>
      <xdr:colOff>101600</xdr:colOff>
      <xdr:row>56</xdr:row>
      <xdr:rowOff>54277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70804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2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13018</xdr:rowOff>
    </xdr:from>
    <xdr:to>
      <xdr:col>85</xdr:col>
      <xdr:colOff>127000</xdr:colOff>
      <xdr:row>78</xdr:row>
      <xdr:rowOff>106629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214668"/>
          <a:ext cx="838200" cy="26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106629</xdr:rowOff>
    </xdr:from>
    <xdr:to>
      <xdr:col>81</xdr:col>
      <xdr:colOff>50800</xdr:colOff>
      <xdr:row>78</xdr:row>
      <xdr:rowOff>119850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7972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93560</xdr:rowOff>
    </xdr:from>
    <xdr:to>
      <xdr:col>76</xdr:col>
      <xdr:colOff>114300</xdr:colOff>
      <xdr:row>78</xdr:row>
      <xdr:rowOff>119850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295210"/>
          <a:ext cx="889000" cy="19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25857</xdr:rowOff>
    </xdr:from>
    <xdr:to>
      <xdr:col>71</xdr:col>
      <xdr:colOff>177800</xdr:colOff>
      <xdr:row>77</xdr:row>
      <xdr:rowOff>93560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27507"/>
          <a:ext cx="889000" cy="6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133668</xdr:rowOff>
    </xdr:from>
    <xdr:to>
      <xdr:col>85</xdr:col>
      <xdr:colOff>177800</xdr:colOff>
      <xdr:row>77</xdr:row>
      <xdr:rowOff>63818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156545</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1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55829</xdr:rowOff>
    </xdr:from>
    <xdr:to>
      <xdr:col>81</xdr:col>
      <xdr:colOff>101600</xdr:colOff>
      <xdr:row>78</xdr:row>
      <xdr:rowOff>157429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148556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69050</xdr:rowOff>
    </xdr:from>
    <xdr:to>
      <xdr:col>76</xdr:col>
      <xdr:colOff>165100</xdr:colOff>
      <xdr:row>78</xdr:row>
      <xdr:rowOff>170650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161777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3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42760</xdr:rowOff>
    </xdr:from>
    <xdr:to>
      <xdr:col>72</xdr:col>
      <xdr:colOff>38100</xdr:colOff>
      <xdr:row>77</xdr:row>
      <xdr:rowOff>144360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135487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33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146507</xdr:rowOff>
    </xdr:from>
    <xdr:to>
      <xdr:col>67</xdr:col>
      <xdr:colOff>101600</xdr:colOff>
      <xdr:row>77</xdr:row>
      <xdr:rowOff>76657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93184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9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121958</xdr:rowOff>
    </xdr:from>
    <xdr:to>
      <xdr:col>85</xdr:col>
      <xdr:colOff>127000</xdr:colOff>
      <xdr:row>93</xdr:row>
      <xdr:rowOff>122110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06680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119405</xdr:rowOff>
    </xdr:from>
    <xdr:to>
      <xdr:col>81</xdr:col>
      <xdr:colOff>50800</xdr:colOff>
      <xdr:row>93</xdr:row>
      <xdr:rowOff>122110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06425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119405</xdr:rowOff>
    </xdr:from>
    <xdr:to>
      <xdr:col>76</xdr:col>
      <xdr:colOff>114300</xdr:colOff>
      <xdr:row>94</xdr:row>
      <xdr:rowOff>6680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064255"/>
          <a:ext cx="8890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6680</xdr:rowOff>
    </xdr:from>
    <xdr:to>
      <xdr:col>71</xdr:col>
      <xdr:colOff>177800</xdr:colOff>
      <xdr:row>94</xdr:row>
      <xdr:rowOff>134683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122980"/>
          <a:ext cx="889000" cy="1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71158</xdr:rowOff>
    </xdr:from>
    <xdr:to>
      <xdr:col>85</xdr:col>
      <xdr:colOff>177800</xdr:colOff>
      <xdr:row>94</xdr:row>
      <xdr:rowOff>1308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0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94035</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86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71310</xdr:rowOff>
    </xdr:from>
    <xdr:to>
      <xdr:col>81</xdr:col>
      <xdr:colOff>101600</xdr:colOff>
      <xdr:row>94</xdr:row>
      <xdr:rowOff>1460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0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17987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7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68605</xdr:rowOff>
    </xdr:from>
    <xdr:to>
      <xdr:col>76</xdr:col>
      <xdr:colOff>165100</xdr:colOff>
      <xdr:row>93</xdr:row>
      <xdr:rowOff>170205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0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15282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78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127330</xdr:rowOff>
    </xdr:from>
    <xdr:to>
      <xdr:col>72</xdr:col>
      <xdr:colOff>38100</xdr:colOff>
      <xdr:row>94</xdr:row>
      <xdr:rowOff>57480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0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74007</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84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83883</xdr:rowOff>
    </xdr:from>
    <xdr:to>
      <xdr:col>67</xdr:col>
      <xdr:colOff>101600</xdr:colOff>
      <xdr:row>95</xdr:row>
      <xdr:rowOff>14033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30560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物価高騰対策等に係る給付金事業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による扶助費の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農林水産業費は、住民一人当たり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千円となっており、前年度より増となった。熊野アグリパーク用地取得事業による普通建設事業費の増が主な要因である。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商品券支給事業による補助費等の減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月の台風第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号による災害復旧事業による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千円となり、前年度と同水準となった。平成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号（紀伊半島大水害）の災害復旧に係る市債元金の償還が令和５年度で終了する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広域ごみ処理施設整備事業などの大型事業が控える中、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今後も国費等の財源確保に努め、地方債を活用する際は財政措置の有利な地方債の活用と発行の抑制を行い、削減に努める。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財政調整基金残高は、適切な財源確保と歳出の精査により、取崩しを回避しており、前年度から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％増加している。また、実質収支額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は黒字となっているものの、実質単年度収支は赤字に転じた。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各会計ともに黒字となっており、過去５年間の年度ごとに多少増減はあるものの、標準財政規模比は横ばい傾向にある。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14098972</v>
      </c>
      <c r="BO4" s="449"/>
      <c r="BP4" s="449"/>
      <c r="BQ4" s="449"/>
      <c r="BR4" s="449"/>
      <c r="BS4" s="449"/>
      <c r="BT4" s="449"/>
      <c r="BU4" s="450"/>
      <c r="BV4" s="448">
        <v>14589885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11.3</v>
      </c>
      <c r="CU4" s="589"/>
      <c r="CV4" s="589"/>
      <c r="CW4" s="589"/>
      <c r="CX4" s="589"/>
      <c r="CY4" s="589"/>
      <c r="CZ4" s="589"/>
      <c r="DA4" s="590"/>
      <c r="DB4" s="588">
        <v>11.9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13012367</v>
      </c>
      <c r="BO5" s="420"/>
      <c r="BP5" s="420"/>
      <c r="BQ5" s="420"/>
      <c r="BR5" s="420"/>
      <c r="BS5" s="420"/>
      <c r="BT5" s="420"/>
      <c r="BU5" s="421"/>
      <c r="BV5" s="419">
        <v>13582514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81.900000000000006</v>
      </c>
      <c r="CU5" s="417"/>
      <c r="CV5" s="417"/>
      <c r="CW5" s="417"/>
      <c r="CX5" s="417"/>
      <c r="CY5" s="417"/>
      <c r="CZ5" s="417"/>
      <c r="DA5" s="418"/>
      <c r="DB5" s="416">
        <v>82.2</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1086605</v>
      </c>
      <c r="BO6" s="420"/>
      <c r="BP6" s="420"/>
      <c r="BQ6" s="420"/>
      <c r="BR6" s="420"/>
      <c r="BS6" s="420"/>
      <c r="BT6" s="420"/>
      <c r="BU6" s="421"/>
      <c r="BV6" s="419">
        <v>1007371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81.900000000000006</v>
      </c>
      <c r="CU6" s="563"/>
      <c r="CV6" s="563"/>
      <c r="CW6" s="563"/>
      <c r="CX6" s="563"/>
      <c r="CY6" s="563"/>
      <c r="CZ6" s="563"/>
      <c r="DA6" s="564"/>
      <c r="DB6" s="562">
        <v>82.2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248650</v>
      </c>
      <c r="BO7" s="420"/>
      <c r="BP7" s="420"/>
      <c r="BQ7" s="420"/>
      <c r="BR7" s="420"/>
      <c r="BS7" s="420"/>
      <c r="BT7" s="420"/>
      <c r="BU7" s="421"/>
      <c r="BV7" s="419">
        <v>112383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7407643</v>
      </c>
      <c r="CU7" s="420"/>
      <c r="CV7" s="420"/>
      <c r="CW7" s="420"/>
      <c r="CX7" s="420"/>
      <c r="CY7" s="420"/>
      <c r="CZ7" s="420"/>
      <c r="DA7" s="421"/>
      <c r="DB7" s="419">
        <v>7506340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837955</v>
      </c>
      <c r="BO8" s="420"/>
      <c r="BP8" s="420"/>
      <c r="BQ8" s="420"/>
      <c r="BR8" s="420"/>
      <c r="BS8" s="420"/>
      <c r="BT8" s="420"/>
      <c r="BU8" s="421"/>
      <c r="BV8" s="419">
        <v>894988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0.25</v>
      </c>
      <c r="CU8" s="523"/>
      <c r="CV8" s="523"/>
      <c r="CW8" s="523"/>
      <c r="CX8" s="523"/>
      <c r="CY8" s="523"/>
      <c r="CZ8" s="523"/>
      <c r="DA8" s="524"/>
      <c r="DB8" s="522">
        <v>0.25</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15965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-57033</v>
      </c>
      <c r="BO9" s="420"/>
      <c r="BP9" s="420"/>
      <c r="BQ9" s="420"/>
      <c r="BR9" s="420"/>
      <c r="BS9" s="420"/>
      <c r="BT9" s="420"/>
      <c r="BU9" s="421"/>
      <c r="BV9" s="419">
        <v>50917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16.899999999999999</v>
      </c>
      <c r="CU9" s="417"/>
      <c r="CV9" s="417"/>
      <c r="CW9" s="417"/>
      <c r="CX9" s="417"/>
      <c r="CY9" s="417"/>
      <c r="CZ9" s="417"/>
      <c r="DA9" s="418"/>
      <c r="DB9" s="416">
        <v>17.5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17322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8360</v>
      </c>
      <c r="BO10" s="420"/>
      <c r="BP10" s="420"/>
      <c r="BQ10" s="420"/>
      <c r="BR10" s="420"/>
      <c r="BS10" s="420"/>
      <c r="BT10" s="420"/>
      <c r="BU10" s="421"/>
      <c r="BV10" s="419">
        <v>6177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15299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15168</v>
      </c>
      <c r="S13" s="507"/>
      <c r="T13" s="507"/>
      <c r="U13" s="507"/>
      <c r="V13" s="508"/>
      <c r="W13" s="509" t="s">
        <v>131</v>
      </c>
      <c r="X13" s="405"/>
      <c r="Y13" s="405"/>
      <c r="Z13" s="405"/>
      <c r="AA13" s="405"/>
      <c r="AB13" s="406"/>
      <c r="AC13" s="372">
        <v>533</v>
      </c>
      <c r="AD13" s="373"/>
      <c r="AE13" s="373"/>
      <c r="AF13" s="373"/>
      <c r="AG13" s="374"/>
      <c r="AH13" s="372">
        <v>578</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-48673</v>
      </c>
      <c r="BO13" s="420"/>
      <c r="BP13" s="420"/>
      <c r="BQ13" s="420"/>
      <c r="BR13" s="420"/>
      <c r="BS13" s="420"/>
      <c r="BT13" s="420"/>
      <c r="BU13" s="421"/>
      <c r="BV13" s="419">
        <v>57094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5.3</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15738</v>
      </c>
      <c r="S14" s="507"/>
      <c r="T14" s="507"/>
      <c r="U14" s="507"/>
      <c r="V14" s="508"/>
      <c r="W14" s="510"/>
      <c r="X14" s="408"/>
      <c r="Y14" s="408"/>
      <c r="Z14" s="408"/>
      <c r="AA14" s="408"/>
      <c r="AB14" s="409"/>
      <c r="AC14" s="499">
        <v>7.7</v>
      </c>
      <c r="AD14" s="500"/>
      <c r="AE14" s="500"/>
      <c r="AF14" s="500"/>
      <c r="AG14" s="501"/>
      <c r="AH14" s="499">
        <v>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15631</v>
      </c>
      <c r="S15" s="507"/>
      <c r="T15" s="507"/>
      <c r="U15" s="507"/>
      <c r="V15" s="508"/>
      <c r="W15" s="509" t="s">
        <v>137</v>
      </c>
      <c r="X15" s="405"/>
      <c r="Y15" s="405"/>
      <c r="Z15" s="405"/>
      <c r="AA15" s="405"/>
      <c r="AB15" s="406"/>
      <c r="AC15" s="372">
        <v>1212</v>
      </c>
      <c r="AD15" s="373"/>
      <c r="AE15" s="373"/>
      <c r="AF15" s="373"/>
      <c r="AG15" s="374"/>
      <c r="AH15" s="372">
        <v>1255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1825946</v>
      </c>
      <c r="BO15" s="449"/>
      <c r="BP15" s="449"/>
      <c r="BQ15" s="449"/>
      <c r="BR15" s="449"/>
      <c r="BS15" s="449"/>
      <c r="BT15" s="449"/>
      <c r="BU15" s="450"/>
      <c r="BV15" s="448">
        <v>1777054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17.600000000000001</v>
      </c>
      <c r="AD16" s="500"/>
      <c r="AE16" s="500"/>
      <c r="AF16" s="500"/>
      <c r="AG16" s="501"/>
      <c r="AH16" s="499">
        <v>17.399999999999999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6970103</v>
      </c>
      <c r="BO16" s="420"/>
      <c r="BP16" s="420"/>
      <c r="BQ16" s="420"/>
      <c r="BR16" s="420"/>
      <c r="BS16" s="420"/>
      <c r="BT16" s="420"/>
      <c r="BU16" s="421"/>
      <c r="BV16" s="419">
        <v>7022411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5145</v>
      </c>
      <c r="AD17" s="373"/>
      <c r="AE17" s="373"/>
      <c r="AF17" s="373"/>
      <c r="AG17" s="374"/>
      <c r="AH17" s="372">
        <v>5363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2246206</v>
      </c>
      <c r="BO17" s="420"/>
      <c r="BP17" s="420"/>
      <c r="BQ17" s="420"/>
      <c r="BR17" s="420"/>
      <c r="BS17" s="420"/>
      <c r="BT17" s="420"/>
      <c r="BU17" s="421"/>
      <c r="BV17" s="419">
        <v>2189636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373.35</v>
      </c>
      <c r="M18" s="472"/>
      <c r="N18" s="472"/>
      <c r="O18" s="472"/>
      <c r="P18" s="472"/>
      <c r="Q18" s="472"/>
      <c r="R18" s="473"/>
      <c r="S18" s="473"/>
      <c r="T18" s="473"/>
      <c r="U18" s="473"/>
      <c r="V18" s="474"/>
      <c r="W18" s="490"/>
      <c r="X18" s="491"/>
      <c r="Y18" s="491"/>
      <c r="Z18" s="491"/>
      <c r="AA18" s="491"/>
      <c r="AB18" s="515"/>
      <c r="AC18" s="389">
        <v>74.7</v>
      </c>
      <c r="AD18" s="390"/>
      <c r="AE18" s="390"/>
      <c r="AF18" s="390"/>
      <c r="AG18" s="475"/>
      <c r="AH18" s="389">
        <v>74.5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6070977</v>
      </c>
      <c r="BO18" s="420"/>
      <c r="BP18" s="420"/>
      <c r="BQ18" s="420"/>
      <c r="BR18" s="420"/>
      <c r="BS18" s="420"/>
      <c r="BT18" s="420"/>
      <c r="BU18" s="421"/>
      <c r="BV18" s="419">
        <v>6195903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9386852</v>
      </c>
      <c r="BO19" s="420"/>
      <c r="BP19" s="420"/>
      <c r="BQ19" s="420"/>
      <c r="BR19" s="420"/>
      <c r="BS19" s="420"/>
      <c r="BT19" s="420"/>
      <c r="BU19" s="421"/>
      <c r="BV19" s="419">
        <v>9298599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7751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10734058</v>
      </c>
      <c r="BO22" s="449"/>
      <c r="BP22" s="449"/>
      <c r="BQ22" s="449"/>
      <c r="BR22" s="449"/>
      <c r="BS22" s="449"/>
      <c r="BT22" s="449"/>
      <c r="BU22" s="450"/>
      <c r="BV22" s="448">
        <v>11312306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8020957</v>
      </c>
      <c r="BO23" s="420"/>
      <c r="BP23" s="420"/>
      <c r="BQ23" s="420"/>
      <c r="BR23" s="420"/>
      <c r="BS23" s="420"/>
      <c r="BT23" s="420"/>
      <c r="BU23" s="421"/>
      <c r="BV23" s="419">
        <v>8262908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9000</v>
      </c>
      <c r="R24" s="373"/>
      <c r="S24" s="373"/>
      <c r="T24" s="373"/>
      <c r="U24" s="373"/>
      <c r="V24" s="374"/>
      <c r="W24" s="462"/>
      <c r="X24" s="399"/>
      <c r="Y24" s="400"/>
      <c r="Z24" s="375" t="s">
        <v>162</v>
      </c>
      <c r="AA24" s="376"/>
      <c r="AB24" s="376"/>
      <c r="AC24" s="376"/>
      <c r="AD24" s="376"/>
      <c r="AE24" s="376"/>
      <c r="AF24" s="376"/>
      <c r="AG24" s="377"/>
      <c r="AH24" s="372">
        <v>249</v>
      </c>
      <c r="AI24" s="373"/>
      <c r="AJ24" s="373"/>
      <c r="AK24" s="373"/>
      <c r="AL24" s="374"/>
      <c r="AM24" s="372">
        <v>844110</v>
      </c>
      <c r="AN24" s="373"/>
      <c r="AO24" s="373"/>
      <c r="AP24" s="373"/>
      <c r="AQ24" s="373"/>
      <c r="AR24" s="374"/>
      <c r="AS24" s="372">
        <v>3390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10117762</v>
      </c>
      <c r="BO24" s="420"/>
      <c r="BP24" s="420"/>
      <c r="BQ24" s="420"/>
      <c r="BR24" s="420"/>
      <c r="BS24" s="420"/>
      <c r="BT24" s="420"/>
      <c r="BU24" s="421"/>
      <c r="BV24" s="419">
        <v>10538874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6700</v>
      </c>
      <c r="R25" s="373"/>
      <c r="S25" s="373"/>
      <c r="T25" s="373"/>
      <c r="U25" s="373"/>
      <c r="V25" s="374"/>
      <c r="W25" s="462"/>
      <c r="X25" s="399"/>
      <c r="Y25" s="400"/>
      <c r="Z25" s="375" t="s">
        <v>165</v>
      </c>
      <c r="AA25" s="376"/>
      <c r="AB25" s="376"/>
      <c r="AC25" s="376"/>
      <c r="AD25" s="376"/>
      <c r="AE25" s="376"/>
      <c r="AF25" s="376"/>
      <c r="AG25" s="377"/>
      <c r="AH25" s="372">
        <v>80</v>
      </c>
      <c r="AI25" s="373"/>
      <c r="AJ25" s="373"/>
      <c r="AK25" s="373"/>
      <c r="AL25" s="374"/>
      <c r="AM25" s="372">
        <v>277280</v>
      </c>
      <c r="AN25" s="373"/>
      <c r="AO25" s="373"/>
      <c r="AP25" s="373"/>
      <c r="AQ25" s="373"/>
      <c r="AR25" s="374"/>
      <c r="AS25" s="372">
        <v>3466</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473303</v>
      </c>
      <c r="BO25" s="449"/>
      <c r="BP25" s="449"/>
      <c r="BQ25" s="449"/>
      <c r="BR25" s="449"/>
      <c r="BS25" s="449"/>
      <c r="BT25" s="449"/>
      <c r="BU25" s="450"/>
      <c r="BV25" s="448">
        <v>594371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6300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7764</v>
      </c>
      <c r="AN26" s="373"/>
      <c r="AO26" s="373"/>
      <c r="AP26" s="373"/>
      <c r="AQ26" s="373"/>
      <c r="AR26" s="374"/>
      <c r="AS26" s="372">
        <v>2588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4400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402672</v>
      </c>
      <c r="BO27" s="454"/>
      <c r="BP27" s="454"/>
      <c r="BQ27" s="454"/>
      <c r="BR27" s="454"/>
      <c r="BS27" s="454"/>
      <c r="BT27" s="454"/>
      <c r="BU27" s="455"/>
      <c r="BV27" s="453">
        <v>402672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3700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4633452</v>
      </c>
      <c r="BO28" s="449"/>
      <c r="BP28" s="449"/>
      <c r="BQ28" s="449"/>
      <c r="BR28" s="449"/>
      <c r="BS28" s="449"/>
      <c r="BT28" s="449"/>
      <c r="BU28" s="450"/>
      <c r="BV28" s="448">
        <v>4175092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12</v>
      </c>
      <c r="M29" s="373"/>
      <c r="N29" s="373"/>
      <c r="O29" s="373"/>
      <c r="P29" s="374"/>
      <c r="Q29" s="372">
        <v>3400</v>
      </c>
      <c r="R29" s="373"/>
      <c r="S29" s="373"/>
      <c r="T29" s="373"/>
      <c r="U29" s="373"/>
      <c r="V29" s="374"/>
      <c r="W29" s="463"/>
      <c r="X29" s="464"/>
      <c r="Y29" s="465"/>
      <c r="Z29" s="375" t="s">
        <v>177</v>
      </c>
      <c r="AA29" s="376"/>
      <c r="AB29" s="376"/>
      <c r="AC29" s="376"/>
      <c r="AD29" s="376"/>
      <c r="AE29" s="376"/>
      <c r="AF29" s="376"/>
      <c r="AG29" s="377"/>
      <c r="AH29" s="372">
        <v>249</v>
      </c>
      <c r="AI29" s="373"/>
      <c r="AJ29" s="373"/>
      <c r="AK29" s="373"/>
      <c r="AL29" s="374"/>
      <c r="AM29" s="372">
        <v>844110</v>
      </c>
      <c r="AN29" s="373"/>
      <c r="AO29" s="373"/>
      <c r="AP29" s="373"/>
      <c r="AQ29" s="373"/>
      <c r="AR29" s="374"/>
      <c r="AS29" s="372">
        <v>3390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1902952</v>
      </c>
      <c r="BO29" s="420"/>
      <c r="BP29" s="420"/>
      <c r="BQ29" s="420"/>
      <c r="BR29" s="420"/>
      <c r="BS29" s="420"/>
      <c r="BT29" s="420"/>
      <c r="BU29" s="421"/>
      <c r="BV29" s="419">
        <v>1752319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2232203</v>
      </c>
      <c r="BO30" s="454"/>
      <c r="BP30" s="454"/>
      <c r="BQ30" s="454"/>
      <c r="BR30" s="454"/>
      <c r="BS30" s="454"/>
      <c r="BT30" s="454"/>
      <c r="BU30" s="455"/>
      <c r="BV30" s="453">
        <v>2311862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IF('各会計、関係団体の財政状況及び健全化判断比率'!B31="","",'各会計、関係団体の財政状況及び健全化判断比率'!B31)</f>
        <v>紀和地区水道事業特別会計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紀南病院組合　紀南病院会計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熊野市土地開発公社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市有林整備事業特別会計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南牟婁清掃施設組合 一般会計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熊野市ふるさと振興公社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紀和診療所事業特別会計</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三重県市町総合事務組合 一般会計</v>
      </c>
      <c r="BZ36" s="368"/>
      <c r="CA36" s="368"/>
      <c r="CB36" s="368"/>
      <c r="CC36" s="368"/>
      <c r="CD36" s="368"/>
      <c r="CE36" s="368"/>
      <c r="CF36" s="368"/>
      <c r="CG36" s="368"/>
      <c r="CH36" s="368"/>
      <c r="CI36" s="368"/>
      <c r="CJ36" s="368"/>
      <c r="CK36" s="368"/>
      <c r="CL36" s="368"/>
      <c r="CM36" s="368"/>
      <c r="CN36" s="181"/>
      <c r="CO36" s="367">
        <f t="shared" si="3"/>
        <v>20</v>
      </c>
      <c r="CP36" s="367"/>
      <c r="CQ36" s="368" t="str">
        <f>IF('各会計、関係団体の財政状況及び健全化判断比率'!BS9="","",'各会計、関係団体の財政状況及び健全化判断比率'!BS9)</f>
        <v>熊野市観光公社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三重県市町総合事務組合 共同研修特別会計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三重県市町総合事務組合 デジタル地図特別会計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三重県市町総合事務組合 消防救急無線特別会計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紀南社会福祉施設組合 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紀南社会福祉施設組合 指定訪問介護特別会計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紀南特別養護老人ホーム組合 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紀南特別養護老人ホーム組合 地域密着型介護老人福祉事業特別会計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J8ZJUYj1dhwZPqXKHMHu7BLJlCgS/OoUNIai+k+F0KQ0wRbK7b8DTiFwP48p2I1Qpff1qt0VXs2CwZ6zkUDFNQ==" saltValue="oAhLeX5CX6TO+90VaSAN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535</v>
      </c>
      <c r="D34" s="1151"/>
      <c r="E34" s="1152"/>
      <c r="F34" s="32">
        <v>9.43</v>
      </c>
      <c r="G34" s="33">
        <v>11.77</v>
      </c>
      <c r="H34" s="33">
        <v>10.74</v>
      </c>
      <c r="I34" s="33">
        <v>11.83</v>
      </c>
      <c r="J34" s="34">
        <v>11.28</v>
      </c>
      <c r="K34" s="22"/>
      <c r="L34" s="22"/>
      <c r="M34" s="22"/>
      <c r="N34" s="22"/>
      <c r="O34" s="22"/>
      <c r="P34" s="22"/>
    </row>
    <row r="35" spans="1:16" ht="39" customHeight="1" x14ac:dyDescent="0.2">
      <c r="A35" s="22"/>
      <c r="B35" s="35"/>
      <c r="C35" s="1145" t="s">
        <v>536</v>
      </c>
      <c r="D35" s="1146"/>
      <c r="E35" s="1147"/>
      <c r="F35" s="36">
        <v>1.6</v>
      </c>
      <c r="G35" s="37">
        <v>2.0299999999999998</v>
      </c>
      <c r="H35" s="37">
        <v>1.98</v>
      </c>
      <c r="I35" s="37">
        <v>5.45</v>
      </c>
      <c r="J35" s="38">
        <v>2.78</v>
      </c>
      <c r="K35" s="22"/>
      <c r="L35" s="22"/>
      <c r="M35" s="22"/>
      <c r="N35" s="22"/>
      <c r="O35" s="22"/>
      <c r="P35" s="22"/>
    </row>
    <row r="36" spans="1:16" ht="39" customHeight="1" x14ac:dyDescent="0.2">
      <c r="A36" s="22"/>
      <c r="B36" s="35"/>
      <c r="C36" s="1145" t="s">
        <v>537</v>
      </c>
      <c r="D36" s="1146"/>
      <c r="E36" s="1147"/>
      <c r="F36" s="36">
        <v>0.39</v>
      </c>
      <c r="G36" s="37">
        <v>0.61</v>
      </c>
      <c r="H36" s="37">
        <v>0.53</v>
      </c>
      <c r="I36" s="37">
        <v>0.42</v>
      </c>
      <c r="J36" s="38">
        <v>0.37</v>
      </c>
      <c r="K36" s="22"/>
      <c r="L36" s="22"/>
      <c r="M36" s="22"/>
      <c r="N36" s="22"/>
      <c r="O36" s="22"/>
      <c r="P36" s="22"/>
    </row>
    <row r="37" spans="1:16" ht="39" customHeight="1" x14ac:dyDescent="0.2">
      <c r="A37" s="22"/>
      <c r="B37" s="35"/>
      <c r="C37" s="1145" t="s">
        <v>538</v>
      </c>
      <c r="D37" s="1146"/>
      <c r="E37" s="1147"/>
      <c r="F37" s="36">
        <v>0.04</v>
      </c>
      <c r="G37" s="37">
        <v>0.04</v>
      </c>
      <c r="H37" s="37">
        <v>0.04</v>
      </c>
      <c r="I37" s="37">
        <v>0.04</v>
      </c>
      <c r="J37" s="38">
        <v>0.05</v>
      </c>
      <c r="K37" s="22"/>
      <c r="L37" s="22"/>
      <c r="M37" s="22"/>
      <c r="N37" s="22"/>
      <c r="O37" s="22"/>
      <c r="P37" s="22"/>
    </row>
    <row r="38" spans="1:16" ht="39" customHeight="1" x14ac:dyDescent="0.2">
      <c r="A38" s="22"/>
      <c r="B38" s="35"/>
      <c r="C38" s="1145" t="s">
        <v>539</v>
      </c>
      <c r="D38" s="1146"/>
      <c r="E38" s="1147"/>
      <c r="F38" s="36">
        <v>0.13</v>
      </c>
      <c r="G38" s="37">
        <v>0.17</v>
      </c>
      <c r="H38" s="37">
        <v>0.19</v>
      </c>
      <c r="I38" s="37">
        <v>0.09</v>
      </c>
      <c r="J38" s="38">
        <v>0.02</v>
      </c>
      <c r="K38" s="22"/>
      <c r="L38" s="22"/>
      <c r="M38" s="22"/>
      <c r="N38" s="22"/>
      <c r="O38" s="22"/>
      <c r="P38" s="22"/>
    </row>
    <row r="39" spans="1:16" ht="39" customHeight="1" x14ac:dyDescent="0.2">
      <c r="A39" s="22"/>
      <c r="B39" s="35"/>
      <c r="C39" s="1145" t="s">
        <v>540</v>
      </c>
      <c r="D39" s="1146"/>
      <c r="E39" s="1147"/>
      <c r="F39" s="36">
        <v>0.01</v>
      </c>
      <c r="G39" s="37">
        <v>0.15</v>
      </c>
      <c r="H39" s="37">
        <v>0.02</v>
      </c>
      <c r="I39" s="37">
        <v>0.01</v>
      </c>
      <c r="J39" s="38">
        <v>0.01</v>
      </c>
      <c r="K39" s="22"/>
      <c r="L39" s="22"/>
      <c r="M39" s="22"/>
      <c r="N39" s="22"/>
      <c r="O39" s="22"/>
      <c r="P39" s="22"/>
    </row>
    <row r="40" spans="1:16" ht="39" customHeight="1" x14ac:dyDescent="0.2">
      <c r="A40" s="22"/>
      <c r="B40" s="35"/>
      <c r="C40" s="1145" t="s">
        <v>541</v>
      </c>
      <c r="D40" s="1146"/>
      <c r="E40" s="1147"/>
      <c r="F40" s="36">
        <v>0</v>
      </c>
      <c r="G40" s="37">
        <v>0.01</v>
      </c>
      <c r="H40" s="37">
        <v>0.01</v>
      </c>
      <c r="I40" s="37">
        <v>0.01</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v>0.01</v>
      </c>
      <c r="G43" s="42">
        <v>0</v>
      </c>
      <c r="H43" s="42">
        <v>0</v>
      </c>
      <c r="I43" s="42">
        <v>0</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N+WxCQxNR1/rdPzmYOAR4goIqJFdpiKzgD/LFlvBImbkbrhuwN2LSz+rxaG5YCfSn4CT9IcJITaI0+NC8ehDA==" saltValue="A1b+/Jq7DEjUGoxoiIYq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1461</v>
      </c>
      <c r="L45" s="60">
        <v>1597</v>
      </c>
      <c r="M45" s="60">
        <v>1645</v>
      </c>
      <c r="N45" s="60">
        <v>1651</v>
      </c>
      <c r="O45" s="61">
        <v>1605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v>5</v>
      </c>
      <c r="L47" s="64">
        <v>3</v>
      </c>
      <c r="M47" s="64">
        <v>2</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72</v>
      </c>
      <c r="L48" s="64">
        <v>127</v>
      </c>
      <c r="M48" s="64">
        <v>134</v>
      </c>
      <c r="N48" s="64">
        <v>128</v>
      </c>
      <c r="O48" s="65">
        <v>89</v>
      </c>
      <c r="P48" s="48"/>
      <c r="Q48" s="48"/>
      <c r="R48" s="48"/>
      <c r="S48" s="48"/>
      <c r="T48" s="48"/>
      <c r="U48" s="48"/>
    </row>
    <row r="49" spans="1:21" ht="30.75" customHeight="1" x14ac:dyDescent="0.2">
      <c r="A49" s="48"/>
      <c r="B49" s="1178"/>
      <c r="C49" s="1179"/>
      <c r="D49" s="62"/>
      <c r="E49" s="1155" t="s">
        <v>14</v>
      </c>
      <c r="F49" s="1155"/>
      <c r="G49" s="1155"/>
      <c r="H49" s="1155"/>
      <c r="I49" s="1155"/>
      <c r="J49" s="1156"/>
      <c r="K49" s="63">
        <v>74</v>
      </c>
      <c r="L49" s="64">
        <v>84</v>
      </c>
      <c r="M49" s="64">
        <v>84</v>
      </c>
      <c r="N49" s="64">
        <v>100</v>
      </c>
      <c r="O49" s="65">
        <v>101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1419</v>
      </c>
      <c r="L52" s="64">
        <v>1513</v>
      </c>
      <c r="M52" s="64">
        <v>1535</v>
      </c>
      <c r="N52" s="64">
        <v>1540</v>
      </c>
      <c r="O52" s="65">
        <v>1462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193</v>
      </c>
      <c r="L53" s="69">
        <v>298</v>
      </c>
      <c r="M53" s="69">
        <v>330</v>
      </c>
      <c r="N53" s="69">
        <v>339</v>
      </c>
      <c r="O53" s="70">
        <v>333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Qc2E+6yt9RqKaP3pxDdfr4nLcQWRRBE5W9zYZc4QiVtg97VSFPi3LJrHkpfPswtS+nLBLnG12ARMJDqyJD00Q==" saltValue="6LXrf/Ps7i9S7WWh/cfU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55">
        <v>12770</v>
      </c>
      <c r="J41" s="356">
        <v>11993</v>
      </c>
      <c r="K41" s="356">
        <v>11504</v>
      </c>
      <c r="L41" s="356">
        <v>11312</v>
      </c>
      <c r="M41" s="357">
        <v>10734</v>
      </c>
    </row>
    <row r="42" spans="2:13" ht="27.75" customHeight="1" x14ac:dyDescent="0.2">
      <c r="B42" s="1186"/>
      <c r="C42" s="1187"/>
      <c r="D42" s="106"/>
      <c r="E42" s="1190" t="s">
        <v>32</v>
      </c>
      <c r="F42" s="1190"/>
      <c r="G42" s="1190"/>
      <c r="H42" s="1191"/>
      <c r="I42" s="358" t="s">
        <v>488</v>
      </c>
      <c r="J42" s="359" t="s">
        <v>488</v>
      </c>
      <c r="K42" s="359" t="s">
        <v>488</v>
      </c>
      <c r="L42" s="359" t="s">
        <v>488</v>
      </c>
      <c r="M42" s="360" t="s">
        <v>488</v>
      </c>
    </row>
    <row r="43" spans="2:13" ht="27.75" customHeight="1" x14ac:dyDescent="0.2">
      <c r="B43" s="1186"/>
      <c r="C43" s="1187"/>
      <c r="D43" s="106"/>
      <c r="E43" s="1190" t="s">
        <v>33</v>
      </c>
      <c r="F43" s="1190"/>
      <c r="G43" s="1190"/>
      <c r="H43" s="1191"/>
      <c r="I43" s="358">
        <v>1086</v>
      </c>
      <c r="J43" s="359">
        <v>1027</v>
      </c>
      <c r="K43" s="359">
        <v>1048</v>
      </c>
      <c r="L43" s="359">
        <v>1149</v>
      </c>
      <c r="M43" s="360">
        <v>1006</v>
      </c>
    </row>
    <row r="44" spans="2:13" ht="27.75" customHeight="1" x14ac:dyDescent="0.2">
      <c r="B44" s="1186"/>
      <c r="C44" s="1187"/>
      <c r="D44" s="106"/>
      <c r="E44" s="1190" t="s">
        <v>34</v>
      </c>
      <c r="F44" s="1190"/>
      <c r="G44" s="1190"/>
      <c r="H44" s="1191"/>
      <c r="I44" s="358">
        <v>959</v>
      </c>
      <c r="J44" s="359">
        <v>935</v>
      </c>
      <c r="K44" s="359">
        <v>874</v>
      </c>
      <c r="L44" s="359">
        <v>823</v>
      </c>
      <c r="M44" s="360">
        <v>732</v>
      </c>
    </row>
    <row r="45" spans="2:13" ht="27.75" customHeight="1" x14ac:dyDescent="0.2">
      <c r="B45" s="1186"/>
      <c r="C45" s="1187"/>
      <c r="D45" s="106"/>
      <c r="E45" s="1190" t="s">
        <v>35</v>
      </c>
      <c r="F45" s="1190"/>
      <c r="G45" s="1190"/>
      <c r="H45" s="1191"/>
      <c r="I45" s="358">
        <v>2298</v>
      </c>
      <c r="J45" s="359">
        <v>2318</v>
      </c>
      <c r="K45" s="359">
        <v>2404</v>
      </c>
      <c r="L45" s="359">
        <v>2420</v>
      </c>
      <c r="M45" s="360">
        <v>2470</v>
      </c>
    </row>
    <row r="46" spans="2:13" ht="27.75" customHeight="1" x14ac:dyDescent="0.2">
      <c r="B46" s="1186"/>
      <c r="C46" s="1187"/>
      <c r="D46" s="107"/>
      <c r="E46" s="1190" t="s">
        <v>36</v>
      </c>
      <c r="F46" s="1190"/>
      <c r="G46" s="1190"/>
      <c r="H46" s="1191"/>
      <c r="I46" s="358" t="s">
        <v>488</v>
      </c>
      <c r="J46" s="359" t="s">
        <v>488</v>
      </c>
      <c r="K46" s="359" t="s">
        <v>488</v>
      </c>
      <c r="L46" s="359" t="s">
        <v>488</v>
      </c>
      <c r="M46" s="360" t="s">
        <v>488</v>
      </c>
    </row>
    <row r="47" spans="2:13" ht="27.75" customHeight="1" x14ac:dyDescent="0.2">
      <c r="B47" s="1186"/>
      <c r="C47" s="1187"/>
      <c r="D47" s="108"/>
      <c r="E47" s="1200" t="s">
        <v>37</v>
      </c>
      <c r="F47" s="1201"/>
      <c r="G47" s="1201"/>
      <c r="H47" s="1202"/>
      <c r="I47" s="358" t="s">
        <v>488</v>
      </c>
      <c r="J47" s="359" t="s">
        <v>488</v>
      </c>
      <c r="K47" s="359" t="s">
        <v>488</v>
      </c>
      <c r="L47" s="359" t="s">
        <v>488</v>
      </c>
      <c r="M47" s="360" t="s">
        <v>488</v>
      </c>
    </row>
    <row r="48" spans="2:13" ht="27.75" customHeight="1" x14ac:dyDescent="0.2">
      <c r="B48" s="1186"/>
      <c r="C48" s="1187"/>
      <c r="D48" s="106"/>
      <c r="E48" s="1190" t="s">
        <v>38</v>
      </c>
      <c r="F48" s="1190"/>
      <c r="G48" s="1190"/>
      <c r="H48" s="1191"/>
      <c r="I48" s="358" t="s">
        <v>488</v>
      </c>
      <c r="J48" s="359" t="s">
        <v>488</v>
      </c>
      <c r="K48" s="359" t="s">
        <v>488</v>
      </c>
      <c r="L48" s="359" t="s">
        <v>488</v>
      </c>
      <c r="M48" s="360" t="s">
        <v>488</v>
      </c>
    </row>
    <row r="49" spans="2:13" ht="27.75" customHeight="1" x14ac:dyDescent="0.2">
      <c r="B49" s="1188"/>
      <c r="C49" s="1189"/>
      <c r="D49" s="106"/>
      <c r="E49" s="1190" t="s">
        <v>39</v>
      </c>
      <c r="F49" s="1190"/>
      <c r="G49" s="1190"/>
      <c r="H49" s="1191"/>
      <c r="I49" s="358" t="s">
        <v>488</v>
      </c>
      <c r="J49" s="359" t="s">
        <v>488</v>
      </c>
      <c r="K49" s="359" t="s">
        <v>488</v>
      </c>
      <c r="L49" s="359" t="s">
        <v>488</v>
      </c>
      <c r="M49" s="360" t="s">
        <v>488</v>
      </c>
    </row>
    <row r="50" spans="2:13" ht="27.75" customHeight="1" x14ac:dyDescent="0.2">
      <c r="B50" s="1184" t="s">
        <v>40</v>
      </c>
      <c r="C50" s="1185"/>
      <c r="D50" s="109"/>
      <c r="E50" s="1190" t="s">
        <v>41</v>
      </c>
      <c r="F50" s="1190"/>
      <c r="G50" s="1190"/>
      <c r="H50" s="1191"/>
      <c r="I50" s="358">
        <v>5306</v>
      </c>
      <c r="J50" s="359">
        <v>5463</v>
      </c>
      <c r="K50" s="359">
        <v>6330</v>
      </c>
      <c r="L50" s="359">
        <v>6823</v>
      </c>
      <c r="M50" s="360">
        <v>7363</v>
      </c>
    </row>
    <row r="51" spans="2:13" ht="27.75" customHeight="1" x14ac:dyDescent="0.2">
      <c r="B51" s="1186"/>
      <c r="C51" s="1187"/>
      <c r="D51" s="106"/>
      <c r="E51" s="1190" t="s">
        <v>42</v>
      </c>
      <c r="F51" s="1190"/>
      <c r="G51" s="1190"/>
      <c r="H51" s="1191"/>
      <c r="I51" s="358">
        <v>179</v>
      </c>
      <c r="J51" s="359">
        <v>161</v>
      </c>
      <c r="K51" s="359">
        <v>144</v>
      </c>
      <c r="L51" s="359">
        <v>127</v>
      </c>
      <c r="M51" s="360">
        <v>109</v>
      </c>
    </row>
    <row r="52" spans="2:13" ht="27.75" customHeight="1" x14ac:dyDescent="0.2">
      <c r="B52" s="1188"/>
      <c r="C52" s="1189"/>
      <c r="D52" s="106"/>
      <c r="E52" s="1190" t="s">
        <v>43</v>
      </c>
      <c r="F52" s="1190"/>
      <c r="G52" s="1190"/>
      <c r="H52" s="1191"/>
      <c r="I52" s="358">
        <v>13028</v>
      </c>
      <c r="J52" s="359">
        <v>12425</v>
      </c>
      <c r="K52" s="359">
        <v>11927</v>
      </c>
      <c r="L52" s="359">
        <v>11576</v>
      </c>
      <c r="M52" s="360">
        <v>10945</v>
      </c>
    </row>
    <row r="53" spans="2:13" ht="27.75" customHeight="1" thickBot="1" x14ac:dyDescent="0.25">
      <c r="B53" s="1192" t="s">
        <v>19</v>
      </c>
      <c r="C53" s="1193"/>
      <c r="D53" s="110"/>
      <c r="E53" s="1194" t="s">
        <v>44</v>
      </c>
      <c r="F53" s="1194"/>
      <c r="G53" s="1194"/>
      <c r="H53" s="1195"/>
      <c r="I53" s="361">
        <v>-1399</v>
      </c>
      <c r="J53" s="362">
        <v>-1777</v>
      </c>
      <c r="K53" s="362">
        <v>-2571</v>
      </c>
      <c r="L53" s="362">
        <v>-2821</v>
      </c>
      <c r="M53" s="363">
        <v>-3476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u+VpmbFangM2zCxiSCaQQrw7x4d6ivABg/EhJ3hQ8WKTpwZQYgyB9Tbni+hWiC7niRUWj78LAPBPNChm6sSJA==" saltValue="R+HFXzkR3cAT1Q377nbP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122">
        <v>3749</v>
      </c>
      <c r="G55" s="122">
        <v>4175</v>
      </c>
      <c r="H55" s="123">
        <v>4633</v>
      </c>
    </row>
    <row r="56" spans="2:8" ht="52.5" customHeight="1" x14ac:dyDescent="0.2">
      <c r="B56" s="124"/>
      <c r="C56" s="1213" t="s">
        <v>47</v>
      </c>
      <c r="D56" s="1213"/>
      <c r="E56" s="1214"/>
      <c r="F56" s="125">
        <v>1602</v>
      </c>
      <c r="G56" s="125">
        <v>1752</v>
      </c>
      <c r="H56" s="126">
        <v>1903</v>
      </c>
    </row>
    <row r="57" spans="2:8" ht="53.25" customHeight="1" x14ac:dyDescent="0.2">
      <c r="B57" s="124"/>
      <c r="C57" s="1215" t="s">
        <v>48</v>
      </c>
      <c r="D57" s="1215"/>
      <c r="E57" s="1216"/>
      <c r="F57" s="127">
        <v>2451</v>
      </c>
      <c r="G57" s="127">
        <v>2312</v>
      </c>
      <c r="H57" s="128">
        <v>2232</v>
      </c>
    </row>
    <row r="58" spans="2:8" ht="45.75" customHeight="1" x14ac:dyDescent="0.2">
      <c r="B58" s="129"/>
      <c r="C58" s="1203" t="s">
        <v>572</v>
      </c>
      <c r="D58" s="1204"/>
      <c r="E58" s="1205"/>
      <c r="F58" s="130">
        <v>1083</v>
      </c>
      <c r="G58" s="130">
        <v>1083</v>
      </c>
      <c r="H58" s="131">
        <v>1084</v>
      </c>
    </row>
    <row r="59" spans="2:8" ht="45.75" customHeight="1" x14ac:dyDescent="0.2">
      <c r="B59" s="129"/>
      <c r="C59" s="1203" t="s">
        <v>573</v>
      </c>
      <c r="D59" s="1204"/>
      <c r="E59" s="1205"/>
      <c r="F59" s="130">
        <v>400</v>
      </c>
      <c r="G59" s="130">
        <v>383</v>
      </c>
      <c r="H59" s="131">
        <v>347</v>
      </c>
    </row>
    <row r="60" spans="2:8" ht="45.75" customHeight="1" x14ac:dyDescent="0.2">
      <c r="B60" s="129"/>
      <c r="C60" s="1203" t="s">
        <v>574</v>
      </c>
      <c r="D60" s="1204"/>
      <c r="E60" s="1205"/>
      <c r="F60" s="130">
        <v>213</v>
      </c>
      <c r="G60" s="130">
        <v>209</v>
      </c>
      <c r="H60" s="131">
        <v>207</v>
      </c>
    </row>
    <row r="61" spans="2:8" ht="45.75" customHeight="1" x14ac:dyDescent="0.2">
      <c r="B61" s="129"/>
      <c r="C61" s="1203" t="s">
        <v>575</v>
      </c>
      <c r="D61" s="1204"/>
      <c r="E61" s="1205"/>
      <c r="F61" s="130">
        <v>343</v>
      </c>
      <c r="G61" s="130">
        <v>263</v>
      </c>
      <c r="H61" s="131">
        <v>187</v>
      </c>
    </row>
    <row r="62" spans="2:8" ht="45.75" customHeight="1" thickBot="1" x14ac:dyDescent="0.25">
      <c r="B62" s="132"/>
      <c r="C62" s="1206" t="s">
        <v>576</v>
      </c>
      <c r="D62" s="1207"/>
      <c r="E62" s="1208"/>
      <c r="F62" s="133">
        <v>149</v>
      </c>
      <c r="G62" s="133">
        <v>142</v>
      </c>
      <c r="H62" s="134">
        <v>176</v>
      </c>
    </row>
    <row r="63" spans="2:8" ht="52.5" customHeight="1" thickBot="1" x14ac:dyDescent="0.25">
      <c r="B63" s="135"/>
      <c r="C63" s="1209" t="s">
        <v>49</v>
      </c>
      <c r="D63" s="1209"/>
      <c r="E63" s="1210"/>
      <c r="F63" s="136">
        <v>7802</v>
      </c>
      <c r="G63" s="136">
        <v>8239</v>
      </c>
      <c r="H63" s="137">
        <v>8769</v>
      </c>
    </row>
    <row r="64" spans="2:8" ht="13.2" x14ac:dyDescent="0.2"/>
  </sheetData>
  <sheetProtection algorithmName="SHA-512" hashValue="6nOSb9wDlpuG98iBmzeMEmDLEyf1IyRm5Fz7zEaBrR4zaHlxCf7xCLdRhWFR9UqZspa1MG45XVFAkGrYWX77ug==" saltValue="QY040MxEinGqGk/eWkeB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116211</v>
      </c>
      <c r="E3" s="156"/>
      <c r="F3" s="157">
        <v>79288</v>
      </c>
      <c r="G3" s="158"/>
      <c r="H3" s="159"/>
    </row>
    <row r="4" spans="1:8" x14ac:dyDescent="0.2">
      <c r="A4" s="160"/>
      <c r="B4" s="161"/>
      <c r="C4" s="162"/>
      <c r="D4" s="163">
        <v>57010</v>
      </c>
      <c r="E4" s="164"/>
      <c r="F4" s="165">
        <v>41870</v>
      </c>
      <c r="G4" s="166"/>
      <c r="H4" s="167"/>
    </row>
    <row r="5" spans="1:8" x14ac:dyDescent="0.2">
      <c r="A5" s="148" t="s">
        <v>520</v>
      </c>
      <c r="B5" s="153"/>
      <c r="C5" s="154"/>
      <c r="D5" s="155">
        <v>95621</v>
      </c>
      <c r="E5" s="156"/>
      <c r="F5" s="157">
        <v>84962</v>
      </c>
      <c r="G5" s="158"/>
      <c r="H5" s="159"/>
    </row>
    <row r="6" spans="1:8" x14ac:dyDescent="0.2">
      <c r="A6" s="160"/>
      <c r="B6" s="161"/>
      <c r="C6" s="162"/>
      <c r="D6" s="163">
        <v>40786</v>
      </c>
      <c r="E6" s="164"/>
      <c r="F6" s="165">
        <v>42793</v>
      </c>
      <c r="G6" s="166"/>
      <c r="H6" s="167"/>
    </row>
    <row r="7" spans="1:8" x14ac:dyDescent="0.2">
      <c r="A7" s="148" t="s">
        <v>521</v>
      </c>
      <c r="B7" s="153"/>
      <c r="C7" s="154"/>
      <c r="D7" s="155">
        <v>132162</v>
      </c>
      <c r="E7" s="156"/>
      <c r="F7" s="157">
        <v>71279</v>
      </c>
      <c r="G7" s="158"/>
      <c r="H7" s="159"/>
    </row>
    <row r="8" spans="1:8" x14ac:dyDescent="0.2">
      <c r="A8" s="160"/>
      <c r="B8" s="161"/>
      <c r="C8" s="162"/>
      <c r="D8" s="163">
        <v>66526</v>
      </c>
      <c r="E8" s="164"/>
      <c r="F8" s="165">
        <v>36731</v>
      </c>
      <c r="G8" s="166"/>
      <c r="H8" s="167"/>
    </row>
    <row r="9" spans="1:8" x14ac:dyDescent="0.2">
      <c r="A9" s="148" t="s">
        <v>522</v>
      </c>
      <c r="B9" s="153"/>
      <c r="C9" s="154"/>
      <c r="D9" s="155">
        <v>150345</v>
      </c>
      <c r="E9" s="156"/>
      <c r="F9" s="157">
        <v>74994</v>
      </c>
      <c r="G9" s="158"/>
      <c r="H9" s="159"/>
    </row>
    <row r="10" spans="1:8" x14ac:dyDescent="0.2">
      <c r="A10" s="160"/>
      <c r="B10" s="161"/>
      <c r="C10" s="162"/>
      <c r="D10" s="163">
        <v>83780</v>
      </c>
      <c r="E10" s="164"/>
      <c r="F10" s="165">
        <v>36188</v>
      </c>
      <c r="G10" s="166"/>
      <c r="H10" s="167"/>
    </row>
    <row r="11" spans="1:8" x14ac:dyDescent="0.2">
      <c r="A11" s="148" t="s">
        <v>523</v>
      </c>
      <c r="B11" s="153"/>
      <c r="C11" s="154"/>
      <c r="D11" s="155">
        <v>132635</v>
      </c>
      <c r="E11" s="156"/>
      <c r="F11" s="157">
        <v>71849</v>
      </c>
      <c r="G11" s="158"/>
      <c r="H11" s="159"/>
    </row>
    <row r="12" spans="1:8" x14ac:dyDescent="0.2">
      <c r="A12" s="160"/>
      <c r="B12" s="161"/>
      <c r="C12" s="168"/>
      <c r="D12" s="163">
        <v>60149</v>
      </c>
      <c r="E12" s="164"/>
      <c r="F12" s="165">
        <v>36144</v>
      </c>
      <c r="G12" s="166"/>
      <c r="H12" s="167"/>
    </row>
    <row r="13" spans="1:8" x14ac:dyDescent="0.2">
      <c r="A13" s="148"/>
      <c r="B13" s="153"/>
      <c r="C13" s="169"/>
      <c r="D13" s="170">
        <v>125395</v>
      </c>
      <c r="E13" s="171"/>
      <c r="F13" s="172">
        <v>76474</v>
      </c>
      <c r="G13" s="173"/>
      <c r="H13" s="159"/>
    </row>
    <row r="14" spans="1:8" x14ac:dyDescent="0.2">
      <c r="A14" s="160"/>
      <c r="B14" s="161"/>
      <c r="C14" s="162"/>
      <c r="D14" s="163">
        <v>61650</v>
      </c>
      <c r="E14" s="164"/>
      <c r="F14" s="165">
        <v>38745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9.56</v>
      </c>
      <c r="C19" s="174">
        <f>ROUND(VALUE(SUBSTITUTE(実質収支比率等に係る経年分析!G$48,"▲","-")),2)</f>
        <v>11.94</v>
      </c>
      <c r="D19" s="174">
        <f>ROUND(VALUE(SUBSTITUTE(実質収支比率等に係る経年分析!H$48,"▲","-")),2)</f>
        <v>10.94</v>
      </c>
      <c r="E19" s="174">
        <f>ROUND(VALUE(SUBSTITUTE(実質収支比率等に係る経年分析!I$48,"▲","-")),2)</f>
        <v>11.92</v>
      </c>
      <c r="F19" s="174">
        <f>ROUND(VALUE(SUBSTITUTE(実質収支比率等に係る経年分析!J$48,"▲","-")),2)</f>
        <v>11.31</v>
      </c>
    </row>
    <row r="20" spans="1:11" x14ac:dyDescent="0.2">
      <c r="A20" s="174" t="s">
        <v>53</v>
      </c>
      <c r="B20" s="174">
        <f>ROUND(VALUE(SUBSTITUTE(実質収支比率等に係る経年分析!F$47,"▲","-")),2)</f>
        <v>46.53</v>
      </c>
      <c r="C20" s="174">
        <f>ROUND(VALUE(SUBSTITUTE(実質収支比率等に係る経年分析!G$47,"▲","-")),2)</f>
        <v>44.85</v>
      </c>
      <c r="D20" s="174">
        <f>ROUND(VALUE(SUBSTITUTE(実質収支比率等に係る経年分析!H$47,"▲","-")),2)</f>
        <v>48.58</v>
      </c>
      <c r="E20" s="174">
        <f>ROUND(VALUE(SUBSTITUTE(実質収支比率等に係る経年分析!I$47,"▲","-")),2)</f>
        <v>55.62</v>
      </c>
      <c r="F20" s="174">
        <f>ROUND(VALUE(SUBSTITUTE(実質収支比率等に係る経年分析!J$47,"▲","-")),2)</f>
        <v>62.55</v>
      </c>
    </row>
    <row r="21" spans="1:11" x14ac:dyDescent="0.2">
      <c r="A21" s="174" t="s">
        <v>54</v>
      </c>
      <c r="B21" s="174">
        <f>IF(ISNUMBER(VALUE(SUBSTITUTE(実質収支比率等に係る経年分析!F$49,"▲","-"))),ROUND(VALUE(SUBSTITUTE(実質収支比率等に係る経年分析!F$49,"▲","-")),2),NA())</f>
        <v>-3.02</v>
      </c>
      <c r="C21" s="174">
        <f>IF(ISNUMBER(VALUE(SUBSTITUTE(実質収支比率等に係る経年分析!G$49,"▲","-"))),ROUND(VALUE(SUBSTITUTE(実質収支比率等に係る経年分析!G$49,"▲","-")),2),NA())</f>
        <v>-1.18</v>
      </c>
      <c r="D21" s="174">
        <f>IF(ISNUMBER(VALUE(SUBSTITUTE(実質収支比率等に係る経年分析!H$49,"▲","-"))),ROUND(VALUE(SUBSTITUTE(実質収支比率等に係る経年分析!H$49,"▲","-")),2),NA())</f>
        <v>-0.42</v>
      </c>
      <c r="E21" s="174">
        <f>IF(ISNUMBER(VALUE(SUBSTITUTE(実質収支比率等に係る経年分析!I$49,"▲","-"))),ROUND(VALUE(SUBSTITUTE(実質収支比率等に係る経年分析!I$49,"▲","-")),2),NA())</f>
        <v>0.76</v>
      </c>
      <c r="F21" s="174">
        <f>IF(ISNUMBER(VALUE(SUBSTITUTE(実質収支比率等に係る経年分析!J$49,"▲","-"))),ROUND(VALUE(SUBSTITUTE(実質収支比率等に係る経年分析!J$49,"▲","-")),2),NA())</f>
        <v>-0.66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市有林整備事業特別会計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紀和地区水道事業特別会計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紀和診療所事業特別会計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0.05</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0.37</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2.0299999999999998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2.78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9.43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11.28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1419</v>
      </c>
      <c r="E42" s="176"/>
      <c r="F42" s="176"/>
      <c r="G42" s="176">
        <f>'実質公債費比率（分子）の構造'!L$52</f>
        <v>1513</v>
      </c>
      <c r="H42" s="176"/>
      <c r="I42" s="176"/>
      <c r="J42" s="176">
        <f>'実質公債費比率（分子）の構造'!M$52</f>
        <v>1535</v>
      </c>
      <c r="K42" s="176"/>
      <c r="L42" s="176"/>
      <c r="M42" s="176">
        <f>'実質公債費比率（分子）の構造'!N$52</f>
        <v>1540</v>
      </c>
      <c r="N42" s="176"/>
      <c r="O42" s="176"/>
      <c r="P42" s="176">
        <f>'実質公債費比率（分子）の構造'!O$52</f>
        <v>1462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74</v>
      </c>
      <c r="C45" s="176"/>
      <c r="D45" s="176"/>
      <c r="E45" s="176">
        <f>'実質公債費比率（分子）の構造'!L$49</f>
        <v>84</v>
      </c>
      <c r="F45" s="176"/>
      <c r="G45" s="176"/>
      <c r="H45" s="176">
        <f>'実質公債費比率（分子）の構造'!M$49</f>
        <v>84</v>
      </c>
      <c r="I45" s="176"/>
      <c r="J45" s="176"/>
      <c r="K45" s="176">
        <f>'実質公債費比率（分子）の構造'!N$49</f>
        <v>100</v>
      </c>
      <c r="L45" s="176"/>
      <c r="M45" s="176"/>
      <c r="N45" s="176">
        <f>'実質公債費比率（分子）の構造'!O$49</f>
        <v>101</v>
      </c>
      <c r="O45" s="176"/>
      <c r="P45" s="176"/>
    </row>
    <row r="46" spans="1:16" x14ac:dyDescent="0.2">
      <c r="A46" s="176" t="s">
        <v>64</v>
      </c>
      <c r="B46" s="176">
        <f>'実質公債費比率（分子）の構造'!K$48</f>
        <v>72</v>
      </c>
      <c r="C46" s="176"/>
      <c r="D46" s="176"/>
      <c r="E46" s="176">
        <f>'実質公債費比率（分子）の構造'!L$48</f>
        <v>127</v>
      </c>
      <c r="F46" s="176"/>
      <c r="G46" s="176"/>
      <c r="H46" s="176">
        <f>'実質公債費比率（分子）の構造'!M$48</f>
        <v>134</v>
      </c>
      <c r="I46" s="176"/>
      <c r="J46" s="176"/>
      <c r="K46" s="176">
        <f>'実質公債費比率（分子）の構造'!N$48</f>
        <v>128</v>
      </c>
      <c r="L46" s="176"/>
      <c r="M46" s="176"/>
      <c r="N46" s="176">
        <f>'実質公債費比率（分子）の構造'!O$48</f>
        <v>89</v>
      </c>
      <c r="O46" s="176"/>
      <c r="P46" s="176"/>
    </row>
    <row r="47" spans="1:16" x14ac:dyDescent="0.2">
      <c r="A47" s="176" t="s">
        <v>12</v>
      </c>
      <c r="B47" s="176">
        <f>'実質公債費比率（分子）の構造'!K$47</f>
        <v>5</v>
      </c>
      <c r="C47" s="176"/>
      <c r="D47" s="176"/>
      <c r="E47" s="176">
        <f>'実質公債費比率（分子）の構造'!L$47</f>
        <v>3</v>
      </c>
      <c r="F47" s="176"/>
      <c r="G47" s="176"/>
      <c r="H47" s="176">
        <f>'実質公債費比率（分子）の構造'!M$47</f>
        <v>2</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1461</v>
      </c>
      <c r="C49" s="176"/>
      <c r="D49" s="176"/>
      <c r="E49" s="176">
        <f>'実質公債費比率（分子）の構造'!L$45</f>
        <v>1597</v>
      </c>
      <c r="F49" s="176"/>
      <c r="G49" s="176"/>
      <c r="H49" s="176">
        <f>'実質公債費比率（分子）の構造'!M$45</f>
        <v>1645</v>
      </c>
      <c r="I49" s="176"/>
      <c r="J49" s="176"/>
      <c r="K49" s="176">
        <f>'実質公債費比率（分子）の構造'!N$45</f>
        <v>1651</v>
      </c>
      <c r="L49" s="176"/>
      <c r="M49" s="176"/>
      <c r="N49" s="176">
        <f>'実質公債費比率（分子）の構造'!O$45</f>
        <v>1605</v>
      </c>
      <c r="O49" s="176"/>
      <c r="P49" s="176"/>
    </row>
    <row r="50" spans="1:16" x14ac:dyDescent="0.2">
      <c r="A50" s="176" t="s">
        <v>67</v>
      </c>
      <c r="B50" s="176" t="e">
        <f>NA()</f>
        <v>#N/A</v>
      </c>
      <c r="C50" s="176">
        <f>IF(ISNUMBER('実質公債費比率（分子）の構造'!K$53),'実質公債費比率（分子）の構造'!K$53,NA())</f>
        <v>193</v>
      </c>
      <c r="D50" s="176" t="e">
        <f>NA()</f>
        <v>#N/A</v>
      </c>
      <c r="E50" s="176" t="e">
        <f>NA()</f>
        <v>#N/A</v>
      </c>
      <c r="F50" s="176">
        <f>IF(ISNUMBER('実質公債費比率（分子）の構造'!L$53),'実質公債費比率（分子）の構造'!L$53,NA())</f>
        <v>298</v>
      </c>
      <c r="G50" s="176" t="e">
        <f>NA()</f>
        <v>#N/A</v>
      </c>
      <c r="H50" s="176" t="e">
        <f>NA()</f>
        <v>#N/A</v>
      </c>
      <c r="I50" s="176">
        <f>IF(ISNUMBER('実質公債費比率（分子）の構造'!M$53),'実質公債費比率（分子）の構造'!M$53,NA())</f>
        <v>330</v>
      </c>
      <c r="J50" s="176" t="e">
        <f>NA()</f>
        <v>#N/A</v>
      </c>
      <c r="K50" s="176" t="e">
        <f>NA()</f>
        <v>#N/A</v>
      </c>
      <c r="L50" s="176">
        <f>IF(ISNUMBER('実質公債費比率（分子）の構造'!N$53),'実質公債費比率（分子）の構造'!N$53,NA())</f>
        <v>339</v>
      </c>
      <c r="M50" s="176" t="e">
        <f>NA()</f>
        <v>#N/A</v>
      </c>
      <c r="N50" s="176" t="e">
        <f>NA()</f>
        <v>#N/A</v>
      </c>
      <c r="O50" s="176">
        <f>IF(ISNUMBER('実質公債費比率（分子）の構造'!O$53),'実質公債費比率（分子）の構造'!O$53,NA())</f>
        <v>333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13028</v>
      </c>
      <c r="E56" s="175"/>
      <c r="F56" s="175"/>
      <c r="G56" s="175">
        <f>'将来負担比率（分子）の構造'!J$52</f>
        <v>12425</v>
      </c>
      <c r="H56" s="175"/>
      <c r="I56" s="175"/>
      <c r="J56" s="175">
        <f>'将来負担比率（分子）の構造'!K$52</f>
        <v>11927</v>
      </c>
      <c r="K56" s="175"/>
      <c r="L56" s="175"/>
      <c r="M56" s="175">
        <f>'将来負担比率（分子）の構造'!L$52</f>
        <v>11576</v>
      </c>
      <c r="N56" s="175"/>
      <c r="O56" s="175"/>
      <c r="P56" s="175">
        <f>'将来負担比率（分子）の構造'!M$52</f>
        <v>10945</v>
      </c>
    </row>
    <row r="57" spans="1:16" x14ac:dyDescent="0.2">
      <c r="A57" s="175" t="s">
        <v>42</v>
      </c>
      <c r="B57" s="175"/>
      <c r="C57" s="175"/>
      <c r="D57" s="175">
        <f>'将来負担比率（分子）の構造'!I$51</f>
        <v>179</v>
      </c>
      <c r="E57" s="175"/>
      <c r="F57" s="175"/>
      <c r="G57" s="175">
        <f>'将来負担比率（分子）の構造'!J$51</f>
        <v>161</v>
      </c>
      <c r="H57" s="175"/>
      <c r="I57" s="175"/>
      <c r="J57" s="175">
        <f>'将来負担比率（分子）の構造'!K$51</f>
        <v>144</v>
      </c>
      <c r="K57" s="175"/>
      <c r="L57" s="175"/>
      <c r="M57" s="175">
        <f>'将来負担比率（分子）の構造'!L$51</f>
        <v>127</v>
      </c>
      <c r="N57" s="175"/>
      <c r="O57" s="175"/>
      <c r="P57" s="175">
        <f>'将来負担比率（分子）の構造'!M$51</f>
        <v>109</v>
      </c>
    </row>
    <row r="58" spans="1:16" x14ac:dyDescent="0.2">
      <c r="A58" s="175" t="s">
        <v>41</v>
      </c>
      <c r="B58" s="175"/>
      <c r="C58" s="175"/>
      <c r="D58" s="175">
        <f>'将来負担比率（分子）の構造'!I$50</f>
        <v>5306</v>
      </c>
      <c r="E58" s="175"/>
      <c r="F58" s="175"/>
      <c r="G58" s="175">
        <f>'将来負担比率（分子）の構造'!J$50</f>
        <v>5463</v>
      </c>
      <c r="H58" s="175"/>
      <c r="I58" s="175"/>
      <c r="J58" s="175">
        <f>'将来負担比率（分子）の構造'!K$50</f>
        <v>6330</v>
      </c>
      <c r="K58" s="175"/>
      <c r="L58" s="175"/>
      <c r="M58" s="175">
        <f>'将来負担比率（分子）の構造'!L$50</f>
        <v>6823</v>
      </c>
      <c r="N58" s="175"/>
      <c r="O58" s="175"/>
      <c r="P58" s="175">
        <f>'将来負担比率（分子）の構造'!M$50</f>
        <v>7363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2298</v>
      </c>
      <c r="C62" s="175"/>
      <c r="D62" s="175"/>
      <c r="E62" s="175">
        <f>'将来負担比率（分子）の構造'!J$45</f>
        <v>2318</v>
      </c>
      <c r="F62" s="175"/>
      <c r="G62" s="175"/>
      <c r="H62" s="175">
        <f>'将来負担比率（分子）の構造'!K$45</f>
        <v>2404</v>
      </c>
      <c r="I62" s="175"/>
      <c r="J62" s="175"/>
      <c r="K62" s="175">
        <f>'将来負担比率（分子）の構造'!L$45</f>
        <v>2420</v>
      </c>
      <c r="L62" s="175"/>
      <c r="M62" s="175"/>
      <c r="N62" s="175">
        <f>'将来負担比率（分子）の構造'!M$45</f>
        <v>2470</v>
      </c>
      <c r="O62" s="175"/>
      <c r="P62" s="175"/>
    </row>
    <row r="63" spans="1:16" x14ac:dyDescent="0.2">
      <c r="A63" s="175" t="s">
        <v>34</v>
      </c>
      <c r="B63" s="175">
        <f>'将来負担比率（分子）の構造'!I$44</f>
        <v>959</v>
      </c>
      <c r="C63" s="175"/>
      <c r="D63" s="175"/>
      <c r="E63" s="175">
        <f>'将来負担比率（分子）の構造'!J$44</f>
        <v>935</v>
      </c>
      <c r="F63" s="175"/>
      <c r="G63" s="175"/>
      <c r="H63" s="175">
        <f>'将来負担比率（分子）の構造'!K$44</f>
        <v>874</v>
      </c>
      <c r="I63" s="175"/>
      <c r="J63" s="175"/>
      <c r="K63" s="175">
        <f>'将来負担比率（分子）の構造'!L$44</f>
        <v>823</v>
      </c>
      <c r="L63" s="175"/>
      <c r="M63" s="175"/>
      <c r="N63" s="175">
        <f>'将来負担比率（分子）の構造'!M$44</f>
        <v>732</v>
      </c>
      <c r="O63" s="175"/>
      <c r="P63" s="175"/>
    </row>
    <row r="64" spans="1:16" x14ac:dyDescent="0.2">
      <c r="A64" s="175" t="s">
        <v>33</v>
      </c>
      <c r="B64" s="175">
        <f>'将来負担比率（分子）の構造'!I$43</f>
        <v>1086</v>
      </c>
      <c r="C64" s="175"/>
      <c r="D64" s="175"/>
      <c r="E64" s="175">
        <f>'将来負担比率（分子）の構造'!J$43</f>
        <v>1027</v>
      </c>
      <c r="F64" s="175"/>
      <c r="G64" s="175"/>
      <c r="H64" s="175">
        <f>'将来負担比率（分子）の構造'!K$43</f>
        <v>1048</v>
      </c>
      <c r="I64" s="175"/>
      <c r="J64" s="175"/>
      <c r="K64" s="175">
        <f>'将来負担比率（分子）の構造'!L$43</f>
        <v>1149</v>
      </c>
      <c r="L64" s="175"/>
      <c r="M64" s="175"/>
      <c r="N64" s="175">
        <f>'将来負担比率（分子）の構造'!M$43</f>
        <v>1006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12770</v>
      </c>
      <c r="C66" s="175"/>
      <c r="D66" s="175"/>
      <c r="E66" s="175">
        <f>'将来負担比率（分子）の構造'!J$41</f>
        <v>11993</v>
      </c>
      <c r="F66" s="175"/>
      <c r="G66" s="175"/>
      <c r="H66" s="175">
        <f>'将来負担比率（分子）の構造'!K$41</f>
        <v>11504</v>
      </c>
      <c r="I66" s="175"/>
      <c r="J66" s="175"/>
      <c r="K66" s="175">
        <f>'将来負担比率（分子）の構造'!L$41</f>
        <v>11312</v>
      </c>
      <c r="L66" s="175"/>
      <c r="M66" s="175"/>
      <c r="N66" s="175">
        <f>'将来負担比率（分子）の構造'!M$41</f>
        <v>10734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3749</v>
      </c>
      <c r="C72" s="179">
        <f>基金残高に係る経年分析!G55</f>
        <v>4175</v>
      </c>
      <c r="D72" s="179">
        <f>基金残高に係る経年分析!H55</f>
        <v>4633</v>
      </c>
    </row>
    <row r="73" spans="1:16" x14ac:dyDescent="0.2">
      <c r="A73" s="178" t="s">
        <v>74</v>
      </c>
      <c r="B73" s="179">
        <f>基金残高に係る経年分析!F56</f>
        <v>1602</v>
      </c>
      <c r="C73" s="179">
        <f>基金残高に係る経年分析!G56</f>
        <v>1752</v>
      </c>
      <c r="D73" s="179">
        <f>基金残高に係る経年分析!H56</f>
        <v>1903</v>
      </c>
    </row>
    <row r="74" spans="1:16" x14ac:dyDescent="0.2">
      <c r="A74" s="178" t="s">
        <v>75</v>
      </c>
      <c r="B74" s="179">
        <f>基金残高に係る経年分析!F57</f>
        <v>2451</v>
      </c>
      <c r="C74" s="179">
        <f>基金残高に係る経年分析!G57</f>
        <v>2312</v>
      </c>
      <c r="D74" s="179">
        <f>基金残高に係る経年分析!H57</f>
        <v>2232</v>
      </c>
    </row>
  </sheetData>
  <sheetProtection algorithmName="SHA-512" hashValue="nOfetBnKt5thZ0eZjQimSsUnd7Ze9cwU2iipZs4xzYshUHcj3vh0ABEMXO/xLLu6mUS7q7ph3BN7RjJWzfp3vg==" saltValue="qKYznD3bxIOdJj5YUu9A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1561784</v>
      </c>
      <c r="S5" s="677"/>
      <c r="T5" s="677"/>
      <c r="U5" s="677"/>
      <c r="V5" s="677"/>
      <c r="W5" s="677"/>
      <c r="X5" s="677"/>
      <c r="Y5" s="702"/>
      <c r="Z5" s="715">
        <v>11.1</v>
      </c>
      <c r="AA5" s="715"/>
      <c r="AB5" s="715"/>
      <c r="AC5" s="715"/>
      <c r="AD5" s="716">
        <v>1561784</v>
      </c>
      <c r="AE5" s="716"/>
      <c r="AF5" s="716"/>
      <c r="AG5" s="716"/>
      <c r="AH5" s="716"/>
      <c r="AI5" s="716"/>
      <c r="AJ5" s="716"/>
      <c r="AK5" s="716"/>
      <c r="AL5" s="703">
        <v>21.1</v>
      </c>
      <c r="AM5" s="685"/>
      <c r="AN5" s="685"/>
      <c r="AO5" s="704"/>
      <c r="AP5" s="679" t="s">
        <v>216</v>
      </c>
      <c r="AQ5" s="680"/>
      <c r="AR5" s="680"/>
      <c r="AS5" s="680"/>
      <c r="AT5" s="680"/>
      <c r="AU5" s="680"/>
      <c r="AV5" s="680"/>
      <c r="AW5" s="680"/>
      <c r="AX5" s="680"/>
      <c r="AY5" s="680"/>
      <c r="AZ5" s="680"/>
      <c r="BA5" s="680"/>
      <c r="BB5" s="680"/>
      <c r="BC5" s="680"/>
      <c r="BD5" s="680"/>
      <c r="BE5" s="680"/>
      <c r="BF5" s="681"/>
      <c r="BG5" s="621">
        <v>1553941</v>
      </c>
      <c r="BH5" s="622"/>
      <c r="BI5" s="622"/>
      <c r="BJ5" s="622"/>
      <c r="BK5" s="622"/>
      <c r="BL5" s="622"/>
      <c r="BM5" s="622"/>
      <c r="BN5" s="623"/>
      <c r="BO5" s="659">
        <v>99.5</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205957</v>
      </c>
      <c r="S6" s="622"/>
      <c r="T6" s="622"/>
      <c r="U6" s="622"/>
      <c r="V6" s="622"/>
      <c r="W6" s="622"/>
      <c r="X6" s="622"/>
      <c r="Y6" s="623"/>
      <c r="Z6" s="659">
        <v>1.5</v>
      </c>
      <c r="AA6" s="659"/>
      <c r="AB6" s="659"/>
      <c r="AC6" s="659"/>
      <c r="AD6" s="660">
        <v>205957</v>
      </c>
      <c r="AE6" s="660"/>
      <c r="AF6" s="660"/>
      <c r="AG6" s="660"/>
      <c r="AH6" s="660"/>
      <c r="AI6" s="660"/>
      <c r="AJ6" s="660"/>
      <c r="AK6" s="660"/>
      <c r="AL6" s="624">
        <v>2.8</v>
      </c>
      <c r="AM6" s="625"/>
      <c r="AN6" s="625"/>
      <c r="AO6" s="661"/>
      <c r="AP6" s="618" t="s">
        <v>221</v>
      </c>
      <c r="AQ6" s="619"/>
      <c r="AR6" s="619"/>
      <c r="AS6" s="619"/>
      <c r="AT6" s="619"/>
      <c r="AU6" s="619"/>
      <c r="AV6" s="619"/>
      <c r="AW6" s="619"/>
      <c r="AX6" s="619"/>
      <c r="AY6" s="619"/>
      <c r="AZ6" s="619"/>
      <c r="BA6" s="619"/>
      <c r="BB6" s="619"/>
      <c r="BC6" s="619"/>
      <c r="BD6" s="619"/>
      <c r="BE6" s="619"/>
      <c r="BF6" s="620"/>
      <c r="BG6" s="621">
        <v>1553941</v>
      </c>
      <c r="BH6" s="622"/>
      <c r="BI6" s="622"/>
      <c r="BJ6" s="622"/>
      <c r="BK6" s="622"/>
      <c r="BL6" s="622"/>
      <c r="BM6" s="622"/>
      <c r="BN6" s="623"/>
      <c r="BO6" s="659">
        <v>99.5</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122352</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122352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568</v>
      </c>
      <c r="S7" s="622"/>
      <c r="T7" s="622"/>
      <c r="U7" s="622"/>
      <c r="V7" s="622"/>
      <c r="W7" s="622"/>
      <c r="X7" s="622"/>
      <c r="Y7" s="623"/>
      <c r="Z7" s="659">
        <v>0</v>
      </c>
      <c r="AA7" s="659"/>
      <c r="AB7" s="659"/>
      <c r="AC7" s="659"/>
      <c r="AD7" s="660">
        <v>568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635529</v>
      </c>
      <c r="BH7" s="622"/>
      <c r="BI7" s="622"/>
      <c r="BJ7" s="622"/>
      <c r="BK7" s="622"/>
      <c r="BL7" s="622"/>
      <c r="BM7" s="622"/>
      <c r="BN7" s="623"/>
      <c r="BO7" s="659">
        <v>40.700000000000003</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1708767</v>
      </c>
      <c r="CS7" s="622"/>
      <c r="CT7" s="622"/>
      <c r="CU7" s="622"/>
      <c r="CV7" s="622"/>
      <c r="CW7" s="622"/>
      <c r="CX7" s="622"/>
      <c r="CY7" s="623"/>
      <c r="CZ7" s="659">
        <v>13.1</v>
      </c>
      <c r="DA7" s="659"/>
      <c r="DB7" s="659"/>
      <c r="DC7" s="659"/>
      <c r="DD7" s="627">
        <v>111917</v>
      </c>
      <c r="DE7" s="622"/>
      <c r="DF7" s="622"/>
      <c r="DG7" s="622"/>
      <c r="DH7" s="622"/>
      <c r="DI7" s="622"/>
      <c r="DJ7" s="622"/>
      <c r="DK7" s="622"/>
      <c r="DL7" s="622"/>
      <c r="DM7" s="622"/>
      <c r="DN7" s="622"/>
      <c r="DO7" s="622"/>
      <c r="DP7" s="623"/>
      <c r="DQ7" s="627">
        <v>1277975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11430</v>
      </c>
      <c r="S8" s="622"/>
      <c r="T8" s="622"/>
      <c r="U8" s="622"/>
      <c r="V8" s="622"/>
      <c r="W8" s="622"/>
      <c r="X8" s="622"/>
      <c r="Y8" s="623"/>
      <c r="Z8" s="659">
        <v>0.1</v>
      </c>
      <c r="AA8" s="659"/>
      <c r="AB8" s="659"/>
      <c r="AC8" s="659"/>
      <c r="AD8" s="660">
        <v>11430</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24545</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3785043</v>
      </c>
      <c r="CS8" s="622"/>
      <c r="CT8" s="622"/>
      <c r="CU8" s="622"/>
      <c r="CV8" s="622"/>
      <c r="CW8" s="622"/>
      <c r="CX8" s="622"/>
      <c r="CY8" s="623"/>
      <c r="CZ8" s="659">
        <v>29.1</v>
      </c>
      <c r="DA8" s="659"/>
      <c r="DB8" s="659"/>
      <c r="DC8" s="659"/>
      <c r="DD8" s="627" t="s">
        <v>122</v>
      </c>
      <c r="DE8" s="622"/>
      <c r="DF8" s="622"/>
      <c r="DG8" s="622"/>
      <c r="DH8" s="622"/>
      <c r="DI8" s="622"/>
      <c r="DJ8" s="622"/>
      <c r="DK8" s="622"/>
      <c r="DL8" s="622"/>
      <c r="DM8" s="622"/>
      <c r="DN8" s="622"/>
      <c r="DO8" s="622"/>
      <c r="DP8" s="623"/>
      <c r="DQ8" s="627">
        <v>2284624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12562</v>
      </c>
      <c r="S9" s="622"/>
      <c r="T9" s="622"/>
      <c r="U9" s="622"/>
      <c r="V9" s="622"/>
      <c r="W9" s="622"/>
      <c r="X9" s="622"/>
      <c r="Y9" s="623"/>
      <c r="Z9" s="659">
        <v>0.1</v>
      </c>
      <c r="AA9" s="659"/>
      <c r="AB9" s="659"/>
      <c r="AC9" s="659"/>
      <c r="AD9" s="660">
        <v>12562</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543874</v>
      </c>
      <c r="BH9" s="622"/>
      <c r="BI9" s="622"/>
      <c r="BJ9" s="622"/>
      <c r="BK9" s="622"/>
      <c r="BL9" s="622"/>
      <c r="BM9" s="622"/>
      <c r="BN9" s="623"/>
      <c r="BO9" s="659">
        <v>34.799999999999997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1082605</v>
      </c>
      <c r="CS9" s="622"/>
      <c r="CT9" s="622"/>
      <c r="CU9" s="622"/>
      <c r="CV9" s="622"/>
      <c r="CW9" s="622"/>
      <c r="CX9" s="622"/>
      <c r="CY9" s="623"/>
      <c r="CZ9" s="659">
        <v>8.3000000000000007</v>
      </c>
      <c r="DA9" s="659"/>
      <c r="DB9" s="659"/>
      <c r="DC9" s="659"/>
      <c r="DD9" s="627">
        <v>127704</v>
      </c>
      <c r="DE9" s="622"/>
      <c r="DF9" s="622"/>
      <c r="DG9" s="622"/>
      <c r="DH9" s="622"/>
      <c r="DI9" s="622"/>
      <c r="DJ9" s="622"/>
      <c r="DK9" s="622"/>
      <c r="DL9" s="622"/>
      <c r="DM9" s="622"/>
      <c r="DN9" s="622"/>
      <c r="DO9" s="622"/>
      <c r="DP9" s="623"/>
      <c r="DQ9" s="627">
        <v>801696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43033</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399230</v>
      </c>
      <c r="S11" s="622"/>
      <c r="T11" s="622"/>
      <c r="U11" s="622"/>
      <c r="V11" s="622"/>
      <c r="W11" s="622"/>
      <c r="X11" s="622"/>
      <c r="Y11" s="623"/>
      <c r="Z11" s="624">
        <v>2.8</v>
      </c>
      <c r="AA11" s="625"/>
      <c r="AB11" s="625"/>
      <c r="AC11" s="626"/>
      <c r="AD11" s="627">
        <v>399230</v>
      </c>
      <c r="AE11" s="622"/>
      <c r="AF11" s="622"/>
      <c r="AG11" s="622"/>
      <c r="AH11" s="622"/>
      <c r="AI11" s="622"/>
      <c r="AJ11" s="622"/>
      <c r="AK11" s="623"/>
      <c r="AL11" s="624">
        <v>5.4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24077</v>
      </c>
      <c r="BH11" s="622"/>
      <c r="BI11" s="622"/>
      <c r="BJ11" s="622"/>
      <c r="BK11" s="622"/>
      <c r="BL11" s="622"/>
      <c r="BM11" s="622"/>
      <c r="BN11" s="623"/>
      <c r="BO11" s="659">
        <v>1.5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1109247</v>
      </c>
      <c r="CS11" s="622"/>
      <c r="CT11" s="622"/>
      <c r="CU11" s="622"/>
      <c r="CV11" s="622"/>
      <c r="CW11" s="622"/>
      <c r="CX11" s="622"/>
      <c r="CY11" s="623"/>
      <c r="CZ11" s="659">
        <v>8.5</v>
      </c>
      <c r="DA11" s="659"/>
      <c r="DB11" s="659"/>
      <c r="DC11" s="659"/>
      <c r="DD11" s="627">
        <v>553150</v>
      </c>
      <c r="DE11" s="622"/>
      <c r="DF11" s="622"/>
      <c r="DG11" s="622"/>
      <c r="DH11" s="622"/>
      <c r="DI11" s="622"/>
      <c r="DJ11" s="622"/>
      <c r="DK11" s="622"/>
      <c r="DL11" s="622"/>
      <c r="DM11" s="622"/>
      <c r="DN11" s="622"/>
      <c r="DO11" s="622"/>
      <c r="DP11" s="623"/>
      <c r="DQ11" s="627">
        <v>536893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732523</v>
      </c>
      <c r="BH12" s="622"/>
      <c r="BI12" s="622"/>
      <c r="BJ12" s="622"/>
      <c r="BK12" s="622"/>
      <c r="BL12" s="622"/>
      <c r="BM12" s="622"/>
      <c r="BN12" s="623"/>
      <c r="BO12" s="659">
        <v>46.9</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610692</v>
      </c>
      <c r="CS12" s="622"/>
      <c r="CT12" s="622"/>
      <c r="CU12" s="622"/>
      <c r="CV12" s="622"/>
      <c r="CW12" s="622"/>
      <c r="CX12" s="622"/>
      <c r="CY12" s="623"/>
      <c r="CZ12" s="659">
        <v>4.7</v>
      </c>
      <c r="DA12" s="659"/>
      <c r="DB12" s="659"/>
      <c r="DC12" s="659"/>
      <c r="DD12" s="627">
        <v>88689</v>
      </c>
      <c r="DE12" s="622"/>
      <c r="DF12" s="622"/>
      <c r="DG12" s="622"/>
      <c r="DH12" s="622"/>
      <c r="DI12" s="622"/>
      <c r="DJ12" s="622"/>
      <c r="DK12" s="622"/>
      <c r="DL12" s="622"/>
      <c r="DM12" s="622"/>
      <c r="DN12" s="622"/>
      <c r="DO12" s="622"/>
      <c r="DP12" s="623"/>
      <c r="DQ12" s="627">
        <v>424732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725844</v>
      </c>
      <c r="BH13" s="622"/>
      <c r="BI13" s="622"/>
      <c r="BJ13" s="622"/>
      <c r="BK13" s="622"/>
      <c r="BL13" s="622"/>
      <c r="BM13" s="622"/>
      <c r="BN13" s="623"/>
      <c r="BO13" s="659">
        <v>46.5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1152402</v>
      </c>
      <c r="CS13" s="622"/>
      <c r="CT13" s="622"/>
      <c r="CU13" s="622"/>
      <c r="CV13" s="622"/>
      <c r="CW13" s="622"/>
      <c r="CX13" s="622"/>
      <c r="CY13" s="623"/>
      <c r="CZ13" s="659">
        <v>8.9</v>
      </c>
      <c r="DA13" s="659"/>
      <c r="DB13" s="659"/>
      <c r="DC13" s="659"/>
      <c r="DD13" s="627">
        <v>964554</v>
      </c>
      <c r="DE13" s="622"/>
      <c r="DF13" s="622"/>
      <c r="DG13" s="622"/>
      <c r="DH13" s="622"/>
      <c r="DI13" s="622"/>
      <c r="DJ13" s="622"/>
      <c r="DK13" s="622"/>
      <c r="DL13" s="622"/>
      <c r="DM13" s="622"/>
      <c r="DN13" s="622"/>
      <c r="DO13" s="622"/>
      <c r="DP13" s="623"/>
      <c r="DQ13" s="627">
        <v>289845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910</v>
      </c>
      <c r="S14" s="622"/>
      <c r="T14" s="622"/>
      <c r="U14" s="622"/>
      <c r="V14" s="622"/>
      <c r="W14" s="622"/>
      <c r="X14" s="622"/>
      <c r="Y14" s="623"/>
      <c r="Z14" s="659">
        <v>0</v>
      </c>
      <c r="AA14" s="659"/>
      <c r="AB14" s="659"/>
      <c r="AC14" s="659"/>
      <c r="AD14" s="660">
        <v>910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66265</v>
      </c>
      <c r="BH14" s="622"/>
      <c r="BI14" s="622"/>
      <c r="BJ14" s="622"/>
      <c r="BK14" s="622"/>
      <c r="BL14" s="622"/>
      <c r="BM14" s="622"/>
      <c r="BN14" s="623"/>
      <c r="BO14" s="659">
        <v>4.2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899485</v>
      </c>
      <c r="CS14" s="622"/>
      <c r="CT14" s="622"/>
      <c r="CU14" s="622"/>
      <c r="CV14" s="622"/>
      <c r="CW14" s="622"/>
      <c r="CX14" s="622"/>
      <c r="CY14" s="623"/>
      <c r="CZ14" s="659">
        <v>6.9</v>
      </c>
      <c r="DA14" s="659"/>
      <c r="DB14" s="659"/>
      <c r="DC14" s="659"/>
      <c r="DD14" s="627">
        <v>90038</v>
      </c>
      <c r="DE14" s="622"/>
      <c r="DF14" s="622"/>
      <c r="DG14" s="622"/>
      <c r="DH14" s="622"/>
      <c r="DI14" s="622"/>
      <c r="DJ14" s="622"/>
      <c r="DK14" s="622"/>
      <c r="DL14" s="622"/>
      <c r="DM14" s="622"/>
      <c r="DN14" s="622"/>
      <c r="DO14" s="622"/>
      <c r="DP14" s="623"/>
      <c r="DQ14" s="627">
        <v>423732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119624</v>
      </c>
      <c r="BH15" s="622"/>
      <c r="BI15" s="622"/>
      <c r="BJ15" s="622"/>
      <c r="BK15" s="622"/>
      <c r="BL15" s="622"/>
      <c r="BM15" s="622"/>
      <c r="BN15" s="623"/>
      <c r="BO15" s="659">
        <v>7.7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786649</v>
      </c>
      <c r="CS15" s="622"/>
      <c r="CT15" s="622"/>
      <c r="CU15" s="622"/>
      <c r="CV15" s="622"/>
      <c r="CW15" s="622"/>
      <c r="CX15" s="622"/>
      <c r="CY15" s="623"/>
      <c r="CZ15" s="659">
        <v>6</v>
      </c>
      <c r="DA15" s="659"/>
      <c r="DB15" s="659"/>
      <c r="DC15" s="659"/>
      <c r="DD15" s="627">
        <v>93130</v>
      </c>
      <c r="DE15" s="622"/>
      <c r="DF15" s="622"/>
      <c r="DG15" s="622"/>
      <c r="DH15" s="622"/>
      <c r="DI15" s="622"/>
      <c r="DJ15" s="622"/>
      <c r="DK15" s="622"/>
      <c r="DL15" s="622"/>
      <c r="DM15" s="622"/>
      <c r="DN15" s="622"/>
      <c r="DO15" s="622"/>
      <c r="DP15" s="623"/>
      <c r="DQ15" s="627">
        <v>552525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14833</v>
      </c>
      <c r="S16" s="622"/>
      <c r="T16" s="622"/>
      <c r="U16" s="622"/>
      <c r="V16" s="622"/>
      <c r="W16" s="622"/>
      <c r="X16" s="622"/>
      <c r="Y16" s="623"/>
      <c r="Z16" s="659">
        <v>0.1</v>
      </c>
      <c r="AA16" s="659"/>
      <c r="AB16" s="659"/>
      <c r="AC16" s="659"/>
      <c r="AD16" s="660">
        <v>14833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150308</v>
      </c>
      <c r="CS16" s="622"/>
      <c r="CT16" s="622"/>
      <c r="CU16" s="622"/>
      <c r="CV16" s="622"/>
      <c r="CW16" s="622"/>
      <c r="CX16" s="622"/>
      <c r="CY16" s="623"/>
      <c r="CZ16" s="659">
        <v>1.2</v>
      </c>
      <c r="DA16" s="659"/>
      <c r="DB16" s="659"/>
      <c r="DC16" s="659"/>
      <c r="DD16" s="627" t="s">
        <v>122</v>
      </c>
      <c r="DE16" s="622"/>
      <c r="DF16" s="622"/>
      <c r="DG16" s="622"/>
      <c r="DH16" s="622"/>
      <c r="DI16" s="622"/>
      <c r="DJ16" s="622"/>
      <c r="DK16" s="622"/>
      <c r="DL16" s="622"/>
      <c r="DM16" s="622"/>
      <c r="DN16" s="622"/>
      <c r="DO16" s="622"/>
      <c r="DP16" s="623"/>
      <c r="DQ16" s="627">
        <v>3951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41914</v>
      </c>
      <c r="S17" s="622"/>
      <c r="T17" s="622"/>
      <c r="U17" s="622"/>
      <c r="V17" s="622"/>
      <c r="W17" s="622"/>
      <c r="X17" s="622"/>
      <c r="Y17" s="623"/>
      <c r="Z17" s="659">
        <v>0.3</v>
      </c>
      <c r="AA17" s="659"/>
      <c r="AB17" s="659"/>
      <c r="AC17" s="659"/>
      <c r="AD17" s="660">
        <v>41914</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1604817</v>
      </c>
      <c r="CS17" s="622"/>
      <c r="CT17" s="622"/>
      <c r="CU17" s="622"/>
      <c r="CV17" s="622"/>
      <c r="CW17" s="622"/>
      <c r="CX17" s="622"/>
      <c r="CY17" s="623"/>
      <c r="CZ17" s="659">
        <v>12.3</v>
      </c>
      <c r="DA17" s="659"/>
      <c r="DB17" s="659"/>
      <c r="DC17" s="659"/>
      <c r="DD17" s="627" t="s">
        <v>122</v>
      </c>
      <c r="DE17" s="622"/>
      <c r="DF17" s="622"/>
      <c r="DG17" s="622"/>
      <c r="DH17" s="622"/>
      <c r="DI17" s="622"/>
      <c r="DJ17" s="622"/>
      <c r="DK17" s="622"/>
      <c r="DL17" s="622"/>
      <c r="DM17" s="622"/>
      <c r="DN17" s="622"/>
      <c r="DO17" s="622"/>
      <c r="DP17" s="623"/>
      <c r="DQ17" s="627">
        <v>1581922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8167</v>
      </c>
      <c r="S18" s="622"/>
      <c r="T18" s="622"/>
      <c r="U18" s="622"/>
      <c r="V18" s="622"/>
      <c r="W18" s="622"/>
      <c r="X18" s="622"/>
      <c r="Y18" s="623"/>
      <c r="Z18" s="659">
        <v>0.1</v>
      </c>
      <c r="AA18" s="659"/>
      <c r="AB18" s="659"/>
      <c r="AC18" s="659"/>
      <c r="AD18" s="660">
        <v>8167</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8025</v>
      </c>
      <c r="S19" s="622"/>
      <c r="T19" s="622"/>
      <c r="U19" s="622"/>
      <c r="V19" s="622"/>
      <c r="W19" s="622"/>
      <c r="X19" s="622"/>
      <c r="Y19" s="623"/>
      <c r="Z19" s="659">
        <v>0.1</v>
      </c>
      <c r="AA19" s="659"/>
      <c r="AB19" s="659"/>
      <c r="AC19" s="659"/>
      <c r="AD19" s="660">
        <v>8025</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7843</v>
      </c>
      <c r="BH19" s="622"/>
      <c r="BI19" s="622"/>
      <c r="BJ19" s="622"/>
      <c r="BK19" s="622"/>
      <c r="BL19" s="622"/>
      <c r="BM19" s="622"/>
      <c r="BN19" s="623"/>
      <c r="BO19" s="659">
        <v>0.5</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142</v>
      </c>
      <c r="S20" s="622"/>
      <c r="T20" s="622"/>
      <c r="U20" s="622"/>
      <c r="V20" s="622"/>
      <c r="W20" s="622"/>
      <c r="X20" s="622"/>
      <c r="Y20" s="623"/>
      <c r="Z20" s="659">
        <v>0</v>
      </c>
      <c r="AA20" s="659"/>
      <c r="AB20" s="659"/>
      <c r="AC20" s="659"/>
      <c r="AD20" s="660">
        <v>142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7843</v>
      </c>
      <c r="BH20" s="622"/>
      <c r="BI20" s="622"/>
      <c r="BJ20" s="622"/>
      <c r="BK20" s="622"/>
      <c r="BL20" s="622"/>
      <c r="BM20" s="622"/>
      <c r="BN20" s="623"/>
      <c r="BO20" s="659">
        <v>0.5</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13012367</v>
      </c>
      <c r="CS20" s="622"/>
      <c r="CT20" s="622"/>
      <c r="CU20" s="622"/>
      <c r="CV20" s="622"/>
      <c r="CW20" s="622"/>
      <c r="CX20" s="622"/>
      <c r="CY20" s="623"/>
      <c r="CZ20" s="659">
        <v>100</v>
      </c>
      <c r="DA20" s="659"/>
      <c r="DB20" s="659"/>
      <c r="DC20" s="659"/>
      <c r="DD20" s="627">
        <v>2029182</v>
      </c>
      <c r="DE20" s="622"/>
      <c r="DF20" s="622"/>
      <c r="DG20" s="622"/>
      <c r="DH20" s="622"/>
      <c r="DI20" s="622"/>
      <c r="DJ20" s="622"/>
      <c r="DK20" s="622"/>
      <c r="DL20" s="622"/>
      <c r="DM20" s="622"/>
      <c r="DN20" s="622"/>
      <c r="DO20" s="622"/>
      <c r="DP20" s="623"/>
      <c r="DQ20" s="627">
        <v>8300247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6013815</v>
      </c>
      <c r="S21" s="622"/>
      <c r="T21" s="622"/>
      <c r="U21" s="622"/>
      <c r="V21" s="622"/>
      <c r="W21" s="622"/>
      <c r="X21" s="622"/>
      <c r="Y21" s="623"/>
      <c r="Z21" s="659">
        <v>42.7</v>
      </c>
      <c r="AA21" s="659"/>
      <c r="AB21" s="659"/>
      <c r="AC21" s="659"/>
      <c r="AD21" s="660">
        <v>5128657</v>
      </c>
      <c r="AE21" s="660"/>
      <c r="AF21" s="660"/>
      <c r="AG21" s="660"/>
      <c r="AH21" s="660"/>
      <c r="AI21" s="660"/>
      <c r="AJ21" s="660"/>
      <c r="AK21" s="660"/>
      <c r="AL21" s="624">
        <v>69.2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7843</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5128657</v>
      </c>
      <c r="S22" s="622"/>
      <c r="T22" s="622"/>
      <c r="U22" s="622"/>
      <c r="V22" s="622"/>
      <c r="W22" s="622"/>
      <c r="X22" s="622"/>
      <c r="Y22" s="623"/>
      <c r="Z22" s="659">
        <v>36.4</v>
      </c>
      <c r="AA22" s="659"/>
      <c r="AB22" s="659"/>
      <c r="AC22" s="659"/>
      <c r="AD22" s="660">
        <v>5128657</v>
      </c>
      <c r="AE22" s="660"/>
      <c r="AF22" s="660"/>
      <c r="AG22" s="660"/>
      <c r="AH22" s="660"/>
      <c r="AI22" s="660"/>
      <c r="AJ22" s="660"/>
      <c r="AK22" s="660"/>
      <c r="AL22" s="624">
        <v>69.2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885158</v>
      </c>
      <c r="S23" s="622"/>
      <c r="T23" s="622"/>
      <c r="U23" s="622"/>
      <c r="V23" s="622"/>
      <c r="W23" s="622"/>
      <c r="X23" s="622"/>
      <c r="Y23" s="623"/>
      <c r="Z23" s="659">
        <v>6.3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6480175</v>
      </c>
      <c r="CS24" s="677"/>
      <c r="CT24" s="677"/>
      <c r="CU24" s="677"/>
      <c r="CV24" s="677"/>
      <c r="CW24" s="677"/>
      <c r="CX24" s="677"/>
      <c r="CY24" s="702"/>
      <c r="CZ24" s="703">
        <v>49.8</v>
      </c>
      <c r="DA24" s="685"/>
      <c r="DB24" s="685"/>
      <c r="DC24" s="705"/>
      <c r="DD24" s="701">
        <v>4743369</v>
      </c>
      <c r="DE24" s="677"/>
      <c r="DF24" s="677"/>
      <c r="DG24" s="677"/>
      <c r="DH24" s="677"/>
      <c r="DI24" s="677"/>
      <c r="DJ24" s="677"/>
      <c r="DK24" s="702"/>
      <c r="DL24" s="701">
        <v>4001597</v>
      </c>
      <c r="DM24" s="677"/>
      <c r="DN24" s="677"/>
      <c r="DO24" s="677"/>
      <c r="DP24" s="677"/>
      <c r="DQ24" s="677"/>
      <c r="DR24" s="677"/>
      <c r="DS24" s="677"/>
      <c r="DT24" s="677"/>
      <c r="DU24" s="677"/>
      <c r="DV24" s="702"/>
      <c r="DW24" s="703">
        <v>54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8271170</v>
      </c>
      <c r="S25" s="622"/>
      <c r="T25" s="622"/>
      <c r="U25" s="622"/>
      <c r="V25" s="622"/>
      <c r="W25" s="622"/>
      <c r="X25" s="622"/>
      <c r="Y25" s="623"/>
      <c r="Z25" s="659">
        <v>58.7</v>
      </c>
      <c r="AA25" s="659"/>
      <c r="AB25" s="659"/>
      <c r="AC25" s="659"/>
      <c r="AD25" s="660">
        <v>7386012</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2947269</v>
      </c>
      <c r="CS25" s="634"/>
      <c r="CT25" s="634"/>
      <c r="CU25" s="634"/>
      <c r="CV25" s="634"/>
      <c r="CW25" s="634"/>
      <c r="CX25" s="634"/>
      <c r="CY25" s="635"/>
      <c r="CZ25" s="624">
        <v>22.6</v>
      </c>
      <c r="DA25" s="636"/>
      <c r="DB25" s="636"/>
      <c r="DC25" s="637"/>
      <c r="DD25" s="627">
        <v>2344987</v>
      </c>
      <c r="DE25" s="634"/>
      <c r="DF25" s="634"/>
      <c r="DG25" s="634"/>
      <c r="DH25" s="634"/>
      <c r="DI25" s="634"/>
      <c r="DJ25" s="634"/>
      <c r="DK25" s="635"/>
      <c r="DL25" s="627">
        <v>2012870</v>
      </c>
      <c r="DM25" s="634"/>
      <c r="DN25" s="634"/>
      <c r="DO25" s="634"/>
      <c r="DP25" s="634"/>
      <c r="DQ25" s="634"/>
      <c r="DR25" s="634"/>
      <c r="DS25" s="634"/>
      <c r="DT25" s="634"/>
      <c r="DU25" s="634"/>
      <c r="DV25" s="635"/>
      <c r="DW25" s="624">
        <v>27.2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843</v>
      </c>
      <c r="S26" s="622"/>
      <c r="T26" s="622"/>
      <c r="U26" s="622"/>
      <c r="V26" s="622"/>
      <c r="W26" s="622"/>
      <c r="X26" s="622"/>
      <c r="Y26" s="623"/>
      <c r="Z26" s="659">
        <v>0</v>
      </c>
      <c r="AA26" s="659"/>
      <c r="AB26" s="659"/>
      <c r="AC26" s="659"/>
      <c r="AD26" s="660">
        <v>843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1666401</v>
      </c>
      <c r="CS26" s="622"/>
      <c r="CT26" s="622"/>
      <c r="CU26" s="622"/>
      <c r="CV26" s="622"/>
      <c r="CW26" s="622"/>
      <c r="CX26" s="622"/>
      <c r="CY26" s="623"/>
      <c r="CZ26" s="624">
        <v>12.8</v>
      </c>
      <c r="DA26" s="636"/>
      <c r="DB26" s="636"/>
      <c r="DC26" s="637"/>
      <c r="DD26" s="627">
        <v>1486629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457750</v>
      </c>
      <c r="S27" s="622"/>
      <c r="T27" s="622"/>
      <c r="U27" s="622"/>
      <c r="V27" s="622"/>
      <c r="W27" s="622"/>
      <c r="X27" s="622"/>
      <c r="Y27" s="623"/>
      <c r="Z27" s="659">
        <v>3.2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1561784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1928089</v>
      </c>
      <c r="CS27" s="634"/>
      <c r="CT27" s="634"/>
      <c r="CU27" s="634"/>
      <c r="CV27" s="634"/>
      <c r="CW27" s="634"/>
      <c r="CX27" s="634"/>
      <c r="CY27" s="635"/>
      <c r="CZ27" s="624">
        <v>14.8</v>
      </c>
      <c r="DA27" s="636"/>
      <c r="DB27" s="636"/>
      <c r="DC27" s="637"/>
      <c r="DD27" s="627">
        <v>816460</v>
      </c>
      <c r="DE27" s="634"/>
      <c r="DF27" s="634"/>
      <c r="DG27" s="634"/>
      <c r="DH27" s="634"/>
      <c r="DI27" s="634"/>
      <c r="DJ27" s="634"/>
      <c r="DK27" s="635"/>
      <c r="DL27" s="627">
        <v>406805</v>
      </c>
      <c r="DM27" s="634"/>
      <c r="DN27" s="634"/>
      <c r="DO27" s="634"/>
      <c r="DP27" s="634"/>
      <c r="DQ27" s="634"/>
      <c r="DR27" s="634"/>
      <c r="DS27" s="634"/>
      <c r="DT27" s="634"/>
      <c r="DU27" s="634"/>
      <c r="DV27" s="635"/>
      <c r="DW27" s="624">
        <v>5.5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75964</v>
      </c>
      <c r="S28" s="622"/>
      <c r="T28" s="622"/>
      <c r="U28" s="622"/>
      <c r="V28" s="622"/>
      <c r="W28" s="622"/>
      <c r="X28" s="622"/>
      <c r="Y28" s="623"/>
      <c r="Z28" s="659">
        <v>0.5</v>
      </c>
      <c r="AA28" s="659"/>
      <c r="AB28" s="659"/>
      <c r="AC28" s="659"/>
      <c r="AD28" s="660">
        <v>11111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1604817</v>
      </c>
      <c r="CS28" s="622"/>
      <c r="CT28" s="622"/>
      <c r="CU28" s="622"/>
      <c r="CV28" s="622"/>
      <c r="CW28" s="622"/>
      <c r="CX28" s="622"/>
      <c r="CY28" s="623"/>
      <c r="CZ28" s="624">
        <v>12.3</v>
      </c>
      <c r="DA28" s="636"/>
      <c r="DB28" s="636"/>
      <c r="DC28" s="637"/>
      <c r="DD28" s="627">
        <v>1581922</v>
      </c>
      <c r="DE28" s="622"/>
      <c r="DF28" s="622"/>
      <c r="DG28" s="622"/>
      <c r="DH28" s="622"/>
      <c r="DI28" s="622"/>
      <c r="DJ28" s="622"/>
      <c r="DK28" s="623"/>
      <c r="DL28" s="627">
        <v>1581922</v>
      </c>
      <c r="DM28" s="622"/>
      <c r="DN28" s="622"/>
      <c r="DO28" s="622"/>
      <c r="DP28" s="622"/>
      <c r="DQ28" s="622"/>
      <c r="DR28" s="622"/>
      <c r="DS28" s="622"/>
      <c r="DT28" s="622"/>
      <c r="DU28" s="622"/>
      <c r="DV28" s="623"/>
      <c r="DW28" s="624">
        <v>21.4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50877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1604817</v>
      </c>
      <c r="CS29" s="634"/>
      <c r="CT29" s="634"/>
      <c r="CU29" s="634"/>
      <c r="CV29" s="634"/>
      <c r="CW29" s="634"/>
      <c r="CX29" s="634"/>
      <c r="CY29" s="635"/>
      <c r="CZ29" s="624">
        <v>12.3</v>
      </c>
      <c r="DA29" s="636"/>
      <c r="DB29" s="636"/>
      <c r="DC29" s="637"/>
      <c r="DD29" s="627">
        <v>1581922</v>
      </c>
      <c r="DE29" s="634"/>
      <c r="DF29" s="634"/>
      <c r="DG29" s="634"/>
      <c r="DH29" s="634"/>
      <c r="DI29" s="634"/>
      <c r="DJ29" s="634"/>
      <c r="DK29" s="635"/>
      <c r="DL29" s="627">
        <v>1581922</v>
      </c>
      <c r="DM29" s="634"/>
      <c r="DN29" s="634"/>
      <c r="DO29" s="634"/>
      <c r="DP29" s="634"/>
      <c r="DQ29" s="634"/>
      <c r="DR29" s="634"/>
      <c r="DS29" s="634"/>
      <c r="DT29" s="634"/>
      <c r="DU29" s="634"/>
      <c r="DV29" s="635"/>
      <c r="DW29" s="624">
        <v>21.4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2021118</v>
      </c>
      <c r="S30" s="622"/>
      <c r="T30" s="622"/>
      <c r="U30" s="622"/>
      <c r="V30" s="622"/>
      <c r="W30" s="622"/>
      <c r="X30" s="622"/>
      <c r="Y30" s="623"/>
      <c r="Z30" s="659">
        <v>14.3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1566448</v>
      </c>
      <c r="CS30" s="622"/>
      <c r="CT30" s="622"/>
      <c r="CU30" s="622"/>
      <c r="CV30" s="622"/>
      <c r="CW30" s="622"/>
      <c r="CX30" s="622"/>
      <c r="CY30" s="623"/>
      <c r="CZ30" s="624">
        <v>12</v>
      </c>
      <c r="DA30" s="636"/>
      <c r="DB30" s="636"/>
      <c r="DC30" s="637"/>
      <c r="DD30" s="627">
        <v>1544060</v>
      </c>
      <c r="DE30" s="622"/>
      <c r="DF30" s="622"/>
      <c r="DG30" s="622"/>
      <c r="DH30" s="622"/>
      <c r="DI30" s="622"/>
      <c r="DJ30" s="622"/>
      <c r="DK30" s="623"/>
      <c r="DL30" s="627">
        <v>1544060</v>
      </c>
      <c r="DM30" s="622"/>
      <c r="DN30" s="622"/>
      <c r="DO30" s="622"/>
      <c r="DP30" s="622"/>
      <c r="DQ30" s="622"/>
      <c r="DR30" s="622"/>
      <c r="DS30" s="622"/>
      <c r="DT30" s="622"/>
      <c r="DU30" s="622"/>
      <c r="DV30" s="623"/>
      <c r="DW30" s="624">
        <v>20.8</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v>
      </c>
      <c r="BH31" s="684"/>
      <c r="BI31" s="684"/>
      <c r="BJ31" s="684"/>
      <c r="BK31" s="684"/>
      <c r="BL31" s="684"/>
      <c r="BM31" s="685">
        <v>96.9</v>
      </c>
      <c r="BN31" s="684"/>
      <c r="BO31" s="684"/>
      <c r="BP31" s="684"/>
      <c r="BQ31" s="686"/>
      <c r="BR31" s="683">
        <v>99</v>
      </c>
      <c r="BS31" s="684"/>
      <c r="BT31" s="684"/>
      <c r="BU31" s="684"/>
      <c r="BV31" s="684"/>
      <c r="BW31" s="684"/>
      <c r="BX31" s="685">
        <v>97</v>
      </c>
      <c r="BY31" s="684"/>
      <c r="BZ31" s="684"/>
      <c r="CA31" s="684"/>
      <c r="CB31" s="686"/>
      <c r="CD31" s="642"/>
      <c r="CE31" s="643"/>
      <c r="CF31" s="618" t="s">
        <v>300</v>
      </c>
      <c r="CG31" s="619"/>
      <c r="CH31" s="619"/>
      <c r="CI31" s="619"/>
      <c r="CJ31" s="619"/>
      <c r="CK31" s="619"/>
      <c r="CL31" s="619"/>
      <c r="CM31" s="619"/>
      <c r="CN31" s="619"/>
      <c r="CO31" s="619"/>
      <c r="CP31" s="619"/>
      <c r="CQ31" s="620"/>
      <c r="CR31" s="621">
        <v>38369</v>
      </c>
      <c r="CS31" s="634"/>
      <c r="CT31" s="634"/>
      <c r="CU31" s="634"/>
      <c r="CV31" s="634"/>
      <c r="CW31" s="634"/>
      <c r="CX31" s="634"/>
      <c r="CY31" s="635"/>
      <c r="CZ31" s="624">
        <v>0.3</v>
      </c>
      <c r="DA31" s="636"/>
      <c r="DB31" s="636"/>
      <c r="DC31" s="637"/>
      <c r="DD31" s="627">
        <v>37862</v>
      </c>
      <c r="DE31" s="634"/>
      <c r="DF31" s="634"/>
      <c r="DG31" s="634"/>
      <c r="DH31" s="634"/>
      <c r="DI31" s="634"/>
      <c r="DJ31" s="634"/>
      <c r="DK31" s="635"/>
      <c r="DL31" s="627">
        <v>37862</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800594</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99.1</v>
      </c>
      <c r="BH32" s="634"/>
      <c r="BI32" s="634"/>
      <c r="BJ32" s="634"/>
      <c r="BK32" s="634"/>
      <c r="BL32" s="634"/>
      <c r="BM32" s="625">
        <v>96.8</v>
      </c>
      <c r="BN32" s="634"/>
      <c r="BO32" s="634"/>
      <c r="BP32" s="634"/>
      <c r="BQ32" s="657"/>
      <c r="BR32" s="692">
        <v>99</v>
      </c>
      <c r="BS32" s="634"/>
      <c r="BT32" s="634"/>
      <c r="BU32" s="634"/>
      <c r="BV32" s="634"/>
      <c r="BW32" s="634"/>
      <c r="BX32" s="625">
        <v>97.1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20537</v>
      </c>
      <c r="S33" s="622"/>
      <c r="T33" s="622"/>
      <c r="U33" s="622"/>
      <c r="V33" s="622"/>
      <c r="W33" s="622"/>
      <c r="X33" s="622"/>
      <c r="Y33" s="623"/>
      <c r="Z33" s="659">
        <v>0.1</v>
      </c>
      <c r="AA33" s="659"/>
      <c r="AB33" s="659"/>
      <c r="AC33" s="659"/>
      <c r="AD33" s="660">
        <v>8660</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98.8</v>
      </c>
      <c r="BH33" s="606"/>
      <c r="BI33" s="606"/>
      <c r="BJ33" s="606"/>
      <c r="BK33" s="606"/>
      <c r="BL33" s="606"/>
      <c r="BM33" s="652">
        <v>96.6</v>
      </c>
      <c r="BN33" s="606"/>
      <c r="BO33" s="606"/>
      <c r="BP33" s="606"/>
      <c r="BQ33" s="669"/>
      <c r="BR33" s="682">
        <v>98.9</v>
      </c>
      <c r="BS33" s="606"/>
      <c r="BT33" s="606"/>
      <c r="BU33" s="606"/>
      <c r="BV33" s="606"/>
      <c r="BW33" s="606"/>
      <c r="BX33" s="652">
        <v>96.7</v>
      </c>
      <c r="BY33" s="606"/>
      <c r="BZ33" s="606"/>
      <c r="CA33" s="606"/>
      <c r="CB33" s="669"/>
      <c r="CD33" s="618" t="s">
        <v>307</v>
      </c>
      <c r="CE33" s="619"/>
      <c r="CF33" s="619"/>
      <c r="CG33" s="619"/>
      <c r="CH33" s="619"/>
      <c r="CI33" s="619"/>
      <c r="CJ33" s="619"/>
      <c r="CK33" s="619"/>
      <c r="CL33" s="619"/>
      <c r="CM33" s="619"/>
      <c r="CN33" s="619"/>
      <c r="CO33" s="619"/>
      <c r="CP33" s="619"/>
      <c r="CQ33" s="620"/>
      <c r="CR33" s="621">
        <v>4352702</v>
      </c>
      <c r="CS33" s="634"/>
      <c r="CT33" s="634"/>
      <c r="CU33" s="634"/>
      <c r="CV33" s="634"/>
      <c r="CW33" s="634"/>
      <c r="CX33" s="634"/>
      <c r="CY33" s="635"/>
      <c r="CZ33" s="624">
        <v>33.5</v>
      </c>
      <c r="DA33" s="636"/>
      <c r="DB33" s="636"/>
      <c r="DC33" s="637"/>
      <c r="DD33" s="627">
        <v>3123183</v>
      </c>
      <c r="DE33" s="634"/>
      <c r="DF33" s="634"/>
      <c r="DG33" s="634"/>
      <c r="DH33" s="634"/>
      <c r="DI33" s="634"/>
      <c r="DJ33" s="634"/>
      <c r="DK33" s="635"/>
      <c r="DL33" s="627">
        <v>2069380</v>
      </c>
      <c r="DM33" s="634"/>
      <c r="DN33" s="634"/>
      <c r="DO33" s="634"/>
      <c r="DP33" s="634"/>
      <c r="DQ33" s="634"/>
      <c r="DR33" s="634"/>
      <c r="DS33" s="634"/>
      <c r="DT33" s="634"/>
      <c r="DU33" s="634"/>
      <c r="DV33" s="635"/>
      <c r="DW33" s="624">
        <v>27.9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222454</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1489761</v>
      </c>
      <c r="CS34" s="622"/>
      <c r="CT34" s="622"/>
      <c r="CU34" s="622"/>
      <c r="CV34" s="622"/>
      <c r="CW34" s="622"/>
      <c r="CX34" s="622"/>
      <c r="CY34" s="623"/>
      <c r="CZ34" s="624">
        <v>11.4</v>
      </c>
      <c r="DA34" s="636"/>
      <c r="DB34" s="636"/>
      <c r="DC34" s="637"/>
      <c r="DD34" s="627">
        <v>1009479</v>
      </c>
      <c r="DE34" s="622"/>
      <c r="DF34" s="622"/>
      <c r="DG34" s="622"/>
      <c r="DH34" s="622"/>
      <c r="DI34" s="622"/>
      <c r="DJ34" s="622"/>
      <c r="DK34" s="623"/>
      <c r="DL34" s="627">
        <v>731043</v>
      </c>
      <c r="DM34" s="622"/>
      <c r="DN34" s="622"/>
      <c r="DO34" s="622"/>
      <c r="DP34" s="622"/>
      <c r="DQ34" s="622"/>
      <c r="DR34" s="622"/>
      <c r="DS34" s="622"/>
      <c r="DT34" s="622"/>
      <c r="DU34" s="622"/>
      <c r="DV34" s="623"/>
      <c r="DW34" s="624">
        <v>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315744</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146528</v>
      </c>
      <c r="CS35" s="634"/>
      <c r="CT35" s="634"/>
      <c r="CU35" s="634"/>
      <c r="CV35" s="634"/>
      <c r="CW35" s="634"/>
      <c r="CX35" s="634"/>
      <c r="CY35" s="635"/>
      <c r="CZ35" s="624">
        <v>1.1000000000000001</v>
      </c>
      <c r="DA35" s="636"/>
      <c r="DB35" s="636"/>
      <c r="DC35" s="637"/>
      <c r="DD35" s="627">
        <v>130110</v>
      </c>
      <c r="DE35" s="634"/>
      <c r="DF35" s="634"/>
      <c r="DG35" s="634"/>
      <c r="DH35" s="634"/>
      <c r="DI35" s="634"/>
      <c r="DJ35" s="634"/>
      <c r="DK35" s="635"/>
      <c r="DL35" s="627">
        <v>23965</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407371</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1371575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28135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1205414</v>
      </c>
      <c r="CS36" s="622"/>
      <c r="CT36" s="622"/>
      <c r="CU36" s="622"/>
      <c r="CV36" s="622"/>
      <c r="CW36" s="622"/>
      <c r="CX36" s="622"/>
      <c r="CY36" s="623"/>
      <c r="CZ36" s="624">
        <v>9.3000000000000007</v>
      </c>
      <c r="DA36" s="636"/>
      <c r="DB36" s="636"/>
      <c r="DC36" s="637"/>
      <c r="DD36" s="627">
        <v>905805</v>
      </c>
      <c r="DE36" s="622"/>
      <c r="DF36" s="622"/>
      <c r="DG36" s="622"/>
      <c r="DH36" s="622"/>
      <c r="DI36" s="622"/>
      <c r="DJ36" s="622"/>
      <c r="DK36" s="623"/>
      <c r="DL36" s="627">
        <v>289451</v>
      </c>
      <c r="DM36" s="622"/>
      <c r="DN36" s="622"/>
      <c r="DO36" s="622"/>
      <c r="DP36" s="622"/>
      <c r="DQ36" s="622"/>
      <c r="DR36" s="622"/>
      <c r="DS36" s="622"/>
      <c r="DT36" s="622"/>
      <c r="DU36" s="622"/>
      <c r="DV36" s="623"/>
      <c r="DW36" s="624">
        <v>3.9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466350</v>
      </c>
      <c r="S37" s="622"/>
      <c r="T37" s="622"/>
      <c r="U37" s="622"/>
      <c r="V37" s="622"/>
      <c r="W37" s="622"/>
      <c r="X37" s="622"/>
      <c r="Y37" s="623"/>
      <c r="Z37" s="659">
        <v>3.3</v>
      </c>
      <c r="AA37" s="659"/>
      <c r="AB37" s="659"/>
      <c r="AC37" s="659"/>
      <c r="AD37" s="660">
        <v>2480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169100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28135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42949</v>
      </c>
      <c r="CS37" s="634"/>
      <c r="CT37" s="634"/>
      <c r="CU37" s="634"/>
      <c r="CV37" s="634"/>
      <c r="CW37" s="634"/>
      <c r="CX37" s="634"/>
      <c r="CY37" s="635"/>
      <c r="CZ37" s="624">
        <v>0.3</v>
      </c>
      <c r="DA37" s="636"/>
      <c r="DB37" s="636"/>
      <c r="DC37" s="637"/>
      <c r="DD37" s="627">
        <v>42949</v>
      </c>
      <c r="DE37" s="634"/>
      <c r="DF37" s="634"/>
      <c r="DG37" s="634"/>
      <c r="DH37" s="634"/>
      <c r="DI37" s="634"/>
      <c r="DJ37" s="634"/>
      <c r="DK37" s="635"/>
      <c r="DL37" s="627">
        <v>42949</v>
      </c>
      <c r="DM37" s="634"/>
      <c r="DN37" s="634"/>
      <c r="DO37" s="634"/>
      <c r="DP37" s="634"/>
      <c r="DQ37" s="634"/>
      <c r="DR37" s="634"/>
      <c r="DS37" s="634"/>
      <c r="DT37" s="634"/>
      <c r="DU37" s="634"/>
      <c r="DV37" s="635"/>
      <c r="DW37" s="624">
        <v>0.6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988200</v>
      </c>
      <c r="S38" s="622"/>
      <c r="T38" s="622"/>
      <c r="U38" s="622"/>
      <c r="V38" s="622"/>
      <c r="W38" s="622"/>
      <c r="X38" s="622"/>
      <c r="Y38" s="623"/>
      <c r="Z38" s="659">
        <v>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112346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2599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1090129</v>
      </c>
      <c r="CS38" s="622"/>
      <c r="CT38" s="622"/>
      <c r="CU38" s="622"/>
      <c r="CV38" s="622"/>
      <c r="CW38" s="622"/>
      <c r="CX38" s="622"/>
      <c r="CY38" s="623"/>
      <c r="CZ38" s="624">
        <v>8.4</v>
      </c>
      <c r="DA38" s="636"/>
      <c r="DB38" s="636"/>
      <c r="DC38" s="637"/>
      <c r="DD38" s="627">
        <v>942879</v>
      </c>
      <c r="DE38" s="622"/>
      <c r="DF38" s="622"/>
      <c r="DG38" s="622"/>
      <c r="DH38" s="622"/>
      <c r="DI38" s="622"/>
      <c r="DJ38" s="622"/>
      <c r="DK38" s="623"/>
      <c r="DL38" s="627">
        <v>942879</v>
      </c>
      <c r="DM38" s="622"/>
      <c r="DN38" s="622"/>
      <c r="DO38" s="622"/>
      <c r="DP38" s="622"/>
      <c r="DQ38" s="622"/>
      <c r="DR38" s="622"/>
      <c r="DS38" s="622"/>
      <c r="DT38" s="622"/>
      <c r="DU38" s="622"/>
      <c r="DV38" s="623"/>
      <c r="DW38" s="624">
        <v>12.7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32291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3793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245078</v>
      </c>
      <c r="CS39" s="634"/>
      <c r="CT39" s="634"/>
      <c r="CU39" s="634"/>
      <c r="CV39" s="634"/>
      <c r="CW39" s="634"/>
      <c r="CX39" s="634"/>
      <c r="CY39" s="635"/>
      <c r="CZ39" s="624">
        <v>1.9</v>
      </c>
      <c r="DA39" s="636"/>
      <c r="DB39" s="636"/>
      <c r="DC39" s="637"/>
      <c r="DD39" s="627">
        <v>51116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78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175792</v>
      </c>
      <c r="CS40" s="622"/>
      <c r="CT40" s="622"/>
      <c r="CU40" s="622"/>
      <c r="CV40" s="622"/>
      <c r="CW40" s="622"/>
      <c r="CX40" s="622"/>
      <c r="CY40" s="623"/>
      <c r="CZ40" s="624">
        <v>1.4</v>
      </c>
      <c r="DA40" s="636"/>
      <c r="DB40" s="636"/>
      <c r="DC40" s="637"/>
      <c r="DD40" s="627">
        <v>83794</v>
      </c>
      <c r="DE40" s="622"/>
      <c r="DF40" s="622"/>
      <c r="DG40" s="622"/>
      <c r="DH40" s="622"/>
      <c r="DI40" s="622"/>
      <c r="DJ40" s="622"/>
      <c r="DK40" s="623"/>
      <c r="DL40" s="627">
        <v>82042</v>
      </c>
      <c r="DM40" s="622"/>
      <c r="DN40" s="622"/>
      <c r="DO40" s="622"/>
      <c r="DP40" s="622"/>
      <c r="DQ40" s="622"/>
      <c r="DR40" s="622"/>
      <c r="DS40" s="622"/>
      <c r="DT40" s="622"/>
      <c r="DU40" s="622"/>
      <c r="DV40" s="623"/>
      <c r="DW40" s="624">
        <v>1.1000000000000001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14098972</v>
      </c>
      <c r="S41" s="646"/>
      <c r="T41" s="646"/>
      <c r="U41" s="646"/>
      <c r="V41" s="646"/>
      <c r="W41" s="646"/>
      <c r="X41" s="646"/>
      <c r="Y41" s="649"/>
      <c r="Z41" s="650">
        <v>100</v>
      </c>
      <c r="AA41" s="650"/>
      <c r="AB41" s="650"/>
      <c r="AC41" s="650"/>
      <c r="AD41" s="651">
        <v>7409106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183556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874282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2179490</v>
      </c>
      <c r="CS42" s="634"/>
      <c r="CT42" s="634"/>
      <c r="CU42" s="634"/>
      <c r="CV42" s="634"/>
      <c r="CW42" s="634"/>
      <c r="CX42" s="634"/>
      <c r="CY42" s="635"/>
      <c r="CZ42" s="624">
        <v>16.7</v>
      </c>
      <c r="DA42" s="636"/>
      <c r="DB42" s="636"/>
      <c r="DC42" s="637"/>
      <c r="DD42" s="627">
        <v>433695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85392</v>
      </c>
      <c r="CS43" s="634"/>
      <c r="CT43" s="634"/>
      <c r="CU43" s="634"/>
      <c r="CV43" s="634"/>
      <c r="CW43" s="634"/>
      <c r="CX43" s="634"/>
      <c r="CY43" s="635"/>
      <c r="CZ43" s="624">
        <v>0.7</v>
      </c>
      <c r="DA43" s="636"/>
      <c r="DB43" s="636"/>
      <c r="DC43" s="637"/>
      <c r="DD43" s="627">
        <v>83742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2029182</v>
      </c>
      <c r="CS44" s="622"/>
      <c r="CT44" s="622"/>
      <c r="CU44" s="622"/>
      <c r="CV44" s="622"/>
      <c r="CW44" s="622"/>
      <c r="CX44" s="622"/>
      <c r="CY44" s="623"/>
      <c r="CZ44" s="624">
        <v>15.6</v>
      </c>
      <c r="DA44" s="625"/>
      <c r="DB44" s="625"/>
      <c r="DC44" s="626"/>
      <c r="DD44" s="627">
        <v>429744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1086133</v>
      </c>
      <c r="CS45" s="634"/>
      <c r="CT45" s="634"/>
      <c r="CU45" s="634"/>
      <c r="CV45" s="634"/>
      <c r="CW45" s="634"/>
      <c r="CX45" s="634"/>
      <c r="CY45" s="635"/>
      <c r="CZ45" s="624">
        <v>8.3000000000000007</v>
      </c>
      <c r="DA45" s="636"/>
      <c r="DB45" s="636"/>
      <c r="DC45" s="637"/>
      <c r="DD45" s="627">
        <v>33022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920222</v>
      </c>
      <c r="CS46" s="622"/>
      <c r="CT46" s="622"/>
      <c r="CU46" s="622"/>
      <c r="CV46" s="622"/>
      <c r="CW46" s="622"/>
      <c r="CX46" s="622"/>
      <c r="CY46" s="623"/>
      <c r="CZ46" s="624">
        <v>7.1</v>
      </c>
      <c r="DA46" s="625"/>
      <c r="DB46" s="625"/>
      <c r="DC46" s="626"/>
      <c r="DD46" s="627">
        <v>396492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150308</v>
      </c>
      <c r="CS47" s="634"/>
      <c r="CT47" s="634"/>
      <c r="CU47" s="634"/>
      <c r="CV47" s="634"/>
      <c r="CW47" s="634"/>
      <c r="CX47" s="634"/>
      <c r="CY47" s="635"/>
      <c r="CZ47" s="624">
        <v>1.2</v>
      </c>
      <c r="DA47" s="636"/>
      <c r="DB47" s="636"/>
      <c r="DC47" s="637"/>
      <c r="DD47" s="627">
        <v>3951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13012367</v>
      </c>
      <c r="CS49" s="606"/>
      <c r="CT49" s="606"/>
      <c r="CU49" s="606"/>
      <c r="CV49" s="606"/>
      <c r="CW49" s="606"/>
      <c r="CX49" s="606"/>
      <c r="CY49" s="607"/>
      <c r="CZ49" s="608">
        <v>100</v>
      </c>
      <c r="DA49" s="609"/>
      <c r="DB49" s="609"/>
      <c r="DC49" s="610"/>
      <c r="DD49" s="611">
        <v>8300247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QcpSrrr7KtNDzc+MnT9NVzcOhZB75dpzHqh/UMYhAgTMByXIKF07o+Zg4D1xd7+geJvCee06w+5dAn9bIsUow==" saltValue="uzGW0uvT6AsWupI4L6vP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14034</v>
      </c>
      <c r="R7" s="1103"/>
      <c r="S7" s="1103"/>
      <c r="T7" s="1103"/>
      <c r="U7" s="1103"/>
      <c r="V7" s="1103">
        <v>12949</v>
      </c>
      <c r="W7" s="1103"/>
      <c r="X7" s="1103"/>
      <c r="Y7" s="1103"/>
      <c r="Z7" s="1103"/>
      <c r="AA7" s="1103">
        <v>1085</v>
      </c>
      <c r="AB7" s="1103"/>
      <c r="AC7" s="1103"/>
      <c r="AD7" s="1103"/>
      <c r="AE7" s="1104"/>
      <c r="AF7" s="1105">
        <v>836</v>
      </c>
      <c r="AG7" s="1106"/>
      <c r="AH7" s="1106"/>
      <c r="AI7" s="1106"/>
      <c r="AJ7" s="1107"/>
      <c r="AK7" s="1108">
        <v>25</v>
      </c>
      <c r="AL7" s="1109"/>
      <c r="AM7" s="1109"/>
      <c r="AN7" s="1109"/>
      <c r="AO7" s="1109"/>
      <c r="AP7" s="1109">
        <v>10574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570</v>
      </c>
      <c r="BS7" s="1099" t="s">
        <v>567</v>
      </c>
      <c r="BT7" s="1100"/>
      <c r="BU7" s="1100"/>
      <c r="BV7" s="1100"/>
      <c r="BW7" s="1100"/>
      <c r="BX7" s="1100"/>
      <c r="BY7" s="1100"/>
      <c r="BZ7" s="1100"/>
      <c r="CA7" s="1100"/>
      <c r="CB7" s="1100"/>
      <c r="CC7" s="1100"/>
      <c r="CD7" s="1100"/>
      <c r="CE7" s="1100"/>
      <c r="CF7" s="1100"/>
      <c r="CG7" s="1112"/>
      <c r="CH7" s="1096" t="s">
        <v>571</v>
      </c>
      <c r="CI7" s="1097"/>
      <c r="CJ7" s="1097"/>
      <c r="CK7" s="1097"/>
      <c r="CL7" s="1098"/>
      <c r="CM7" s="1096">
        <v>12</v>
      </c>
      <c r="CN7" s="1097"/>
      <c r="CO7" s="1097"/>
      <c r="CP7" s="1097"/>
      <c r="CQ7" s="1098"/>
      <c r="CR7" s="1096">
        <v>10</v>
      </c>
      <c r="CS7" s="1097"/>
      <c r="CT7" s="1097"/>
      <c r="CU7" s="1097"/>
      <c r="CV7" s="1098"/>
      <c r="CW7" s="1096" t="s">
        <v>571</v>
      </c>
      <c r="CX7" s="1097"/>
      <c r="CY7" s="1097"/>
      <c r="CZ7" s="1097"/>
      <c r="DA7" s="1098"/>
      <c r="DB7" s="1096" t="s">
        <v>571</v>
      </c>
      <c r="DC7" s="1097"/>
      <c r="DD7" s="1097"/>
      <c r="DE7" s="1097"/>
      <c r="DF7" s="1098"/>
      <c r="DG7" s="1096" t="s">
        <v>571</v>
      </c>
      <c r="DH7" s="1097"/>
      <c r="DI7" s="1097"/>
      <c r="DJ7" s="1097"/>
      <c r="DK7" s="1098"/>
      <c r="DL7" s="1096" t="s">
        <v>571</v>
      </c>
      <c r="DM7" s="1097"/>
      <c r="DN7" s="1097"/>
      <c r="DO7" s="1097"/>
      <c r="DP7" s="1098"/>
      <c r="DQ7" s="1096" t="s">
        <v>571</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37</v>
      </c>
      <c r="R8" s="1039"/>
      <c r="S8" s="1039"/>
      <c r="T8" s="1039"/>
      <c r="U8" s="1039"/>
      <c r="V8" s="1039">
        <v>36</v>
      </c>
      <c r="W8" s="1039"/>
      <c r="X8" s="1039"/>
      <c r="Y8" s="1039"/>
      <c r="Z8" s="1039"/>
      <c r="AA8" s="1039">
        <v>1</v>
      </c>
      <c r="AB8" s="1039"/>
      <c r="AC8" s="1039"/>
      <c r="AD8" s="1039"/>
      <c r="AE8" s="1040"/>
      <c r="AF8" s="1035">
        <v>1</v>
      </c>
      <c r="AG8" s="1036"/>
      <c r="AH8" s="1036"/>
      <c r="AI8" s="1036"/>
      <c r="AJ8" s="1037"/>
      <c r="AK8" s="1080">
        <v>15</v>
      </c>
      <c r="AL8" s="1081"/>
      <c r="AM8" s="1081"/>
      <c r="AN8" s="1081"/>
      <c r="AO8" s="1081"/>
      <c r="AP8" s="1081">
        <v>153</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568</v>
      </c>
      <c r="BT8" s="993"/>
      <c r="BU8" s="993"/>
      <c r="BV8" s="993"/>
      <c r="BW8" s="993"/>
      <c r="BX8" s="993"/>
      <c r="BY8" s="993"/>
      <c r="BZ8" s="993"/>
      <c r="CA8" s="993"/>
      <c r="CB8" s="993"/>
      <c r="CC8" s="993"/>
      <c r="CD8" s="993"/>
      <c r="CE8" s="993"/>
      <c r="CF8" s="993"/>
      <c r="CG8" s="1014"/>
      <c r="CH8" s="989">
        <v>16</v>
      </c>
      <c r="CI8" s="990"/>
      <c r="CJ8" s="990"/>
      <c r="CK8" s="990"/>
      <c r="CL8" s="991"/>
      <c r="CM8" s="989">
        <v>193</v>
      </c>
      <c r="CN8" s="990"/>
      <c r="CO8" s="990"/>
      <c r="CP8" s="990"/>
      <c r="CQ8" s="991"/>
      <c r="CR8" s="989">
        <v>66</v>
      </c>
      <c r="CS8" s="990"/>
      <c r="CT8" s="990"/>
      <c r="CU8" s="990"/>
      <c r="CV8" s="991"/>
      <c r="CW8" s="989">
        <v>116</v>
      </c>
      <c r="CX8" s="990"/>
      <c r="CY8" s="990"/>
      <c r="CZ8" s="990"/>
      <c r="DA8" s="991"/>
      <c r="DB8" s="989" t="s">
        <v>571</v>
      </c>
      <c r="DC8" s="990"/>
      <c r="DD8" s="990"/>
      <c r="DE8" s="990"/>
      <c r="DF8" s="991"/>
      <c r="DG8" s="989" t="s">
        <v>571</v>
      </c>
      <c r="DH8" s="990"/>
      <c r="DI8" s="990"/>
      <c r="DJ8" s="990"/>
      <c r="DK8" s="991"/>
      <c r="DL8" s="989" t="s">
        <v>571</v>
      </c>
      <c r="DM8" s="990"/>
      <c r="DN8" s="990"/>
      <c r="DO8" s="990"/>
      <c r="DP8" s="991"/>
      <c r="DQ8" s="989" t="s">
        <v>571</v>
      </c>
      <c r="DR8" s="990"/>
      <c r="DS8" s="990"/>
      <c r="DT8" s="990"/>
      <c r="DU8" s="991"/>
      <c r="DV8" s="992"/>
      <c r="DW8" s="993"/>
      <c r="DX8" s="993"/>
      <c r="DY8" s="993"/>
      <c r="DZ8" s="994"/>
      <c r="EA8" s="234"/>
    </row>
    <row r="9" spans="1:131" s="235" customFormat="1" ht="26.25" customHeight="1" x14ac:dyDescent="0.2">
      <c r="A9" s="238">
        <v>3</v>
      </c>
      <c r="B9" s="1030" t="s">
        <v>376</v>
      </c>
      <c r="C9" s="1031"/>
      <c r="D9" s="1031"/>
      <c r="E9" s="1031"/>
      <c r="F9" s="1031"/>
      <c r="G9" s="1031"/>
      <c r="H9" s="1031"/>
      <c r="I9" s="1031"/>
      <c r="J9" s="1031"/>
      <c r="K9" s="1031"/>
      <c r="L9" s="1031"/>
      <c r="M9" s="1031"/>
      <c r="N9" s="1031"/>
      <c r="O9" s="1031"/>
      <c r="P9" s="1032"/>
      <c r="Q9" s="1038">
        <v>54</v>
      </c>
      <c r="R9" s="1039"/>
      <c r="S9" s="1039"/>
      <c r="T9" s="1039"/>
      <c r="U9" s="1039"/>
      <c r="V9" s="1039">
        <v>52</v>
      </c>
      <c r="W9" s="1039"/>
      <c r="X9" s="1039"/>
      <c r="Y9" s="1039"/>
      <c r="Z9" s="1039"/>
      <c r="AA9" s="1039">
        <v>2</v>
      </c>
      <c r="AB9" s="1039"/>
      <c r="AC9" s="1039"/>
      <c r="AD9" s="1039"/>
      <c r="AE9" s="1040"/>
      <c r="AF9" s="1035">
        <v>2</v>
      </c>
      <c r="AG9" s="1036"/>
      <c r="AH9" s="1036"/>
      <c r="AI9" s="1036"/>
      <c r="AJ9" s="1037"/>
      <c r="AK9" s="1080">
        <v>10</v>
      </c>
      <c r="AL9" s="1081"/>
      <c r="AM9" s="1081"/>
      <c r="AN9" s="1081"/>
      <c r="AO9" s="1081"/>
      <c r="AP9" s="1081">
        <v>7</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569</v>
      </c>
      <c r="BT9" s="993"/>
      <c r="BU9" s="993"/>
      <c r="BV9" s="993"/>
      <c r="BW9" s="993"/>
      <c r="BX9" s="993"/>
      <c r="BY9" s="993"/>
      <c r="BZ9" s="993"/>
      <c r="CA9" s="993"/>
      <c r="CB9" s="993"/>
      <c r="CC9" s="993"/>
      <c r="CD9" s="993"/>
      <c r="CE9" s="993"/>
      <c r="CF9" s="993"/>
      <c r="CG9" s="1014"/>
      <c r="CH9" s="989">
        <v>0</v>
      </c>
      <c r="CI9" s="990"/>
      <c r="CJ9" s="990"/>
      <c r="CK9" s="990"/>
      <c r="CL9" s="991"/>
      <c r="CM9" s="989">
        <v>14</v>
      </c>
      <c r="CN9" s="990"/>
      <c r="CO9" s="990"/>
      <c r="CP9" s="990"/>
      <c r="CQ9" s="991"/>
      <c r="CR9" s="989">
        <v>3</v>
      </c>
      <c r="CS9" s="990"/>
      <c r="CT9" s="990"/>
      <c r="CU9" s="990"/>
      <c r="CV9" s="991"/>
      <c r="CW9" s="989">
        <v>2</v>
      </c>
      <c r="CX9" s="990"/>
      <c r="CY9" s="990"/>
      <c r="CZ9" s="990"/>
      <c r="DA9" s="991"/>
      <c r="DB9" s="989" t="s">
        <v>571</v>
      </c>
      <c r="DC9" s="990"/>
      <c r="DD9" s="990"/>
      <c r="DE9" s="990"/>
      <c r="DF9" s="991"/>
      <c r="DG9" s="989" t="s">
        <v>571</v>
      </c>
      <c r="DH9" s="990"/>
      <c r="DI9" s="990"/>
      <c r="DJ9" s="990"/>
      <c r="DK9" s="991"/>
      <c r="DL9" s="989" t="s">
        <v>571</v>
      </c>
      <c r="DM9" s="990"/>
      <c r="DN9" s="990"/>
      <c r="DO9" s="990"/>
      <c r="DP9" s="991"/>
      <c r="DQ9" s="989" t="s">
        <v>571</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14100</v>
      </c>
      <c r="R23" s="1061"/>
      <c r="S23" s="1061"/>
      <c r="T23" s="1061"/>
      <c r="U23" s="1061"/>
      <c r="V23" s="1061">
        <v>13012</v>
      </c>
      <c r="W23" s="1061"/>
      <c r="X23" s="1061"/>
      <c r="Y23" s="1061"/>
      <c r="Z23" s="1061"/>
      <c r="AA23" s="1061">
        <v>1088</v>
      </c>
      <c r="AB23" s="1061"/>
      <c r="AC23" s="1061"/>
      <c r="AD23" s="1061"/>
      <c r="AE23" s="1068"/>
      <c r="AF23" s="1069">
        <v>839</v>
      </c>
      <c r="AG23" s="1061"/>
      <c r="AH23" s="1061"/>
      <c r="AI23" s="1061"/>
      <c r="AJ23" s="1070"/>
      <c r="AK23" s="1071"/>
      <c r="AL23" s="1072"/>
      <c r="AM23" s="1072"/>
      <c r="AN23" s="1072"/>
      <c r="AO23" s="1072"/>
      <c r="AP23" s="1061">
        <v>10734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2242</v>
      </c>
      <c r="R28" s="1051"/>
      <c r="S28" s="1051"/>
      <c r="T28" s="1051"/>
      <c r="U28" s="1051"/>
      <c r="V28" s="1051">
        <v>2214</v>
      </c>
      <c r="W28" s="1051"/>
      <c r="X28" s="1051"/>
      <c r="Y28" s="1051"/>
      <c r="Z28" s="1051"/>
      <c r="AA28" s="1051">
        <v>28</v>
      </c>
      <c r="AB28" s="1051"/>
      <c r="AC28" s="1051"/>
      <c r="AD28" s="1051"/>
      <c r="AE28" s="1052"/>
      <c r="AF28" s="1053">
        <v>28</v>
      </c>
      <c r="AG28" s="1051"/>
      <c r="AH28" s="1051"/>
      <c r="AI28" s="1051"/>
      <c r="AJ28" s="1054"/>
      <c r="AK28" s="1042">
        <v>184</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622</v>
      </c>
      <c r="R29" s="1039"/>
      <c r="S29" s="1039"/>
      <c r="T29" s="1039"/>
      <c r="U29" s="1039"/>
      <c r="V29" s="1039">
        <v>618</v>
      </c>
      <c r="W29" s="1039"/>
      <c r="X29" s="1039"/>
      <c r="Y29" s="1039"/>
      <c r="Z29" s="1039"/>
      <c r="AA29" s="1039">
        <v>4</v>
      </c>
      <c r="AB29" s="1039"/>
      <c r="AC29" s="1039"/>
      <c r="AD29" s="1039"/>
      <c r="AE29" s="1040"/>
      <c r="AF29" s="1035">
        <v>4</v>
      </c>
      <c r="AG29" s="1036"/>
      <c r="AH29" s="1036"/>
      <c r="AI29" s="1036"/>
      <c r="AJ29" s="1037"/>
      <c r="AK29" s="980">
        <v>401</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316</v>
      </c>
      <c r="R30" s="1039"/>
      <c r="S30" s="1039"/>
      <c r="T30" s="1039"/>
      <c r="U30" s="1039"/>
      <c r="V30" s="1039">
        <v>335</v>
      </c>
      <c r="W30" s="1039"/>
      <c r="X30" s="1039"/>
      <c r="Y30" s="1039"/>
      <c r="Z30" s="1039"/>
      <c r="AA30" s="1039">
        <v>-19</v>
      </c>
      <c r="AB30" s="1039"/>
      <c r="AC30" s="1039"/>
      <c r="AD30" s="1039"/>
      <c r="AE30" s="1040"/>
      <c r="AF30" s="1035">
        <v>206</v>
      </c>
      <c r="AG30" s="1036"/>
      <c r="AH30" s="1036"/>
      <c r="AI30" s="1036"/>
      <c r="AJ30" s="1037"/>
      <c r="AK30" s="980">
        <v>90</v>
      </c>
      <c r="AL30" s="971"/>
      <c r="AM30" s="971"/>
      <c r="AN30" s="971"/>
      <c r="AO30" s="971"/>
      <c r="AP30" s="971">
        <v>1083</v>
      </c>
      <c r="AQ30" s="971"/>
      <c r="AR30" s="971"/>
      <c r="AS30" s="971"/>
      <c r="AT30" s="971"/>
      <c r="AU30" s="971">
        <v>821</v>
      </c>
      <c r="AV30" s="971"/>
      <c r="AW30" s="971"/>
      <c r="AX30" s="971"/>
      <c r="AY30" s="971"/>
      <c r="AZ30" s="1041" t="s">
        <v>549</v>
      </c>
      <c r="BA30" s="1041"/>
      <c r="BB30" s="1041"/>
      <c r="BC30" s="1041"/>
      <c r="BD30" s="1041"/>
      <c r="BE30" s="972" t="s">
        <v>393</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394</v>
      </c>
      <c r="C31" s="1031"/>
      <c r="D31" s="1031"/>
      <c r="E31" s="1031"/>
      <c r="F31" s="1031"/>
      <c r="G31" s="1031"/>
      <c r="H31" s="1031"/>
      <c r="I31" s="1031"/>
      <c r="J31" s="1031"/>
      <c r="K31" s="1031"/>
      <c r="L31" s="1031"/>
      <c r="M31" s="1031"/>
      <c r="N31" s="1031"/>
      <c r="O31" s="1031"/>
      <c r="P31" s="1032"/>
      <c r="Q31" s="1038">
        <v>54</v>
      </c>
      <c r="R31" s="1039"/>
      <c r="S31" s="1039"/>
      <c r="T31" s="1039"/>
      <c r="U31" s="1039"/>
      <c r="V31" s="1039">
        <v>53</v>
      </c>
      <c r="W31" s="1039"/>
      <c r="X31" s="1039"/>
      <c r="Y31" s="1039"/>
      <c r="Z31" s="1039"/>
      <c r="AA31" s="1039">
        <v>1</v>
      </c>
      <c r="AB31" s="1039"/>
      <c r="AC31" s="1039"/>
      <c r="AD31" s="1039"/>
      <c r="AE31" s="1040"/>
      <c r="AF31" s="1035">
        <v>1</v>
      </c>
      <c r="AG31" s="1036"/>
      <c r="AH31" s="1036"/>
      <c r="AI31" s="1036"/>
      <c r="AJ31" s="1037"/>
      <c r="AK31" s="980">
        <v>32</v>
      </c>
      <c r="AL31" s="971"/>
      <c r="AM31" s="971"/>
      <c r="AN31" s="971"/>
      <c r="AO31" s="971"/>
      <c r="AP31" s="971">
        <v>235</v>
      </c>
      <c r="AQ31" s="971"/>
      <c r="AR31" s="971"/>
      <c r="AS31" s="971"/>
      <c r="AT31" s="971"/>
      <c r="AU31" s="971">
        <v>185</v>
      </c>
      <c r="AV31" s="971"/>
      <c r="AW31" s="971"/>
      <c r="AX31" s="971"/>
      <c r="AY31" s="971"/>
      <c r="AZ31" s="1041" t="s">
        <v>549</v>
      </c>
      <c r="BA31" s="1041"/>
      <c r="BB31" s="1041"/>
      <c r="BC31" s="1041"/>
      <c r="BD31" s="1041"/>
      <c r="BE31" s="972" t="s">
        <v>395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240</v>
      </c>
      <c r="AG63" s="959"/>
      <c r="AH63" s="959"/>
      <c r="AI63" s="959"/>
      <c r="AJ63" s="1022"/>
      <c r="AK63" s="1023"/>
      <c r="AL63" s="963"/>
      <c r="AM63" s="963"/>
      <c r="AN63" s="963"/>
      <c r="AO63" s="963"/>
      <c r="AP63" s="959">
        <v>1318</v>
      </c>
      <c r="AQ63" s="959"/>
      <c r="AR63" s="959"/>
      <c r="AS63" s="959"/>
      <c r="AT63" s="959"/>
      <c r="AU63" s="959">
        <v>1006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v>3022</v>
      </c>
      <c r="R68" s="982"/>
      <c r="S68" s="982"/>
      <c r="T68" s="982"/>
      <c r="U68" s="982"/>
      <c r="V68" s="982">
        <v>941</v>
      </c>
      <c r="W68" s="982"/>
      <c r="X68" s="982"/>
      <c r="Y68" s="982"/>
      <c r="Z68" s="982"/>
      <c r="AA68" s="982">
        <v>2081</v>
      </c>
      <c r="AB68" s="982"/>
      <c r="AC68" s="982"/>
      <c r="AD68" s="982"/>
      <c r="AE68" s="982"/>
      <c r="AF68" s="982">
        <v>2081</v>
      </c>
      <c r="AG68" s="982"/>
      <c r="AH68" s="982"/>
      <c r="AI68" s="982"/>
      <c r="AJ68" s="982"/>
      <c r="AK68" s="982" t="s">
        <v>549</v>
      </c>
      <c r="AL68" s="982"/>
      <c r="AM68" s="982"/>
      <c r="AN68" s="982"/>
      <c r="AO68" s="982"/>
      <c r="AP68" s="982">
        <v>2932</v>
      </c>
      <c r="AQ68" s="982"/>
      <c r="AR68" s="982"/>
      <c r="AS68" s="982"/>
      <c r="AT68" s="982"/>
      <c r="AU68" s="982">
        <v>727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303</v>
      </c>
      <c r="R69" s="971"/>
      <c r="S69" s="971"/>
      <c r="T69" s="971"/>
      <c r="U69" s="971"/>
      <c r="V69" s="971">
        <v>238</v>
      </c>
      <c r="W69" s="971"/>
      <c r="X69" s="971"/>
      <c r="Y69" s="971"/>
      <c r="Z69" s="971"/>
      <c r="AA69" s="971">
        <v>65</v>
      </c>
      <c r="AB69" s="971"/>
      <c r="AC69" s="971"/>
      <c r="AD69" s="971"/>
      <c r="AE69" s="971"/>
      <c r="AF69" s="971">
        <v>65</v>
      </c>
      <c r="AG69" s="971"/>
      <c r="AH69" s="971"/>
      <c r="AI69" s="971"/>
      <c r="AJ69" s="971"/>
      <c r="AK69" s="971" t="s">
        <v>549</v>
      </c>
      <c r="AL69" s="971"/>
      <c r="AM69" s="971"/>
      <c r="AN69" s="971"/>
      <c r="AO69" s="971"/>
      <c r="AP69" s="971">
        <v>3</v>
      </c>
      <c r="AQ69" s="971"/>
      <c r="AR69" s="971"/>
      <c r="AS69" s="971"/>
      <c r="AT69" s="971"/>
      <c r="AU69" s="971">
        <v>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313</v>
      </c>
      <c r="R70" s="971"/>
      <c r="S70" s="971"/>
      <c r="T70" s="971"/>
      <c r="U70" s="971"/>
      <c r="V70" s="971">
        <v>294</v>
      </c>
      <c r="W70" s="971"/>
      <c r="X70" s="971"/>
      <c r="Y70" s="971"/>
      <c r="Z70" s="971"/>
      <c r="AA70" s="971">
        <v>19</v>
      </c>
      <c r="AB70" s="971"/>
      <c r="AC70" s="971"/>
      <c r="AD70" s="971"/>
      <c r="AE70" s="971"/>
      <c r="AF70" s="971">
        <v>19</v>
      </c>
      <c r="AG70" s="971"/>
      <c r="AH70" s="971"/>
      <c r="AI70" s="971"/>
      <c r="AJ70" s="971"/>
      <c r="AK70" s="971">
        <v>83</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62</v>
      </c>
      <c r="R71" s="971"/>
      <c r="S71" s="971"/>
      <c r="T71" s="971"/>
      <c r="U71" s="971"/>
      <c r="V71" s="971">
        <v>61</v>
      </c>
      <c r="W71" s="971"/>
      <c r="X71" s="971"/>
      <c r="Y71" s="971"/>
      <c r="Z71" s="971"/>
      <c r="AA71" s="971">
        <v>1</v>
      </c>
      <c r="AB71" s="971"/>
      <c r="AC71" s="971"/>
      <c r="AD71" s="971"/>
      <c r="AE71" s="971"/>
      <c r="AF71" s="971">
        <v>1</v>
      </c>
      <c r="AG71" s="971"/>
      <c r="AH71" s="971"/>
      <c r="AI71" s="971"/>
      <c r="AJ71" s="971"/>
      <c r="AK71" s="971" t="s">
        <v>549</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155</v>
      </c>
      <c r="R72" s="971"/>
      <c r="S72" s="971"/>
      <c r="T72" s="971"/>
      <c r="U72" s="971"/>
      <c r="V72" s="971">
        <v>153</v>
      </c>
      <c r="W72" s="971"/>
      <c r="X72" s="971"/>
      <c r="Y72" s="971"/>
      <c r="Z72" s="971"/>
      <c r="AA72" s="971">
        <v>3</v>
      </c>
      <c r="AB72" s="971"/>
      <c r="AC72" s="971"/>
      <c r="AD72" s="971"/>
      <c r="AE72" s="971"/>
      <c r="AF72" s="971">
        <v>3</v>
      </c>
      <c r="AG72" s="971"/>
      <c r="AH72" s="971"/>
      <c r="AI72" s="971"/>
      <c r="AJ72" s="971"/>
      <c r="AK72" s="971" t="s">
        <v>549</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280</v>
      </c>
      <c r="R73" s="971"/>
      <c r="S73" s="971"/>
      <c r="T73" s="971"/>
      <c r="U73" s="971"/>
      <c r="V73" s="971">
        <v>269</v>
      </c>
      <c r="W73" s="971"/>
      <c r="X73" s="971"/>
      <c r="Y73" s="971"/>
      <c r="Z73" s="971"/>
      <c r="AA73" s="971">
        <v>11</v>
      </c>
      <c r="AB73" s="971"/>
      <c r="AC73" s="971"/>
      <c r="AD73" s="971"/>
      <c r="AE73" s="971"/>
      <c r="AF73" s="971">
        <v>11</v>
      </c>
      <c r="AG73" s="971"/>
      <c r="AH73" s="971"/>
      <c r="AI73" s="971"/>
      <c r="AJ73" s="971"/>
      <c r="AK73" s="971" t="s">
        <v>549</v>
      </c>
      <c r="AL73" s="971"/>
      <c r="AM73" s="971"/>
      <c r="AN73" s="971"/>
      <c r="AO73" s="971"/>
      <c r="AP73" s="971">
        <v>101</v>
      </c>
      <c r="AQ73" s="971"/>
      <c r="AR73" s="971"/>
      <c r="AS73" s="971"/>
      <c r="AT73" s="971"/>
      <c r="AU73" s="971">
        <v>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556</v>
      </c>
      <c r="C74" s="975"/>
      <c r="D74" s="975"/>
      <c r="E74" s="975"/>
      <c r="F74" s="975"/>
      <c r="G74" s="975"/>
      <c r="H74" s="975"/>
      <c r="I74" s="975"/>
      <c r="J74" s="975"/>
      <c r="K74" s="975"/>
      <c r="L74" s="975"/>
      <c r="M74" s="975"/>
      <c r="N74" s="975"/>
      <c r="O74" s="975"/>
      <c r="P74" s="976"/>
      <c r="Q74" s="977">
        <v>168</v>
      </c>
      <c r="R74" s="971"/>
      <c r="S74" s="971"/>
      <c r="T74" s="971"/>
      <c r="U74" s="971"/>
      <c r="V74" s="971">
        <v>160</v>
      </c>
      <c r="W74" s="971"/>
      <c r="X74" s="971"/>
      <c r="Y74" s="971"/>
      <c r="Z74" s="971"/>
      <c r="AA74" s="971">
        <v>9</v>
      </c>
      <c r="AB74" s="971"/>
      <c r="AC74" s="971"/>
      <c r="AD74" s="971"/>
      <c r="AE74" s="971"/>
      <c r="AF74" s="971">
        <v>9</v>
      </c>
      <c r="AG74" s="971"/>
      <c r="AH74" s="971"/>
      <c r="AI74" s="971"/>
      <c r="AJ74" s="971"/>
      <c r="AK74" s="971">
        <v>6</v>
      </c>
      <c r="AL74" s="971"/>
      <c r="AM74" s="971"/>
      <c r="AN74" s="971"/>
      <c r="AO74" s="971"/>
      <c r="AP74" s="971" t="s">
        <v>549</v>
      </c>
      <c r="AQ74" s="971"/>
      <c r="AR74" s="971"/>
      <c r="AS74" s="971"/>
      <c r="AT74" s="971"/>
      <c r="AU74" s="971" t="s">
        <v>549</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557</v>
      </c>
      <c r="C75" s="975"/>
      <c r="D75" s="975"/>
      <c r="E75" s="975"/>
      <c r="F75" s="975"/>
      <c r="G75" s="975"/>
      <c r="H75" s="975"/>
      <c r="I75" s="975"/>
      <c r="J75" s="975"/>
      <c r="K75" s="975"/>
      <c r="L75" s="975"/>
      <c r="M75" s="975"/>
      <c r="N75" s="975"/>
      <c r="O75" s="975"/>
      <c r="P75" s="976"/>
      <c r="Q75" s="978">
        <v>12</v>
      </c>
      <c r="R75" s="979"/>
      <c r="S75" s="979"/>
      <c r="T75" s="979"/>
      <c r="U75" s="980"/>
      <c r="V75" s="981">
        <v>12</v>
      </c>
      <c r="W75" s="979"/>
      <c r="X75" s="979"/>
      <c r="Y75" s="979"/>
      <c r="Z75" s="980"/>
      <c r="AA75" s="981">
        <v>0</v>
      </c>
      <c r="AB75" s="979"/>
      <c r="AC75" s="979"/>
      <c r="AD75" s="979"/>
      <c r="AE75" s="980"/>
      <c r="AF75" s="981">
        <v>0</v>
      </c>
      <c r="AG75" s="979"/>
      <c r="AH75" s="979"/>
      <c r="AI75" s="979"/>
      <c r="AJ75" s="980"/>
      <c r="AK75" s="981" t="s">
        <v>549</v>
      </c>
      <c r="AL75" s="979"/>
      <c r="AM75" s="979"/>
      <c r="AN75" s="979"/>
      <c r="AO75" s="980"/>
      <c r="AP75" s="981" t="s">
        <v>549</v>
      </c>
      <c r="AQ75" s="979"/>
      <c r="AR75" s="979"/>
      <c r="AS75" s="979"/>
      <c r="AT75" s="980"/>
      <c r="AU75" s="981" t="s">
        <v>549</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558</v>
      </c>
      <c r="C76" s="975"/>
      <c r="D76" s="975"/>
      <c r="E76" s="975"/>
      <c r="F76" s="975"/>
      <c r="G76" s="975"/>
      <c r="H76" s="975"/>
      <c r="I76" s="975"/>
      <c r="J76" s="975"/>
      <c r="K76" s="975"/>
      <c r="L76" s="975"/>
      <c r="M76" s="975"/>
      <c r="N76" s="975"/>
      <c r="O76" s="975"/>
      <c r="P76" s="976"/>
      <c r="Q76" s="978">
        <v>463</v>
      </c>
      <c r="R76" s="979"/>
      <c r="S76" s="979"/>
      <c r="T76" s="979"/>
      <c r="U76" s="980"/>
      <c r="V76" s="981">
        <v>462</v>
      </c>
      <c r="W76" s="979"/>
      <c r="X76" s="979"/>
      <c r="Y76" s="979"/>
      <c r="Z76" s="980"/>
      <c r="AA76" s="981">
        <v>1</v>
      </c>
      <c r="AB76" s="979"/>
      <c r="AC76" s="979"/>
      <c r="AD76" s="979"/>
      <c r="AE76" s="980"/>
      <c r="AF76" s="981">
        <v>1</v>
      </c>
      <c r="AG76" s="979"/>
      <c r="AH76" s="979"/>
      <c r="AI76" s="979"/>
      <c r="AJ76" s="980"/>
      <c r="AK76" s="981">
        <v>70</v>
      </c>
      <c r="AL76" s="979"/>
      <c r="AM76" s="979"/>
      <c r="AN76" s="979"/>
      <c r="AO76" s="980"/>
      <c r="AP76" s="981" t="s">
        <v>549</v>
      </c>
      <c r="AQ76" s="979"/>
      <c r="AR76" s="979"/>
      <c r="AS76" s="979"/>
      <c r="AT76" s="980"/>
      <c r="AU76" s="981" t="s">
        <v>549</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559</v>
      </c>
      <c r="C77" s="975"/>
      <c r="D77" s="975"/>
      <c r="E77" s="975"/>
      <c r="F77" s="975"/>
      <c r="G77" s="975"/>
      <c r="H77" s="975"/>
      <c r="I77" s="975"/>
      <c r="J77" s="975"/>
      <c r="K77" s="975"/>
      <c r="L77" s="975"/>
      <c r="M77" s="975"/>
      <c r="N77" s="975"/>
      <c r="O77" s="975"/>
      <c r="P77" s="976"/>
      <c r="Q77" s="978">
        <v>234</v>
      </c>
      <c r="R77" s="979"/>
      <c r="S77" s="979"/>
      <c r="T77" s="979"/>
      <c r="U77" s="980"/>
      <c r="V77" s="981">
        <v>212</v>
      </c>
      <c r="W77" s="979"/>
      <c r="X77" s="979"/>
      <c r="Y77" s="979"/>
      <c r="Z77" s="980"/>
      <c r="AA77" s="981">
        <v>22</v>
      </c>
      <c r="AB77" s="979"/>
      <c r="AC77" s="979"/>
      <c r="AD77" s="979"/>
      <c r="AE77" s="980"/>
      <c r="AF77" s="981">
        <v>22</v>
      </c>
      <c r="AG77" s="979"/>
      <c r="AH77" s="979"/>
      <c r="AI77" s="979"/>
      <c r="AJ77" s="980"/>
      <c r="AK77" s="981">
        <v>12</v>
      </c>
      <c r="AL77" s="979"/>
      <c r="AM77" s="979"/>
      <c r="AN77" s="979"/>
      <c r="AO77" s="980"/>
      <c r="AP77" s="981">
        <v>88</v>
      </c>
      <c r="AQ77" s="979"/>
      <c r="AR77" s="979"/>
      <c r="AS77" s="979"/>
      <c r="AT77" s="980"/>
      <c r="AU77" s="981" t="s">
        <v>549</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560</v>
      </c>
      <c r="C78" s="975"/>
      <c r="D78" s="975"/>
      <c r="E78" s="975"/>
      <c r="F78" s="975"/>
      <c r="G78" s="975"/>
      <c r="H78" s="975"/>
      <c r="I78" s="975"/>
      <c r="J78" s="975"/>
      <c r="K78" s="975"/>
      <c r="L78" s="975"/>
      <c r="M78" s="975"/>
      <c r="N78" s="975"/>
      <c r="O78" s="975"/>
      <c r="P78" s="976"/>
      <c r="Q78" s="977">
        <v>1133</v>
      </c>
      <c r="R78" s="971"/>
      <c r="S78" s="971"/>
      <c r="T78" s="971"/>
      <c r="U78" s="971"/>
      <c r="V78" s="971">
        <v>1125</v>
      </c>
      <c r="W78" s="971"/>
      <c r="X78" s="971"/>
      <c r="Y78" s="971"/>
      <c r="Z78" s="971"/>
      <c r="AA78" s="971">
        <v>8</v>
      </c>
      <c r="AB78" s="971"/>
      <c r="AC78" s="971"/>
      <c r="AD78" s="971"/>
      <c r="AE78" s="971"/>
      <c r="AF78" s="971">
        <v>8</v>
      </c>
      <c r="AG78" s="971"/>
      <c r="AH78" s="971"/>
      <c r="AI78" s="971"/>
      <c r="AJ78" s="971"/>
      <c r="AK78" s="971">
        <v>78</v>
      </c>
      <c r="AL78" s="971"/>
      <c r="AM78" s="971"/>
      <c r="AN78" s="971"/>
      <c r="AO78" s="971"/>
      <c r="AP78" s="971" t="s">
        <v>549</v>
      </c>
      <c r="AQ78" s="971"/>
      <c r="AR78" s="971"/>
      <c r="AS78" s="971"/>
      <c r="AT78" s="971"/>
      <c r="AU78" s="971" t="s">
        <v>549</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561</v>
      </c>
      <c r="C79" s="975"/>
      <c r="D79" s="975"/>
      <c r="E79" s="975"/>
      <c r="F79" s="975"/>
      <c r="G79" s="975"/>
      <c r="H79" s="975"/>
      <c r="I79" s="975"/>
      <c r="J79" s="975"/>
      <c r="K79" s="975"/>
      <c r="L79" s="975"/>
      <c r="M79" s="975"/>
      <c r="N79" s="975"/>
      <c r="O79" s="975"/>
      <c r="P79" s="976"/>
      <c r="Q79" s="977">
        <v>6501</v>
      </c>
      <c r="R79" s="971"/>
      <c r="S79" s="971"/>
      <c r="T79" s="971"/>
      <c r="U79" s="971"/>
      <c r="V79" s="971">
        <v>6062</v>
      </c>
      <c r="W79" s="971"/>
      <c r="X79" s="971"/>
      <c r="Y79" s="971"/>
      <c r="Z79" s="971"/>
      <c r="AA79" s="971">
        <v>439</v>
      </c>
      <c r="AB79" s="971"/>
      <c r="AC79" s="971"/>
      <c r="AD79" s="971"/>
      <c r="AE79" s="971"/>
      <c r="AF79" s="971">
        <v>439</v>
      </c>
      <c r="AG79" s="971"/>
      <c r="AH79" s="971"/>
      <c r="AI79" s="971"/>
      <c r="AJ79" s="971"/>
      <c r="AK79" s="971">
        <v>1024</v>
      </c>
      <c r="AL79" s="971"/>
      <c r="AM79" s="971"/>
      <c r="AN79" s="971"/>
      <c r="AO79" s="971"/>
      <c r="AP79" s="971" t="s">
        <v>549</v>
      </c>
      <c r="AQ79" s="971"/>
      <c r="AR79" s="971"/>
      <c r="AS79" s="971"/>
      <c r="AT79" s="971"/>
      <c r="AU79" s="971" t="s">
        <v>549</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t="s">
        <v>562</v>
      </c>
      <c r="C80" s="975"/>
      <c r="D80" s="975"/>
      <c r="E80" s="975"/>
      <c r="F80" s="975"/>
      <c r="G80" s="975"/>
      <c r="H80" s="975"/>
      <c r="I80" s="975"/>
      <c r="J80" s="975"/>
      <c r="K80" s="975"/>
      <c r="L80" s="975"/>
      <c r="M80" s="975"/>
      <c r="N80" s="975"/>
      <c r="O80" s="975"/>
      <c r="P80" s="976"/>
      <c r="Q80" s="977">
        <v>249</v>
      </c>
      <c r="R80" s="971"/>
      <c r="S80" s="971"/>
      <c r="T80" s="971"/>
      <c r="U80" s="971"/>
      <c r="V80" s="971">
        <v>153</v>
      </c>
      <c r="W80" s="971"/>
      <c r="X80" s="971"/>
      <c r="Y80" s="971"/>
      <c r="Z80" s="971"/>
      <c r="AA80" s="971">
        <v>96</v>
      </c>
      <c r="AB80" s="971"/>
      <c r="AC80" s="971"/>
      <c r="AD80" s="971"/>
      <c r="AE80" s="971"/>
      <c r="AF80" s="971">
        <v>96</v>
      </c>
      <c r="AG80" s="971"/>
      <c r="AH80" s="971"/>
      <c r="AI80" s="971"/>
      <c r="AJ80" s="971"/>
      <c r="AK80" s="971" t="s">
        <v>549</v>
      </c>
      <c r="AL80" s="971"/>
      <c r="AM80" s="971"/>
      <c r="AN80" s="971"/>
      <c r="AO80" s="971"/>
      <c r="AP80" s="971" t="s">
        <v>549</v>
      </c>
      <c r="AQ80" s="971"/>
      <c r="AR80" s="971"/>
      <c r="AS80" s="971"/>
      <c r="AT80" s="971"/>
      <c r="AU80" s="971" t="s">
        <v>549</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t="s">
        <v>563</v>
      </c>
      <c r="C81" s="975"/>
      <c r="D81" s="975"/>
      <c r="E81" s="975"/>
      <c r="F81" s="975"/>
      <c r="G81" s="975"/>
      <c r="H81" s="975"/>
      <c r="I81" s="975"/>
      <c r="J81" s="975"/>
      <c r="K81" s="975"/>
      <c r="L81" s="975"/>
      <c r="M81" s="975"/>
      <c r="N81" s="975"/>
      <c r="O81" s="975"/>
      <c r="P81" s="976"/>
      <c r="Q81" s="977">
        <v>38</v>
      </c>
      <c r="R81" s="971"/>
      <c r="S81" s="971"/>
      <c r="T81" s="971"/>
      <c r="U81" s="971"/>
      <c r="V81" s="971">
        <v>23</v>
      </c>
      <c r="W81" s="971"/>
      <c r="X81" s="971"/>
      <c r="Y81" s="971"/>
      <c r="Z81" s="971"/>
      <c r="AA81" s="971">
        <v>15</v>
      </c>
      <c r="AB81" s="971"/>
      <c r="AC81" s="971"/>
      <c r="AD81" s="971"/>
      <c r="AE81" s="971"/>
      <c r="AF81" s="971">
        <v>15</v>
      </c>
      <c r="AG81" s="971"/>
      <c r="AH81" s="971"/>
      <c r="AI81" s="971"/>
      <c r="AJ81" s="971"/>
      <c r="AK81" s="971" t="s">
        <v>549</v>
      </c>
      <c r="AL81" s="971"/>
      <c r="AM81" s="971"/>
      <c r="AN81" s="971"/>
      <c r="AO81" s="971"/>
      <c r="AP81" s="971" t="s">
        <v>549</v>
      </c>
      <c r="AQ81" s="971"/>
      <c r="AR81" s="971"/>
      <c r="AS81" s="971"/>
      <c r="AT81" s="971"/>
      <c r="AU81" s="971" t="s">
        <v>549</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t="s">
        <v>564</v>
      </c>
      <c r="C82" s="975"/>
      <c r="D82" s="975"/>
      <c r="E82" s="975"/>
      <c r="F82" s="975"/>
      <c r="G82" s="975"/>
      <c r="H82" s="975"/>
      <c r="I82" s="975"/>
      <c r="J82" s="975"/>
      <c r="K82" s="975"/>
      <c r="L82" s="975"/>
      <c r="M82" s="975"/>
      <c r="N82" s="975"/>
      <c r="O82" s="975"/>
      <c r="P82" s="976"/>
      <c r="Q82" s="977">
        <v>237</v>
      </c>
      <c r="R82" s="971"/>
      <c r="S82" s="971"/>
      <c r="T82" s="971"/>
      <c r="U82" s="971"/>
      <c r="V82" s="971">
        <v>234</v>
      </c>
      <c r="W82" s="971"/>
      <c r="X82" s="971"/>
      <c r="Y82" s="971"/>
      <c r="Z82" s="971"/>
      <c r="AA82" s="971">
        <v>4</v>
      </c>
      <c r="AB82" s="971"/>
      <c r="AC82" s="971"/>
      <c r="AD82" s="971"/>
      <c r="AE82" s="971"/>
      <c r="AF82" s="971">
        <v>4</v>
      </c>
      <c r="AG82" s="971"/>
      <c r="AH82" s="971"/>
      <c r="AI82" s="971"/>
      <c r="AJ82" s="971"/>
      <c r="AK82" s="971">
        <v>12</v>
      </c>
      <c r="AL82" s="971"/>
      <c r="AM82" s="971"/>
      <c r="AN82" s="971"/>
      <c r="AO82" s="971"/>
      <c r="AP82" s="971" t="s">
        <v>549</v>
      </c>
      <c r="AQ82" s="971"/>
      <c r="AR82" s="971"/>
      <c r="AS82" s="971"/>
      <c r="AT82" s="971"/>
      <c r="AU82" s="971" t="s">
        <v>549</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t="s">
        <v>565</v>
      </c>
      <c r="C83" s="975"/>
      <c r="D83" s="975"/>
      <c r="E83" s="975"/>
      <c r="F83" s="975"/>
      <c r="G83" s="975"/>
      <c r="H83" s="975"/>
      <c r="I83" s="975"/>
      <c r="J83" s="975"/>
      <c r="K83" s="975"/>
      <c r="L83" s="975"/>
      <c r="M83" s="975"/>
      <c r="N83" s="975"/>
      <c r="O83" s="975"/>
      <c r="P83" s="976"/>
      <c r="Q83" s="977">
        <v>254366</v>
      </c>
      <c r="R83" s="971"/>
      <c r="S83" s="971"/>
      <c r="T83" s="971"/>
      <c r="U83" s="971"/>
      <c r="V83" s="971">
        <v>246438</v>
      </c>
      <c r="W83" s="971"/>
      <c r="X83" s="971"/>
      <c r="Y83" s="971"/>
      <c r="Z83" s="971"/>
      <c r="AA83" s="971">
        <v>7929</v>
      </c>
      <c r="AB83" s="971"/>
      <c r="AC83" s="971"/>
      <c r="AD83" s="971"/>
      <c r="AE83" s="971"/>
      <c r="AF83" s="971">
        <v>7525</v>
      </c>
      <c r="AG83" s="971"/>
      <c r="AH83" s="971"/>
      <c r="AI83" s="971"/>
      <c r="AJ83" s="971"/>
      <c r="AK83" s="971" t="s">
        <v>549</v>
      </c>
      <c r="AL83" s="971"/>
      <c r="AM83" s="971"/>
      <c r="AN83" s="971"/>
      <c r="AO83" s="971"/>
      <c r="AP83" s="971" t="s">
        <v>549</v>
      </c>
      <c r="AQ83" s="971"/>
      <c r="AR83" s="971"/>
      <c r="AS83" s="971"/>
      <c r="AT83" s="971"/>
      <c r="AU83" s="971" t="s">
        <v>549</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t="s">
        <v>566</v>
      </c>
      <c r="C84" s="975"/>
      <c r="D84" s="975"/>
      <c r="E84" s="975"/>
      <c r="F84" s="975"/>
      <c r="G84" s="975"/>
      <c r="H84" s="975"/>
      <c r="I84" s="975"/>
      <c r="J84" s="975"/>
      <c r="K84" s="975"/>
      <c r="L84" s="975"/>
      <c r="M84" s="975"/>
      <c r="N84" s="975"/>
      <c r="O84" s="975"/>
      <c r="P84" s="976"/>
      <c r="Q84" s="977">
        <v>99</v>
      </c>
      <c r="R84" s="971"/>
      <c r="S84" s="971"/>
      <c r="T84" s="971"/>
      <c r="U84" s="971"/>
      <c r="V84" s="971">
        <v>92</v>
      </c>
      <c r="W84" s="971"/>
      <c r="X84" s="971"/>
      <c r="Y84" s="971"/>
      <c r="Z84" s="971"/>
      <c r="AA84" s="971">
        <v>7</v>
      </c>
      <c r="AB84" s="971"/>
      <c r="AC84" s="971"/>
      <c r="AD84" s="971"/>
      <c r="AE84" s="971"/>
      <c r="AF84" s="971">
        <v>7</v>
      </c>
      <c r="AG84" s="971"/>
      <c r="AH84" s="971"/>
      <c r="AI84" s="971"/>
      <c r="AJ84" s="971"/>
      <c r="AK84" s="971" t="s">
        <v>549</v>
      </c>
      <c r="AL84" s="971"/>
      <c r="AM84" s="971"/>
      <c r="AN84" s="971"/>
      <c r="AO84" s="971"/>
      <c r="AP84" s="971" t="s">
        <v>549</v>
      </c>
      <c r="AQ84" s="971"/>
      <c r="AR84" s="971"/>
      <c r="AS84" s="971"/>
      <c r="AT84" s="971"/>
      <c r="AU84" s="971" t="s">
        <v>549</v>
      </c>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10306</v>
      </c>
      <c r="AG88" s="959"/>
      <c r="AH88" s="959"/>
      <c r="AI88" s="959"/>
      <c r="AJ88" s="959"/>
      <c r="AK88" s="963"/>
      <c r="AL88" s="963"/>
      <c r="AM88" s="963"/>
      <c r="AN88" s="963"/>
      <c r="AO88" s="963"/>
      <c r="AP88" s="959">
        <v>3124</v>
      </c>
      <c r="AQ88" s="959"/>
      <c r="AR88" s="959"/>
      <c r="AS88" s="959"/>
      <c r="AT88" s="959"/>
      <c r="AU88" s="959">
        <v>732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79</v>
      </c>
      <c r="CS102" s="953"/>
      <c r="CT102" s="953"/>
      <c r="CU102" s="953"/>
      <c r="CV102" s="954"/>
      <c r="CW102" s="952">
        <v>118</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1645333</v>
      </c>
      <c r="AB110" s="889"/>
      <c r="AC110" s="889"/>
      <c r="AD110" s="889"/>
      <c r="AE110" s="890"/>
      <c r="AF110" s="891">
        <v>1650678</v>
      </c>
      <c r="AG110" s="889"/>
      <c r="AH110" s="889"/>
      <c r="AI110" s="889"/>
      <c r="AJ110" s="890"/>
      <c r="AK110" s="891">
        <v>1604817</v>
      </c>
      <c r="AL110" s="889"/>
      <c r="AM110" s="889"/>
      <c r="AN110" s="889"/>
      <c r="AO110" s="890"/>
      <c r="AP110" s="892">
        <v>26.9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11503668</v>
      </c>
      <c r="BR110" s="842"/>
      <c r="BS110" s="842"/>
      <c r="BT110" s="842"/>
      <c r="BU110" s="842"/>
      <c r="BV110" s="842">
        <v>11312306</v>
      </c>
      <c r="BW110" s="842"/>
      <c r="BX110" s="842"/>
      <c r="BY110" s="842"/>
      <c r="BZ110" s="842"/>
      <c r="CA110" s="842">
        <v>10734058</v>
      </c>
      <c r="CB110" s="842"/>
      <c r="CC110" s="842"/>
      <c r="CD110" s="842"/>
      <c r="CE110" s="842"/>
      <c r="CF110" s="866">
        <v>179.8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1667</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1047798</v>
      </c>
      <c r="BR112" s="817"/>
      <c r="BS112" s="817"/>
      <c r="BT112" s="817"/>
      <c r="BU112" s="817"/>
      <c r="BV112" s="817">
        <v>1148645</v>
      </c>
      <c r="BW112" s="817"/>
      <c r="BX112" s="817"/>
      <c r="BY112" s="817"/>
      <c r="BZ112" s="817"/>
      <c r="CA112" s="817">
        <v>1005680</v>
      </c>
      <c r="CB112" s="817"/>
      <c r="CC112" s="817"/>
      <c r="CD112" s="817"/>
      <c r="CE112" s="817"/>
      <c r="CF112" s="875">
        <v>16.8</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133712</v>
      </c>
      <c r="AB113" s="919"/>
      <c r="AC113" s="919"/>
      <c r="AD113" s="919"/>
      <c r="AE113" s="920"/>
      <c r="AF113" s="921">
        <v>128243</v>
      </c>
      <c r="AG113" s="919"/>
      <c r="AH113" s="919"/>
      <c r="AI113" s="919"/>
      <c r="AJ113" s="920"/>
      <c r="AK113" s="921">
        <v>88652</v>
      </c>
      <c r="AL113" s="919"/>
      <c r="AM113" s="919"/>
      <c r="AN113" s="919"/>
      <c r="AO113" s="920"/>
      <c r="AP113" s="922">
        <v>1.5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873755</v>
      </c>
      <c r="BR113" s="817"/>
      <c r="BS113" s="817"/>
      <c r="BT113" s="817"/>
      <c r="BU113" s="817"/>
      <c r="BV113" s="817">
        <v>822948</v>
      </c>
      <c r="BW113" s="817"/>
      <c r="BX113" s="817"/>
      <c r="BY113" s="817"/>
      <c r="BZ113" s="817"/>
      <c r="CA113" s="817">
        <v>731661</v>
      </c>
      <c r="CB113" s="817"/>
      <c r="CC113" s="817"/>
      <c r="CD113" s="817"/>
      <c r="CE113" s="817"/>
      <c r="CF113" s="875">
        <v>12.3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84149</v>
      </c>
      <c r="AB114" s="780"/>
      <c r="AC114" s="780"/>
      <c r="AD114" s="780"/>
      <c r="AE114" s="781"/>
      <c r="AF114" s="782">
        <v>99944</v>
      </c>
      <c r="AG114" s="780"/>
      <c r="AH114" s="780"/>
      <c r="AI114" s="780"/>
      <c r="AJ114" s="781"/>
      <c r="AK114" s="782">
        <v>101266</v>
      </c>
      <c r="AL114" s="780"/>
      <c r="AM114" s="780"/>
      <c r="AN114" s="780"/>
      <c r="AO114" s="781"/>
      <c r="AP114" s="824">
        <v>1.7</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2403749</v>
      </c>
      <c r="BR114" s="817"/>
      <c r="BS114" s="817"/>
      <c r="BT114" s="817"/>
      <c r="BU114" s="817"/>
      <c r="BV114" s="817">
        <v>2420080</v>
      </c>
      <c r="BW114" s="817"/>
      <c r="BX114" s="817"/>
      <c r="BY114" s="817"/>
      <c r="BZ114" s="817"/>
      <c r="CA114" s="817">
        <v>2469790</v>
      </c>
      <c r="CB114" s="817"/>
      <c r="CC114" s="817"/>
      <c r="CD114" s="817"/>
      <c r="CE114" s="817"/>
      <c r="CF114" s="875">
        <v>41.4</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1864861</v>
      </c>
      <c r="AB117" s="903"/>
      <c r="AC117" s="903"/>
      <c r="AD117" s="903"/>
      <c r="AE117" s="904"/>
      <c r="AF117" s="905">
        <v>1878865</v>
      </c>
      <c r="AG117" s="903"/>
      <c r="AH117" s="903"/>
      <c r="AI117" s="903"/>
      <c r="AJ117" s="904"/>
      <c r="AK117" s="905">
        <v>1794735</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15828970</v>
      </c>
      <c r="BR119" s="845"/>
      <c r="BS119" s="845"/>
      <c r="BT119" s="845"/>
      <c r="BU119" s="845"/>
      <c r="BV119" s="845">
        <v>15703979</v>
      </c>
      <c r="BW119" s="845"/>
      <c r="BX119" s="845"/>
      <c r="BY119" s="845"/>
      <c r="BZ119" s="845"/>
      <c r="CA119" s="845">
        <v>14941189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6329766</v>
      </c>
      <c r="BR120" s="842"/>
      <c r="BS120" s="842"/>
      <c r="BT120" s="842"/>
      <c r="BU120" s="842"/>
      <c r="BV120" s="842">
        <v>6822630</v>
      </c>
      <c r="BW120" s="842"/>
      <c r="BX120" s="842"/>
      <c r="BY120" s="842"/>
      <c r="BZ120" s="842"/>
      <c r="CA120" s="842">
        <v>7363162</v>
      </c>
      <c r="CB120" s="842"/>
      <c r="CC120" s="842"/>
      <c r="CD120" s="842"/>
      <c r="CE120" s="842"/>
      <c r="CF120" s="866">
        <v>123.4</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849216</v>
      </c>
      <c r="DH120" s="842"/>
      <c r="DI120" s="842"/>
      <c r="DJ120" s="842"/>
      <c r="DK120" s="842"/>
      <c r="DL120" s="842">
        <v>950980</v>
      </c>
      <c r="DM120" s="842"/>
      <c r="DN120" s="842"/>
      <c r="DO120" s="842"/>
      <c r="DP120" s="842"/>
      <c r="DQ120" s="842">
        <v>821089</v>
      </c>
      <c r="DR120" s="842"/>
      <c r="DS120" s="842"/>
      <c r="DT120" s="842"/>
      <c r="DU120" s="842"/>
      <c r="DV120" s="843">
        <v>13.8</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144047</v>
      </c>
      <c r="BR121" s="817"/>
      <c r="BS121" s="817"/>
      <c r="BT121" s="817"/>
      <c r="BU121" s="817"/>
      <c r="BV121" s="817">
        <v>126704</v>
      </c>
      <c r="BW121" s="817"/>
      <c r="BX121" s="817"/>
      <c r="BY121" s="817"/>
      <c r="BZ121" s="817"/>
      <c r="CA121" s="817">
        <v>109305</v>
      </c>
      <c r="CB121" s="817"/>
      <c r="CC121" s="817"/>
      <c r="CD121" s="817"/>
      <c r="CE121" s="817"/>
      <c r="CF121" s="875">
        <v>1.8</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198582</v>
      </c>
      <c r="DH121" s="817"/>
      <c r="DI121" s="817"/>
      <c r="DJ121" s="817"/>
      <c r="DK121" s="817"/>
      <c r="DL121" s="817">
        <v>197665</v>
      </c>
      <c r="DM121" s="817"/>
      <c r="DN121" s="817"/>
      <c r="DO121" s="817"/>
      <c r="DP121" s="817"/>
      <c r="DQ121" s="817">
        <v>184591</v>
      </c>
      <c r="DR121" s="817"/>
      <c r="DS121" s="817"/>
      <c r="DT121" s="817"/>
      <c r="DU121" s="817"/>
      <c r="DV121" s="794">
        <v>3.1</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11926550</v>
      </c>
      <c r="BR122" s="845"/>
      <c r="BS122" s="845"/>
      <c r="BT122" s="845"/>
      <c r="BU122" s="845"/>
      <c r="BV122" s="845">
        <v>11575692</v>
      </c>
      <c r="BW122" s="845"/>
      <c r="BX122" s="845"/>
      <c r="BY122" s="845"/>
      <c r="BZ122" s="845"/>
      <c r="CA122" s="845">
        <v>10945095</v>
      </c>
      <c r="CB122" s="845"/>
      <c r="CC122" s="845"/>
      <c r="CD122" s="845"/>
      <c r="CE122" s="845"/>
      <c r="CF122" s="846">
        <v>183.4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18400363</v>
      </c>
      <c r="BR123" s="833"/>
      <c r="BS123" s="833"/>
      <c r="BT123" s="833"/>
      <c r="BU123" s="833"/>
      <c r="BV123" s="833">
        <v>18525026</v>
      </c>
      <c r="BW123" s="833"/>
      <c r="BX123" s="833"/>
      <c r="BY123" s="833"/>
      <c r="BZ123" s="833"/>
      <c r="CA123" s="833">
        <v>18417562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23269</v>
      </c>
      <c r="AB128" s="801"/>
      <c r="AC128" s="801"/>
      <c r="AD128" s="801"/>
      <c r="AE128" s="802"/>
      <c r="AF128" s="803">
        <v>23601</v>
      </c>
      <c r="AG128" s="801"/>
      <c r="AH128" s="801"/>
      <c r="AI128" s="801"/>
      <c r="AJ128" s="802"/>
      <c r="AK128" s="803">
        <v>22895</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13.92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7717335</v>
      </c>
      <c r="AB129" s="780"/>
      <c r="AC129" s="780"/>
      <c r="AD129" s="780"/>
      <c r="AE129" s="781"/>
      <c r="AF129" s="782">
        <v>7506340</v>
      </c>
      <c r="AG129" s="780"/>
      <c r="AH129" s="780"/>
      <c r="AI129" s="780"/>
      <c r="AJ129" s="781"/>
      <c r="AK129" s="782">
        <v>7407643</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18.920000000000002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1511304</v>
      </c>
      <c r="AB130" s="780"/>
      <c r="AC130" s="780"/>
      <c r="AD130" s="780"/>
      <c r="AE130" s="781"/>
      <c r="AF130" s="782">
        <v>1516268</v>
      </c>
      <c r="AG130" s="780"/>
      <c r="AH130" s="780"/>
      <c r="AI130" s="780"/>
      <c r="AJ130" s="781"/>
      <c r="AK130" s="782">
        <v>1438965</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6206031</v>
      </c>
      <c r="AB131" s="764"/>
      <c r="AC131" s="764"/>
      <c r="AD131" s="764"/>
      <c r="AE131" s="765"/>
      <c r="AF131" s="766">
        <v>5990072</v>
      </c>
      <c r="AG131" s="764"/>
      <c r="AH131" s="764"/>
      <c r="AI131" s="764"/>
      <c r="AJ131" s="765"/>
      <c r="AK131" s="766">
        <v>5968678</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5.3220488259999996</v>
      </c>
      <c r="AB132" s="745"/>
      <c r="AC132" s="745"/>
      <c r="AD132" s="745"/>
      <c r="AE132" s="746"/>
      <c r="AF132" s="747">
        <v>5.6592975839999999</v>
      </c>
      <c r="AG132" s="745"/>
      <c r="AH132" s="745"/>
      <c r="AI132" s="745"/>
      <c r="AJ132" s="746"/>
      <c r="AK132" s="747">
        <v>5.577030626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4.5999999999999996</v>
      </c>
      <c r="AB133" s="724"/>
      <c r="AC133" s="724"/>
      <c r="AD133" s="724"/>
      <c r="AE133" s="725"/>
      <c r="AF133" s="723">
        <v>5.3</v>
      </c>
      <c r="AG133" s="724"/>
      <c r="AH133" s="724"/>
      <c r="AI133" s="724"/>
      <c r="AJ133" s="725"/>
      <c r="AK133" s="723">
        <v>5.5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LVWqR2BdZflDp0XKb4oU3z5T4ye8Ap5m+j7CzWNTbV4Tu7PgC/6GbOOYDGO+tNFu1p3iTQHbSQ/MH+am9j0ew==" saltValue="QhkilDoQP6TgAl8hfOKY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lA1x5mOkcx8w7wpCTCSstJuRwinZHyp+eQztFB6EyKMZciYKgPkeLQ/IFssDfehaPx5jryu5/IjAErr8oq0wQ==" saltValue="HgnDANSpOAqStwxuYs+o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phPuJ4TjmnZ2ZVKXnJestA/749J06So/B2jZgWV5FYdB7zFa+9HHJRyR/7LQLWwLC8KyhE2vOhJbiFWa2wOjw==" saltValue="/eq+BoBRdCUjRU5Afeid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2947269</v>
      </c>
      <c r="AP9" s="281">
        <v>192645</v>
      </c>
      <c r="AQ9" s="282">
        <v>90724</v>
      </c>
      <c r="AR9" s="283">
        <v>112.3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9016</v>
      </c>
      <c r="AP10" s="284">
        <v>589</v>
      </c>
      <c r="AQ10" s="285">
        <v>11342</v>
      </c>
      <c r="AR10" s="286">
        <v>-94.8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70042</v>
      </c>
      <c r="AP11" s="284">
        <v>4578</v>
      </c>
      <c r="AQ11" s="285">
        <v>1033</v>
      </c>
      <c r="AR11" s="286">
        <v>343.2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v>16</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t="s">
        <v>488</v>
      </c>
      <c r="AP13" s="284" t="s">
        <v>488</v>
      </c>
      <c r="AQ13" s="285">
        <v>3647</v>
      </c>
      <c r="AR13" s="286" t="s">
        <v>488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85392</v>
      </c>
      <c r="AP14" s="284">
        <v>5582</v>
      </c>
      <c r="AQ14" s="285">
        <v>1693</v>
      </c>
      <c r="AR14" s="286">
        <v>229.7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-121219</v>
      </c>
      <c r="AP15" s="284">
        <v>-7923</v>
      </c>
      <c r="AQ15" s="285">
        <v>-4922</v>
      </c>
      <c r="AR15" s="286">
        <v>61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2990500</v>
      </c>
      <c r="AP16" s="284">
        <v>195470</v>
      </c>
      <c r="AQ16" s="285">
        <v>103533</v>
      </c>
      <c r="AR16" s="286">
        <v>88.8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16.28</v>
      </c>
      <c r="AP21" s="298">
        <v>9.17</v>
      </c>
      <c r="AQ21" s="299">
        <v>7.11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100.4</v>
      </c>
      <c r="AP22" s="303">
        <v>97.2</v>
      </c>
      <c r="AQ22" s="304">
        <v>3.2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1604817</v>
      </c>
      <c r="AP32" s="312">
        <v>104897</v>
      </c>
      <c r="AQ32" s="313">
        <v>59793</v>
      </c>
      <c r="AR32" s="314">
        <v>75.400000000000006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88652</v>
      </c>
      <c r="AP35" s="312">
        <v>5795</v>
      </c>
      <c r="AQ35" s="313">
        <v>14599</v>
      </c>
      <c r="AR35" s="314">
        <v>-60.3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101266</v>
      </c>
      <c r="AP36" s="312">
        <v>6619</v>
      </c>
      <c r="AQ36" s="313">
        <v>2530</v>
      </c>
      <c r="AR36" s="314">
        <v>161.6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488</v>
      </c>
      <c r="AP37" s="312" t="s">
        <v>488</v>
      </c>
      <c r="AQ37" s="313">
        <v>188</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488</v>
      </c>
      <c r="AP38" s="315" t="s">
        <v>488</v>
      </c>
      <c r="AQ38" s="316">
        <v>2</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-22895</v>
      </c>
      <c r="AP39" s="312">
        <v>-1497</v>
      </c>
      <c r="AQ39" s="313">
        <v>-4866</v>
      </c>
      <c r="AR39" s="314">
        <v>-69.2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-1438965</v>
      </c>
      <c r="AP40" s="312">
        <v>-94056</v>
      </c>
      <c r="AQ40" s="313">
        <v>-49341</v>
      </c>
      <c r="AR40" s="314">
        <v>90.6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332875</v>
      </c>
      <c r="AP41" s="312">
        <v>21758</v>
      </c>
      <c r="AQ41" s="313">
        <v>22906</v>
      </c>
      <c r="AR41" s="314">
        <v>-5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1940027</v>
      </c>
      <c r="AN51" s="334">
        <v>116211</v>
      </c>
      <c r="AO51" s="335">
        <v>2.6</v>
      </c>
      <c r="AP51" s="336">
        <v>79288</v>
      </c>
      <c r="AQ51" s="337">
        <v>21.8</v>
      </c>
      <c r="AR51" s="338">
        <v>-19.2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951725</v>
      </c>
      <c r="AN52" s="342">
        <v>57010</v>
      </c>
      <c r="AO52" s="343">
        <v>3.6</v>
      </c>
      <c r="AP52" s="344">
        <v>41870</v>
      </c>
      <c r="AQ52" s="345">
        <v>9.6</v>
      </c>
      <c r="AR52" s="346">
        <v>-6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1567801</v>
      </c>
      <c r="AN53" s="334">
        <v>95621</v>
      </c>
      <c r="AO53" s="335">
        <v>-17.7</v>
      </c>
      <c r="AP53" s="336">
        <v>84962</v>
      </c>
      <c r="AQ53" s="337">
        <v>7.2</v>
      </c>
      <c r="AR53" s="338">
        <v>-24.9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668727</v>
      </c>
      <c r="AN54" s="342">
        <v>40786</v>
      </c>
      <c r="AO54" s="343">
        <v>-28.5</v>
      </c>
      <c r="AP54" s="344">
        <v>42793</v>
      </c>
      <c r="AQ54" s="345">
        <v>2.2000000000000002</v>
      </c>
      <c r="AR54" s="346">
        <v>-30.7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2129397</v>
      </c>
      <c r="AN55" s="334">
        <v>132162</v>
      </c>
      <c r="AO55" s="335">
        <v>38.200000000000003</v>
      </c>
      <c r="AP55" s="336">
        <v>71279</v>
      </c>
      <c r="AQ55" s="337">
        <v>-16.100000000000001</v>
      </c>
      <c r="AR55" s="338">
        <v>54.3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1071859</v>
      </c>
      <c r="AN56" s="342">
        <v>66526</v>
      </c>
      <c r="AO56" s="343">
        <v>63.1</v>
      </c>
      <c r="AP56" s="344">
        <v>36731</v>
      </c>
      <c r="AQ56" s="345">
        <v>-14.2</v>
      </c>
      <c r="AR56" s="346">
        <v>77.3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2366134</v>
      </c>
      <c r="AN57" s="334">
        <v>150345</v>
      </c>
      <c r="AO57" s="335">
        <v>13.8</v>
      </c>
      <c r="AP57" s="336">
        <v>74994</v>
      </c>
      <c r="AQ57" s="337">
        <v>5.2</v>
      </c>
      <c r="AR57" s="338">
        <v>8.6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1318528</v>
      </c>
      <c r="AN58" s="342">
        <v>83780</v>
      </c>
      <c r="AO58" s="343">
        <v>25.9</v>
      </c>
      <c r="AP58" s="344">
        <v>36188</v>
      </c>
      <c r="AQ58" s="345">
        <v>-1.5</v>
      </c>
      <c r="AR58" s="346">
        <v>27.4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2029182</v>
      </c>
      <c r="AN59" s="334">
        <v>132635</v>
      </c>
      <c r="AO59" s="335">
        <v>-11.8</v>
      </c>
      <c r="AP59" s="336">
        <v>71849</v>
      </c>
      <c r="AQ59" s="337">
        <v>-4.2</v>
      </c>
      <c r="AR59" s="338">
        <v>-7.6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920222</v>
      </c>
      <c r="AN60" s="342">
        <v>60149</v>
      </c>
      <c r="AO60" s="343">
        <v>-28.2</v>
      </c>
      <c r="AP60" s="344">
        <v>36144</v>
      </c>
      <c r="AQ60" s="345">
        <v>-0.1</v>
      </c>
      <c r="AR60" s="346">
        <v>-28.1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2006508</v>
      </c>
      <c r="AN61" s="349">
        <v>125395</v>
      </c>
      <c r="AO61" s="350">
        <v>5</v>
      </c>
      <c r="AP61" s="351">
        <v>76474</v>
      </c>
      <c r="AQ61" s="352">
        <v>2.8</v>
      </c>
      <c r="AR61" s="338">
        <v>2.2000000000000002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986212</v>
      </c>
      <c r="AN62" s="342">
        <v>61650</v>
      </c>
      <c r="AO62" s="343">
        <v>7.2</v>
      </c>
      <c r="AP62" s="344">
        <v>38745</v>
      </c>
      <c r="AQ62" s="345">
        <v>-0.8</v>
      </c>
      <c r="AR62" s="346">
        <v>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D0PA+IY/KdmncMomEtshwU+1aW5Vwapx5OmmgIKiYnDc5fPyky3gU7gI/LzyKukMUWcZJWUampr90GsQqMoUqw==" saltValue="iMYAcUWzKPUvVT8dqcIz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AovY6NIB2rpV9Vq93BKbgA+RoCt3HF/y7x26R6b3Anc4wNh4y/9Mks2FmrjaslsJp7RBvg1eD5HqbC6zo2uiNQ==" saltValue="w1DW9f01YGMeAM4MywzH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cD+GkiwxIuMshNh2pVIGPdME0zi8KcPJWcMDeTv8K+IQuBg24RxJdHHDp32loq0kR6TT3Oc1frZJ1FdRM9iQnw==" saltValue="VTXm/zHpERZStGBz4dH3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46.53</v>
      </c>
      <c r="G47" s="12">
        <v>44.85</v>
      </c>
      <c r="H47" s="12">
        <v>48.58</v>
      </c>
      <c r="I47" s="12">
        <v>55.62</v>
      </c>
      <c r="J47" s="13">
        <v>62.55</v>
      </c>
    </row>
    <row r="48" spans="2:10" ht="57.75" customHeight="1" x14ac:dyDescent="0.2">
      <c r="B48" s="14"/>
      <c r="C48" s="1141" t="s">
        <v>4</v>
      </c>
      <c r="D48" s="1141"/>
      <c r="E48" s="1142"/>
      <c r="F48" s="15">
        <v>9.56</v>
      </c>
      <c r="G48" s="16">
        <v>11.94</v>
      </c>
      <c r="H48" s="16">
        <v>10.94</v>
      </c>
      <c r="I48" s="16">
        <v>11.92</v>
      </c>
      <c r="J48" s="17">
        <v>11.31</v>
      </c>
    </row>
    <row r="49" spans="2:10" ht="57.75" customHeight="1" thickBot="1" x14ac:dyDescent="0.25">
      <c r="B49" s="18"/>
      <c r="C49" s="1143" t="s">
        <v>5</v>
      </c>
      <c r="D49" s="1143"/>
      <c r="E49" s="1144"/>
      <c r="F49" s="19" t="s">
        <v>531</v>
      </c>
      <c r="G49" s="20" t="s">
        <v>532</v>
      </c>
      <c r="H49" s="20" t="s">
        <v>533</v>
      </c>
      <c r="I49" s="20">
        <v>0.76</v>
      </c>
      <c r="J49" s="21" t="s">
        <v>534</v>
      </c>
    </row>
    <row r="50" spans="2:10" ht="13.2" x14ac:dyDescent="0.2"/>
  </sheetData>
  <sheetProtection algorithmName="SHA-512" hashValue="bvesrz7DUjErC/fLe+e7MKw3qmjxcrWVjUN1zXlkKE3G9s8c9AiThhgLNc2kjE3Sf9LnM+/f68OVfAc55GS8Uw==" saltValue="azIA2UtzHtGPtnEK9KM3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