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ss210078\e財政第２班\24_財政事情・財政分析\07_財政状況資料集（H22決算～）\R5年度決算\07_完成（１回目）\"/>
    </mc:Choice>
  </mc:AlternateContent>
  <xr:revisionPtr revIDLastSave="0" documentId="13_ncr:1_{EFBA603B-00A2-4F8E-A6F2-0B99B464D569}"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CO35" i="10"/>
  <c r="BW35" i="10"/>
  <c r="AM35" i="10"/>
  <c r="C35" i="10"/>
  <c r="CO34" i="10"/>
  <c r="BW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 r="BE34" i="10" s="1"/>
  <c r="BE35" i="10" s="1"/>
</calcChain>
</file>

<file path=xl/sharedStrings.xml><?xml version="1.0" encoding="utf-8"?>
<sst xmlns="http://schemas.openxmlformats.org/spreadsheetml/2006/main" count="1121" uniqueCount="571">
  <si>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</si>
  <si>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</si>
  <si>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</si>
  <si>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</si>
  <si>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</si>
  <si>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</si>
  <si>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</si>
  <si>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</si>
  <si>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</si>
  <si>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</si>
  <si>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</si>
  <si>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</si>
  <si>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</si>
  <si>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</si>
  <si>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</si>
  <si>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</si>
  <si>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</si>
  <si>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</si>
  <si>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</si>
  <si>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</si>
  <si>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</si>
  <si>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</si>
  <si>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</si>
  <si>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</si>
  <si>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</si>
  <si>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</si>
  <si>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</si>
  <si>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</si>
  <si>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</si>
  <si>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</si>
  <si>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</si>
  <si>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</si>
  <si>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</si>
  <si>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</si>
  <si>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</si>
  <si>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</si>
  <si>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</si>
  <si>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</si>
  <si>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</si>
  <si>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</si>
  <si>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</si>
  <si>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</si>
  <si>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</si>
  <si>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</si>
  <si>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</si>
  <si>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</si>
  <si>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</si>
  <si>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</si>
  <si>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</si>
  <si>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</si>
  <si>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</si>
  <si>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</si>
  <si>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</si>
  <si>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</si>
  <si>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</si>
  <si>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</si>
  <si>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</si>
  <si>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</si>
  <si>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</si>
  <si>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</si>
  <si>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</si>
  <si>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</si>
  <si>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</si>
  <si>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</si>
  <si>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</si>
  <si>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</si>
  <si>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</si>
  <si>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</si>
  <si>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</si>
  <si>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</si>
  <si>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</si>
  <si>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</si>
  <si>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</si>
  <si>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</si>
  <si>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</si>
  <si>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</si>
  <si>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</si>
  <si>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</si>
  <si>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</si>
  <si>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</si>
  <si>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</si>
  <si>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Ⅰ－１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</si>
  <si>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</si>
  <si>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</si>
  <si>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</si>
  <si>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</si>
  <si>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</si>
  <si>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</si>
  <si>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</si>
  <si>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</si>
  <si>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</si>
  <si>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</si>
  <si>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</si>
  <si>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</si>
  <si>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鳥羽市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</si>
  <si>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</si>
  <si>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</si>
  <si>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</si>
  <si>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</si>
  <si>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</si>
  <si>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</si>
  <si>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</si>
  <si>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</si>
  <si>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</si>
  <si>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</si>
  <si>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</si>
  <si>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</si>
  <si>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</si>
  <si>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</si>
  <si>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</si>
  <si>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</si>
  <si>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</si>
  <si>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</si>
  <si>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</si>
  <si>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</si>
  <si>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</si>
  <si>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</si>
  <si>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</si>
  <si>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-9.9</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</si>
  <si>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</si>
  <si>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</si>
  <si>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</si>
  <si>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</si>
  <si>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</si>
  <si>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</si>
  <si>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</si>
  <si>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</si>
  <si>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</si>
  <si>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</si>
  <si>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</si>
  <si>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</si>
  <si>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</si>
  <si>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</si>
  <si>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</si>
  <si>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</si>
  <si>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</si>
  <si>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</si>
  <si>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</si>
  <si>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</si>
  <si>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</si>
  <si>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</si>
  <si>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</si>
  <si>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6"/>
  </si>
  <si>
    <t>うち日本人(％)</t>
    <phoneticPr fontId="5"/>
  </si>
  <si>
    <t>-2.9</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</si>
  <si>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</si>
  <si>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</si>
  <si>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</si>
  <si>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</si>
  <si>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</si>
  <si>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</si>
  <si>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</si>
  <si>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</si>
  <si>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</si>
  <si>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</si>
  <si>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</si>
  <si>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</si>
  <si>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</si>
  <si>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</si>
  <si>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</si>
  <si>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</si>
  <si>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</si>
  <si>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</si>
  <si>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</si>
  <si>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</si>
  <si>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</si>
  <si>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</si>
  <si>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</si>
  <si>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</si>
  <si>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</si>
  <si>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</si>
  <si>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</si>
  <si>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</si>
  <si>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</si>
  <si>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</si>
  <si>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</si>
  <si>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</si>
  <si>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</si>
  <si>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</si>
  <si>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</si>
  <si>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</si>
  <si>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</si>
  <si>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</si>
  <si>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</si>
  <si>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</si>
  <si>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</si>
  <si>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</si>
  <si>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</si>
  <si>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</si>
  <si>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</si>
  <si>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</si>
  <si>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</si>
  <si>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</si>
  <si>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</si>
  <si>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</si>
  <si>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</si>
  <si>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</si>
  <si>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</si>
  <si>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</si>
  <si>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</si>
  <si>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</si>
  <si>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</si>
  <si>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</si>
  <si>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三重県鳥羽市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</si>
  <si>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</si>
  <si>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</si>
  <si>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</si>
  <si>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</si>
  <si>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</si>
  <si>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</si>
  <si>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</si>
  <si>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</si>
  <si>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</si>
  <si>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</si>
  <si>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</si>
  <si>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</si>
  <si>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</si>
  <si>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</si>
  <si>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</si>
  <si>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</si>
  <si>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</si>
  <si>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</si>
  <si>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</si>
  <si>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</si>
  <si>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</si>
  <si>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</si>
  <si>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</si>
  <si>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</si>
  <si>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</si>
  <si>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</si>
  <si>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</si>
  <si>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</si>
  <si>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</si>
  <si>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</si>
  <si>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</si>
  <si>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</si>
  <si>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</si>
  <si>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</si>
  <si>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</si>
  <si>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</si>
  <si>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</si>
  <si>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</si>
  <si>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</si>
  <si>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</si>
  <si>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</si>
  <si>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</si>
  <si>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</si>
  <si>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</si>
  <si>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</si>
  <si>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</si>
  <si>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</si>
  <si>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</si>
  <si>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</si>
  <si>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</si>
  <si>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</si>
  <si>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</si>
  <si>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</si>
  <si>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</si>
  <si>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</si>
  <si>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</si>
  <si>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</si>
  <si>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</si>
  <si>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</si>
  <si>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</si>
  <si>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</si>
  <si>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</si>
  <si>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</si>
  <si>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</si>
  <si>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</si>
  <si>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</si>
  <si>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</si>
  <si>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</si>
  <si>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</si>
  <si>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</si>
  <si>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</si>
  <si>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</si>
  <si>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</si>
  <si>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</si>
  <si>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</si>
  <si>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</si>
  <si>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</si>
  <si>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</si>
  <si>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</si>
  <si>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</si>
  <si>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</si>
  <si>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</si>
  <si>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</si>
  <si>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</si>
  <si>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</si>
  <si>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</si>
  <si>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</si>
  <si>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</si>
  <si>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</si>
  <si>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</si>
  <si>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</si>
  <si>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</si>
  <si>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</si>
  <si>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</si>
  <si>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</si>
  <si>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</si>
  <si>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</si>
  <si>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</si>
  <si>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</si>
  <si>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</si>
  <si>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</si>
  <si>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</si>
  <si>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</si>
  <si>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</si>
  <si>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</si>
  <si>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</si>
  <si>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</si>
  <si>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</si>
  <si>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</si>
  <si>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</si>
  <si>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</si>
  <si>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</si>
  <si>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</si>
  <si>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</si>
  <si>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</si>
  <si>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交通</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</si>
  <si>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</si>
  <si>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</si>
  <si>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</si>
  <si>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</si>
  <si>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</si>
  <si>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</si>
  <si>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</si>
  <si>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</si>
  <si>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</si>
  <si>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</si>
  <si>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</si>
  <si>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</si>
  <si>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</si>
  <si>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</si>
  <si>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</si>
  <si>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</si>
  <si>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</si>
  <si>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</si>
  <si>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</si>
  <si>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</si>
  <si>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</si>
  <si>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</si>
  <si>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</si>
  <si>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</si>
  <si>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</si>
  <si>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</si>
  <si>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</si>
  <si>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</si>
  <si>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</si>
  <si>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</si>
  <si>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</si>
  <si>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</si>
  <si>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</si>
  <si>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</si>
  <si>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三重県鳥羽市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</si>
  <si>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</si>
  <si>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</si>
  <si>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</si>
  <si>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</si>
  <si>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</si>
  <si>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</si>
  <si>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</si>
  <si>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</si>
  <si>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</si>
  <si>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</si>
  <si>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</si>
  <si>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</si>
  <si>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</si>
  <si>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</si>
  <si>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</si>
  <si>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</si>
  <si>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</si>
  <si>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</si>
  <si>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</si>
  <si>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</si>
  <si>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</si>
  <si>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</si>
  <si>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</si>
  <si>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</si>
  <si>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</si>
  <si>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</si>
  <si>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</si>
  <si>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</si>
  <si>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</si>
  <si>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</si>
  <si>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</si>
  <si>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</si>
  <si>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</si>
  <si>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</si>
  <si>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</si>
  <si>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</si>
  <si>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水道事業会計</t>
    <phoneticPr fontId="5"/>
  </si>
  <si>
    <t>法適用企業</t>
    <phoneticPr fontId="5"/>
  </si>
  <si>
    <t>定期航路事業特別会計</t>
    <phoneticPr fontId="5"/>
  </si>
  <si>
    <t>法非適用企業</t>
    <phoneticPr fontId="5"/>
  </si>
  <si>
    <t>特定環境保全公共下水道事業特別会計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</si>
  <si>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</si>
  <si>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</si>
  <si>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</si>
  <si>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</si>
  <si>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</si>
  <si>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</si>
  <si>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</si>
  <si>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</si>
  <si>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</si>
  <si>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</si>
  <si>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</si>
  <si>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</si>
  <si>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</si>
  <si>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</si>
  <si>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</si>
  <si>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</si>
  <si>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</si>
  <si>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</si>
  <si>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</si>
  <si>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</si>
  <si>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</si>
  <si>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</si>
  <si>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</si>
  <si>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</si>
  <si>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</si>
  <si>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</si>
  <si>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</si>
  <si>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</si>
  <si>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</si>
  <si>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</si>
  <si>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</si>
  <si>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</si>
  <si>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</si>
  <si>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</si>
  <si>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</si>
  <si>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</si>
  <si>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</si>
  <si>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</si>
  <si>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</si>
  <si>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</si>
  <si>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</si>
  <si>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</si>
  <si>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</si>
  <si>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</si>
  <si>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</si>
  <si>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</si>
  <si>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</si>
  <si>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</si>
  <si>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</si>
  <si>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</si>
  <si>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</si>
  <si>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</si>
  <si>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</si>
  <si>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</si>
  <si>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</si>
  <si>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</si>
  <si>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</si>
  <si>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</si>
  <si>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</si>
  <si>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</si>
  <si>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</si>
  <si>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</si>
  <si>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</si>
  <si>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</si>
  <si>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</si>
  <si>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</si>
  <si>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</si>
  <si>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</si>
  <si>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</si>
  <si>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</si>
  <si>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</si>
  <si>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</si>
  <si>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</si>
  <si>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</si>
  <si>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</si>
  <si>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</si>
  <si>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</si>
  <si>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</si>
  <si>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</si>
  <si>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</si>
  <si>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</si>
  <si>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</si>
  <si>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</si>
  <si>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</si>
  <si>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</si>
  <si>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</si>
  <si>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</si>
  <si>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</si>
  <si>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</si>
  <si>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</si>
  <si>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</si>
  <si>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</si>
  <si>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</si>
  <si>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</si>
  <si>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</si>
  <si>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</si>
  <si>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</si>
  <si>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</si>
  <si>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</si>
  <si>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</si>
  <si>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</si>
  <si>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</si>
  <si>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</si>
  <si>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</si>
  <si>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</si>
  <si>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</si>
  <si>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</si>
  <si>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</si>
  <si>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</si>
  <si>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</si>
  <si>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</si>
  <si>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</si>
  <si>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</si>
  <si>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</si>
  <si>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</si>
  <si>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</si>
  <si>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</si>
  <si>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</si>
  <si>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</si>
  <si>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</si>
  <si>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</si>
  <si>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</si>
  <si>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</si>
  <si>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</si>
  <si>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</si>
  <si>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</si>
  <si>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</si>
  <si>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</si>
  <si>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</si>
  <si>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</si>
  <si>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</si>
  <si>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</si>
  <si>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</si>
  <si>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</si>
  <si>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</si>
  <si>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0.29</t>
  </si>
  <si>
    <t>▲ 0.44</t>
  </si>
  <si>
    <t>水道事業会計</t>
  </si>
  <si>
    <t>一般会計</t>
  </si>
  <si>
    <t>介護保険事業特別会計</t>
  </si>
  <si>
    <t>国民健康保険事業特別会計</t>
  </si>
  <si>
    <t>後期高齢者医療特別会計</t>
  </si>
  <si>
    <t>定期航路事業特別会計</t>
  </si>
  <si>
    <t>特定環境保全公共下水道事業特別会計</t>
  </si>
  <si>
    <t>その他会計（赤字）</t>
  </si>
  <si>
    <t>その他会計（黒字）</t>
  </si>
  <si>
    <t>R01</t>
    <phoneticPr fontId="5"/>
  </si>
  <si>
    <t>R02</t>
    <phoneticPr fontId="5"/>
  </si>
  <si>
    <t>R03</t>
    <phoneticPr fontId="5"/>
  </si>
  <si>
    <t>R04</t>
    <phoneticPr fontId="5"/>
  </si>
  <si>
    <t>R05</t>
    <phoneticPr fontId="5"/>
  </si>
  <si>
    <t>-</t>
    <phoneticPr fontId="2"/>
  </si>
  <si>
    <t>-</t>
    <phoneticPr fontId="2"/>
  </si>
  <si>
    <t>鳥羽志勢広域連合（一般会計）</t>
    <rPh sb="0" eb="2">
      <t>トバ</t>
    </rPh>
    <rPh sb="2" eb="3">
      <t>シ</t>
    </rPh>
    <rPh sb="3" eb="4">
      <t>セイ</t>
    </rPh>
    <rPh sb="4" eb="8">
      <t>コウイキレンゴウ</t>
    </rPh>
    <rPh sb="9" eb="13">
      <t>イッパンカイケイ</t>
    </rPh>
    <phoneticPr fontId="2"/>
  </si>
  <si>
    <t>志摩広域行政組合（一般会計）</t>
    <rPh sb="0" eb="2">
      <t>シマ</t>
    </rPh>
    <rPh sb="2" eb="4">
      <t>コウイキ</t>
    </rPh>
    <rPh sb="4" eb="8">
      <t>ギョウセイクミアイ</t>
    </rPh>
    <rPh sb="9" eb="13">
      <t>イッパンカイケイ</t>
    </rPh>
    <phoneticPr fontId="2"/>
  </si>
  <si>
    <t>志摩広域行政組合（才庭寮特別会計）</t>
    <rPh sb="0" eb="2">
      <t>シマ</t>
    </rPh>
    <rPh sb="2" eb="4">
      <t>コウイキ</t>
    </rPh>
    <rPh sb="4" eb="8">
      <t>ギョウセイクミアイ</t>
    </rPh>
    <rPh sb="9" eb="12">
      <t>サイニワリョウ</t>
    </rPh>
    <rPh sb="12" eb="16">
      <t>トクベツカイケイ</t>
    </rPh>
    <phoneticPr fontId="2"/>
  </si>
  <si>
    <t>志摩広域行政組合（ともやま苑特別会計）</t>
    <rPh sb="0" eb="2">
      <t>シマ</t>
    </rPh>
    <rPh sb="2" eb="8">
      <t>コウイキギョウセイクミアイ</t>
    </rPh>
    <rPh sb="13" eb="14">
      <t>エン</t>
    </rPh>
    <rPh sb="14" eb="18">
      <t>トクベツカイケイ</t>
    </rPh>
    <phoneticPr fontId="2"/>
  </si>
  <si>
    <t>志摩広域行政組合（福祉センター特別会計）</t>
    <rPh sb="0" eb="2">
      <t>シマ</t>
    </rPh>
    <rPh sb="2" eb="8">
      <t>コウイキギョウセイクミアイ</t>
    </rPh>
    <rPh sb="9" eb="11">
      <t>フクシ</t>
    </rPh>
    <rPh sb="15" eb="19">
      <t>トクベツカイケイ</t>
    </rPh>
    <phoneticPr fontId="2"/>
  </si>
  <si>
    <t>三重県後期高齢者医療広域連合（一般会計）</t>
    <rPh sb="0" eb="3">
      <t>ミエケン</t>
    </rPh>
    <rPh sb="3" eb="8">
      <t>コウキコウレイシャ</t>
    </rPh>
    <rPh sb="8" eb="10">
      <t>イリョウ</t>
    </rPh>
    <rPh sb="10" eb="14">
      <t>コウイキレンゴウ</t>
    </rPh>
    <rPh sb="15" eb="19">
      <t>イッパンカイケイ</t>
    </rPh>
    <phoneticPr fontId="2"/>
  </si>
  <si>
    <t>三重県後期高齢者医療広域連合（後期高齢者医療特別会計）</t>
    <rPh sb="0" eb="3">
      <t>ミエケン</t>
    </rPh>
    <rPh sb="3" eb="8">
      <t>コウキコウレイシャ</t>
    </rPh>
    <rPh sb="8" eb="10">
      <t>イリョウ</t>
    </rPh>
    <rPh sb="10" eb="14">
      <t>コウイキレンゴウ</t>
    </rPh>
    <rPh sb="15" eb="20">
      <t>コウキコウレイシャ</t>
    </rPh>
    <rPh sb="20" eb="22">
      <t>イリョウ</t>
    </rPh>
    <rPh sb="22" eb="26">
      <t>トクベツカイケイ</t>
    </rPh>
    <phoneticPr fontId="2"/>
  </si>
  <si>
    <t>三重地方税管理回収機構（一般会計）</t>
    <rPh sb="0" eb="2">
      <t>ミエ</t>
    </rPh>
    <rPh sb="2" eb="5">
      <t>チホウゼイ</t>
    </rPh>
    <rPh sb="5" eb="7">
      <t>カンリ</t>
    </rPh>
    <rPh sb="7" eb="9">
      <t>カイシュウ</t>
    </rPh>
    <rPh sb="9" eb="11">
      <t>キコウ</t>
    </rPh>
    <rPh sb="12" eb="16">
      <t>イッパンカイケイ</t>
    </rPh>
    <phoneticPr fontId="2"/>
  </si>
  <si>
    <t>三重地方税管理回収機構（滞納整理拡充事業特別会計）</t>
    <rPh sb="0" eb="2">
      <t>ミエ</t>
    </rPh>
    <rPh sb="2" eb="5">
      <t>チホウゼイ</t>
    </rPh>
    <rPh sb="5" eb="7">
      <t>カンリ</t>
    </rPh>
    <rPh sb="7" eb="9">
      <t>カイシュウ</t>
    </rPh>
    <rPh sb="9" eb="11">
      <t>キコウ</t>
    </rPh>
    <rPh sb="12" eb="16">
      <t>タイノウセイリ</t>
    </rPh>
    <rPh sb="16" eb="20">
      <t>カクジュウジギョウ</t>
    </rPh>
    <rPh sb="20" eb="24">
      <t>トクベツカイケイ</t>
    </rPh>
    <phoneticPr fontId="2"/>
  </si>
  <si>
    <t>三重県市町総合事務組合（一般会計）</t>
    <rPh sb="0" eb="3">
      <t>ミエケン</t>
    </rPh>
    <rPh sb="3" eb="11">
      <t>シマチソウゴウジムクミアイ</t>
    </rPh>
    <rPh sb="12" eb="16">
      <t>イッパンカイケイ</t>
    </rPh>
    <phoneticPr fontId="2"/>
  </si>
  <si>
    <t>三重県市町総合事務組合（共同研修特別会計）</t>
    <rPh sb="0" eb="3">
      <t>ミエケン</t>
    </rPh>
    <rPh sb="3" eb="5">
      <t>シマチ</t>
    </rPh>
    <rPh sb="5" eb="11">
      <t>ソウゴウジムクミアイ</t>
    </rPh>
    <rPh sb="12" eb="16">
      <t>キョウドウケンシュウ</t>
    </rPh>
    <rPh sb="16" eb="20">
      <t>トクベツカイケイ</t>
    </rPh>
    <phoneticPr fontId="2"/>
  </si>
  <si>
    <t>三重県市町総合事務組合（デジタル地図特別会計）</t>
    <rPh sb="0" eb="3">
      <t>ミエケン</t>
    </rPh>
    <rPh sb="3" eb="5">
      <t>シマチ</t>
    </rPh>
    <rPh sb="5" eb="11">
      <t>ソウゴウジムクミアイ</t>
    </rPh>
    <rPh sb="16" eb="18">
      <t>チズ</t>
    </rPh>
    <rPh sb="18" eb="22">
      <t>トクベツカイケイ</t>
    </rPh>
    <phoneticPr fontId="2"/>
  </si>
  <si>
    <t>三重県市町総合事務組合（物品特別会計）</t>
    <rPh sb="0" eb="3">
      <t>ミエケン</t>
    </rPh>
    <rPh sb="3" eb="11">
      <t>シマチソウゴウジムクミアイ</t>
    </rPh>
    <rPh sb="12" eb="14">
      <t>ブッピン</t>
    </rPh>
    <rPh sb="14" eb="18">
      <t>トクベツカイケイ</t>
    </rPh>
    <phoneticPr fontId="2"/>
  </si>
  <si>
    <t>三重県市町総合事務組合（退職手当特別会計）</t>
    <rPh sb="0" eb="3">
      <t>ミエケン</t>
    </rPh>
    <rPh sb="3" eb="5">
      <t>シマチ</t>
    </rPh>
    <rPh sb="5" eb="11">
      <t>ソウゴウジムクミアイ</t>
    </rPh>
    <rPh sb="12" eb="16">
      <t>タイショクテアテ</t>
    </rPh>
    <rPh sb="16" eb="20">
      <t>トクベツカイケイ</t>
    </rPh>
    <phoneticPr fontId="2"/>
  </si>
  <si>
    <t>三重県市町総合事務組合（消防救急無線特別会計）</t>
    <rPh sb="0" eb="3">
      <t>ミエケン</t>
    </rPh>
    <rPh sb="3" eb="11">
      <t>シマチソウゴウジムクミアイ</t>
    </rPh>
    <rPh sb="12" eb="18">
      <t>ショウボウキュウキュウムセン</t>
    </rPh>
    <rPh sb="18" eb="22">
      <t>トクベツカイケイ</t>
    </rPh>
    <phoneticPr fontId="2"/>
  </si>
  <si>
    <t>三重県市町総合事務組合（公平委員会特別会計）</t>
    <rPh sb="0" eb="3">
      <t>ミエケン</t>
    </rPh>
    <rPh sb="3" eb="5">
      <t>シマチ</t>
    </rPh>
    <rPh sb="5" eb="11">
      <t>ソウゴウジムクミアイ</t>
    </rPh>
    <rPh sb="12" eb="17">
      <t>コウヘイイインカイ</t>
    </rPh>
    <rPh sb="17" eb="21">
      <t>トクベツカイケイ</t>
    </rPh>
    <phoneticPr fontId="2"/>
  </si>
  <si>
    <t>鳥羽市開発公社</t>
    <rPh sb="0" eb="3">
      <t>トバシ</t>
    </rPh>
    <rPh sb="3" eb="7">
      <t>カイハツコウシャ</t>
    </rPh>
    <phoneticPr fontId="2"/>
  </si>
  <si>
    <t>ふるさと創生基金</t>
    <rPh sb="4" eb="8">
      <t>ソウセイキキン</t>
    </rPh>
    <phoneticPr fontId="5"/>
  </si>
  <si>
    <t>都市計画事業基金</t>
    <rPh sb="0" eb="8">
      <t>トシケイカクジギョウキキン</t>
    </rPh>
    <phoneticPr fontId="2"/>
  </si>
  <si>
    <t>公共施設管理適正化基金</t>
    <rPh sb="0" eb="4">
      <t>コウキョウシセツ</t>
    </rPh>
    <rPh sb="4" eb="6">
      <t>カンリ</t>
    </rPh>
    <rPh sb="6" eb="9">
      <t>テキセイカ</t>
    </rPh>
    <rPh sb="9" eb="11">
      <t>キキン</t>
    </rPh>
    <phoneticPr fontId="2"/>
  </si>
  <si>
    <t>職員退職手当基金</t>
    <rPh sb="0" eb="2">
      <t>ショクイン</t>
    </rPh>
    <rPh sb="2" eb="6">
      <t>タイショクテアテ</t>
    </rPh>
    <rPh sb="6" eb="8">
      <t>キキン</t>
    </rPh>
    <phoneticPr fontId="2"/>
  </si>
  <si>
    <t>観光振興基金</t>
    <rPh sb="0" eb="2">
      <t>カンコウ</t>
    </rPh>
    <rPh sb="2" eb="6">
      <t>シンコウキキン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</si>
</sst>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theme/theme1.xml" Type="http://schemas.openxmlformats.org/officeDocument/2006/relationships/theme"/><Relationship Id="rId16" Target="styles.xml" Type="http://schemas.openxmlformats.org/officeDocument/2006/relationships/styles"/><Relationship Id="rId17" Target="sharedStrings.xml" Type="http://schemas.openxmlformats.org/officeDocument/2006/relationships/sharedStrings"/><Relationship Id="rId18"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94081</c:v>
                </c:pt>
                <c:pt idx="1">
                  <c:v>92632</c:v>
                </c:pt>
                <c:pt idx="2">
                  <c:v>96469</c:v>
                </c:pt>
                <c:pt idx="3">
                  <c:v>85743</c:v>
                </c:pt>
                <c:pt idx="4">
                  <c:v>92509</c:v>
                </c:pt>
              </c:numCache>
            </c:numRef>
          </c:val>
          <c:smooth val="0"/>
          <c:extLst>
            <c:ext xmlns:c16="http://schemas.microsoft.com/office/drawing/2014/chart" uri="{C3380CC4-5D6E-409C-BE32-E72D297353CC}">
              <c16:uniqueId val="{00000000-2895-456B-99C8-1AA681CA87C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90652</c:v>
                </c:pt>
                <c:pt idx="1">
                  <c:v>119065</c:v>
                </c:pt>
                <c:pt idx="2">
                  <c:v>57910</c:v>
                </c:pt>
                <c:pt idx="3">
                  <c:v>35267</c:v>
                </c:pt>
                <c:pt idx="4">
                  <c:v>68435</c:v>
                </c:pt>
              </c:numCache>
            </c:numRef>
          </c:val>
          <c:smooth val="0"/>
          <c:extLst>
            <c:ext xmlns:c16="http://schemas.microsoft.com/office/drawing/2014/chart" uri="{C3380CC4-5D6E-409C-BE32-E72D297353CC}">
              <c16:uniqueId val="{00000001-2895-456B-99C8-1AA681CA87C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5.43</c:v>
                </c:pt>
                <c:pt idx="1">
                  <c:v>7.57</c:v>
                </c:pt>
                <c:pt idx="2">
                  <c:v>12.26</c:v>
                </c:pt>
                <c:pt idx="3">
                  <c:v>9.15</c:v>
                </c:pt>
                <c:pt idx="4">
                  <c:v>6.93</c:v>
                </c:pt>
              </c:numCache>
            </c:numRef>
          </c:val>
          <c:extLst>
            <c:ext xmlns:c16="http://schemas.microsoft.com/office/drawing/2014/chart" uri="{C3380CC4-5D6E-409C-BE32-E72D297353CC}">
              <c16:uniqueId val="{00000000-1C8F-4F2C-8F93-75924E70466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8.66</c:v>
                </c:pt>
                <c:pt idx="1">
                  <c:v>10.77</c:v>
                </c:pt>
                <c:pt idx="2">
                  <c:v>12.13</c:v>
                </c:pt>
                <c:pt idx="3">
                  <c:v>15.92</c:v>
                </c:pt>
                <c:pt idx="4">
                  <c:v>20.11</c:v>
                </c:pt>
              </c:numCache>
            </c:numRef>
          </c:val>
          <c:extLst>
            <c:ext xmlns:c16="http://schemas.microsoft.com/office/drawing/2014/chart" uri="{C3380CC4-5D6E-409C-BE32-E72D297353CC}">
              <c16:uniqueId val="{00000001-1C8F-4F2C-8F93-75924E70466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-0.28999999999999998</c:v>
                </c:pt>
                <c:pt idx="1">
                  <c:v>4.83</c:v>
                </c:pt>
                <c:pt idx="2">
                  <c:v>7.13</c:v>
                </c:pt>
                <c:pt idx="3">
                  <c:v>-0.44</c:v>
                </c:pt>
                <c:pt idx="4">
                  <c:v>1.92</c:v>
                </c:pt>
              </c:numCache>
            </c:numRef>
          </c:val>
          <c:smooth val="0"/>
          <c:extLst>
            <c:ext xmlns:c16="http://schemas.microsoft.com/office/drawing/2014/chart" uri="{C3380CC4-5D6E-409C-BE32-E72D297353CC}">
              <c16:uniqueId val="{00000002-1C8F-4F2C-8F93-75924E70466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E08-44F8-826C-14C3BCF3C16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E08-44F8-826C-14C3BCF3C16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DE08-44F8-826C-14C3BCF3C165}"/>
            </c:ext>
          </c:extLst>
        </c:ser>
        <c:ser>
          <c:idx val="3"/>
          <c:order val="3"/>
          <c:tx>
            <c:strRef>
              <c:f>データシート!$A$30</c:f>
              <c:strCache>
                <c:ptCount val="1"/>
                <c:pt idx="0">
                  <c:v>特定環境保全公共下水道事業特別会計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DE08-44F8-826C-14C3BCF3C165}"/>
            </c:ext>
          </c:extLst>
        </c:ser>
        <c:ser>
          <c:idx val="4"/>
          <c:order val="4"/>
          <c:tx>
            <c:strRef>
              <c:f>データシート!$A$31</c:f>
              <c:strCache>
                <c:ptCount val="1"/>
                <c:pt idx="0">
                  <c:v>定期航路事業特別会計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DE08-44F8-826C-14C3BCF3C165}"/>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0.06</c:v>
                </c:pt>
                <c:pt idx="2">
                  <c:v>#N/A</c:v>
                </c:pt>
                <c:pt idx="3">
                  <c:v>0.06</c:v>
                </c:pt>
                <c:pt idx="4">
                  <c:v>#N/A</c:v>
                </c:pt>
                <c:pt idx="5">
                  <c:v>7.0000000000000007E-2</c:v>
                </c:pt>
                <c:pt idx="6">
                  <c:v>#N/A</c:v>
                </c:pt>
                <c:pt idx="7">
                  <c:v>7.0000000000000007E-2</c:v>
                </c:pt>
                <c:pt idx="8">
                  <c:v>#N/A</c:v>
                </c:pt>
                <c:pt idx="9">
                  <c:v>0.28000000000000003</c:v>
                </c:pt>
              </c:numCache>
            </c:numRef>
          </c:val>
          <c:extLst>
            <c:ext xmlns:c16="http://schemas.microsoft.com/office/drawing/2014/chart" uri="{C3380CC4-5D6E-409C-BE32-E72D297353CC}">
              <c16:uniqueId val="{00000005-DE08-44F8-826C-14C3BCF3C165}"/>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0.71</c:v>
                </c:pt>
                <c:pt idx="2">
                  <c:v>#N/A</c:v>
                </c:pt>
                <c:pt idx="3">
                  <c:v>1.25</c:v>
                </c:pt>
                <c:pt idx="4">
                  <c:v>#N/A</c:v>
                </c:pt>
                <c:pt idx="5">
                  <c:v>1.33</c:v>
                </c:pt>
                <c:pt idx="6">
                  <c:v>#N/A</c:v>
                </c:pt>
                <c:pt idx="7">
                  <c:v>0.98</c:v>
                </c:pt>
                <c:pt idx="8">
                  <c:v>#N/A</c:v>
                </c:pt>
                <c:pt idx="9">
                  <c:v>0.63</c:v>
                </c:pt>
              </c:numCache>
            </c:numRef>
          </c:val>
          <c:extLst>
            <c:ext xmlns:c16="http://schemas.microsoft.com/office/drawing/2014/chart" uri="{C3380CC4-5D6E-409C-BE32-E72D297353CC}">
              <c16:uniqueId val="{00000006-DE08-44F8-826C-14C3BCF3C165}"/>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1.49</c:v>
                </c:pt>
                <c:pt idx="2">
                  <c:v>#N/A</c:v>
                </c:pt>
                <c:pt idx="3">
                  <c:v>1.73</c:v>
                </c:pt>
                <c:pt idx="4">
                  <c:v>#N/A</c:v>
                </c:pt>
                <c:pt idx="5">
                  <c:v>0.74</c:v>
                </c:pt>
                <c:pt idx="6">
                  <c:v>#N/A</c:v>
                </c:pt>
                <c:pt idx="7">
                  <c:v>0.53</c:v>
                </c:pt>
                <c:pt idx="8">
                  <c:v>#N/A</c:v>
                </c:pt>
                <c:pt idx="9">
                  <c:v>1.41</c:v>
                </c:pt>
              </c:numCache>
            </c:numRef>
          </c:val>
          <c:extLst>
            <c:ext xmlns:c16="http://schemas.microsoft.com/office/drawing/2014/chart" uri="{C3380CC4-5D6E-409C-BE32-E72D297353CC}">
              <c16:uniqueId val="{00000007-DE08-44F8-826C-14C3BCF3C16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5.42</c:v>
                </c:pt>
                <c:pt idx="2">
                  <c:v>#N/A</c:v>
                </c:pt>
                <c:pt idx="3">
                  <c:v>7.56</c:v>
                </c:pt>
                <c:pt idx="4">
                  <c:v>#N/A</c:v>
                </c:pt>
                <c:pt idx="5">
                  <c:v>12.25</c:v>
                </c:pt>
                <c:pt idx="6">
                  <c:v>#N/A</c:v>
                </c:pt>
                <c:pt idx="7">
                  <c:v>9.14</c:v>
                </c:pt>
                <c:pt idx="8">
                  <c:v>#N/A</c:v>
                </c:pt>
                <c:pt idx="9">
                  <c:v>6.92</c:v>
                </c:pt>
              </c:numCache>
            </c:numRef>
          </c:val>
          <c:extLst>
            <c:ext xmlns:c16="http://schemas.microsoft.com/office/drawing/2014/chart" uri="{C3380CC4-5D6E-409C-BE32-E72D297353CC}">
              <c16:uniqueId val="{00000008-DE08-44F8-826C-14C3BCF3C165}"/>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35.979999999999997</c:v>
                </c:pt>
                <c:pt idx="2">
                  <c:v>#N/A</c:v>
                </c:pt>
                <c:pt idx="3">
                  <c:v>31.16</c:v>
                </c:pt>
                <c:pt idx="4">
                  <c:v>#N/A</c:v>
                </c:pt>
                <c:pt idx="5">
                  <c:v>29.92</c:v>
                </c:pt>
                <c:pt idx="6">
                  <c:v>#N/A</c:v>
                </c:pt>
                <c:pt idx="7">
                  <c:v>31.73</c:v>
                </c:pt>
                <c:pt idx="8">
                  <c:v>#N/A</c:v>
                </c:pt>
                <c:pt idx="9">
                  <c:v>32.020000000000003</c:v>
                </c:pt>
              </c:numCache>
            </c:numRef>
          </c:val>
          <c:extLst>
            <c:ext xmlns:c16="http://schemas.microsoft.com/office/drawing/2014/chart" uri="{C3380CC4-5D6E-409C-BE32-E72D297353CC}">
              <c16:uniqueId val="{00000009-DE08-44F8-826C-14C3BCF3C16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1174</c:v>
                </c:pt>
                <c:pt idx="5">
                  <c:v>1155</c:v>
                </c:pt>
                <c:pt idx="8">
                  <c:v>1143</c:v>
                </c:pt>
                <c:pt idx="11">
                  <c:v>1150</c:v>
                </c:pt>
                <c:pt idx="14">
                  <c:v>1110</c:v>
                </c:pt>
              </c:numCache>
            </c:numRef>
          </c:val>
          <c:extLst>
            <c:ext xmlns:c16="http://schemas.microsoft.com/office/drawing/2014/chart" uri="{C3380CC4-5D6E-409C-BE32-E72D297353CC}">
              <c16:uniqueId val="{00000000-DDD0-4EC3-80D3-7217CF07C83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DD0-4EC3-80D3-7217CF07C83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DD0-4EC3-80D3-7217CF07C83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190</c:v>
                </c:pt>
                <c:pt idx="3">
                  <c:v>185</c:v>
                </c:pt>
                <c:pt idx="6">
                  <c:v>150</c:v>
                </c:pt>
                <c:pt idx="9">
                  <c:v>119</c:v>
                </c:pt>
                <c:pt idx="12">
                  <c:v>118</c:v>
                </c:pt>
              </c:numCache>
            </c:numRef>
          </c:val>
          <c:extLst>
            <c:ext xmlns:c16="http://schemas.microsoft.com/office/drawing/2014/chart" uri="{C3380CC4-5D6E-409C-BE32-E72D297353CC}">
              <c16:uniqueId val="{00000003-DDD0-4EC3-80D3-7217CF07C83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124</c:v>
                </c:pt>
                <c:pt idx="3">
                  <c:v>119</c:v>
                </c:pt>
                <c:pt idx="6">
                  <c:v>107</c:v>
                </c:pt>
                <c:pt idx="9">
                  <c:v>109</c:v>
                </c:pt>
                <c:pt idx="12">
                  <c:v>83</c:v>
                </c:pt>
              </c:numCache>
            </c:numRef>
          </c:val>
          <c:extLst>
            <c:ext xmlns:c16="http://schemas.microsoft.com/office/drawing/2014/chart" uri="{C3380CC4-5D6E-409C-BE32-E72D297353CC}">
              <c16:uniqueId val="{00000004-DDD0-4EC3-80D3-7217CF07C83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DD0-4EC3-80D3-7217CF07C83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DD0-4EC3-80D3-7217CF07C83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1368</c:v>
                </c:pt>
                <c:pt idx="3">
                  <c:v>1336</c:v>
                </c:pt>
                <c:pt idx="6">
                  <c:v>1344</c:v>
                </c:pt>
                <c:pt idx="9">
                  <c:v>1364</c:v>
                </c:pt>
                <c:pt idx="12">
                  <c:v>1369</c:v>
                </c:pt>
              </c:numCache>
            </c:numRef>
          </c:val>
          <c:extLst>
            <c:ext xmlns:c16="http://schemas.microsoft.com/office/drawing/2014/chart" uri="{C3380CC4-5D6E-409C-BE32-E72D297353CC}">
              <c16:uniqueId val="{00000007-DDD0-4EC3-80D3-7217CF07C83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508</c:v>
                </c:pt>
                <c:pt idx="2">
                  <c:v>#N/A</c:v>
                </c:pt>
                <c:pt idx="3">
                  <c:v>#N/A</c:v>
                </c:pt>
                <c:pt idx="4">
                  <c:v>485</c:v>
                </c:pt>
                <c:pt idx="5">
                  <c:v>#N/A</c:v>
                </c:pt>
                <c:pt idx="6">
                  <c:v>#N/A</c:v>
                </c:pt>
                <c:pt idx="7">
                  <c:v>458</c:v>
                </c:pt>
                <c:pt idx="8">
                  <c:v>#N/A</c:v>
                </c:pt>
                <c:pt idx="9">
                  <c:v>#N/A</c:v>
                </c:pt>
                <c:pt idx="10">
                  <c:v>442</c:v>
                </c:pt>
                <c:pt idx="11">
                  <c:v>#N/A</c:v>
                </c:pt>
                <c:pt idx="12">
                  <c:v>#N/A</c:v>
                </c:pt>
                <c:pt idx="13">
                  <c:v>460</c:v>
                </c:pt>
                <c:pt idx="14">
                  <c:v>#N/A</c:v>
                </c:pt>
              </c:numCache>
            </c:numRef>
          </c:val>
          <c:smooth val="0"/>
          <c:extLst>
            <c:ext xmlns:c16="http://schemas.microsoft.com/office/drawing/2014/chart" uri="{C3380CC4-5D6E-409C-BE32-E72D297353CC}">
              <c16:uniqueId val="{00000008-DDD0-4EC3-80D3-7217CF07C83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9648</c:v>
                </c:pt>
                <c:pt idx="5">
                  <c:v>9771</c:v>
                </c:pt>
                <c:pt idx="8">
                  <c:v>9558</c:v>
                </c:pt>
                <c:pt idx="11">
                  <c:v>8920</c:v>
                </c:pt>
                <c:pt idx="14">
                  <c:v>8516</c:v>
                </c:pt>
              </c:numCache>
            </c:numRef>
          </c:val>
          <c:extLst>
            <c:ext xmlns:c16="http://schemas.microsoft.com/office/drawing/2014/chart" uri="{C3380CC4-5D6E-409C-BE32-E72D297353CC}">
              <c16:uniqueId val="{00000000-D3DC-46A7-B6FA-CE9C4D199CE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866</c:v>
                </c:pt>
                <c:pt idx="5">
                  <c:v>862</c:v>
                </c:pt>
                <c:pt idx="8">
                  <c:v>880</c:v>
                </c:pt>
                <c:pt idx="11">
                  <c:v>805</c:v>
                </c:pt>
                <c:pt idx="14">
                  <c:v>772</c:v>
                </c:pt>
              </c:numCache>
            </c:numRef>
          </c:val>
          <c:extLst>
            <c:ext xmlns:c16="http://schemas.microsoft.com/office/drawing/2014/chart" uri="{C3380CC4-5D6E-409C-BE32-E72D297353CC}">
              <c16:uniqueId val="{00000001-D3DC-46A7-B6FA-CE9C4D199CE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2006</c:v>
                </c:pt>
                <c:pt idx="5">
                  <c:v>2133</c:v>
                </c:pt>
                <c:pt idx="8">
                  <c:v>2961</c:v>
                </c:pt>
                <c:pt idx="11">
                  <c:v>3761</c:v>
                </c:pt>
                <c:pt idx="14">
                  <c:v>4209</c:v>
                </c:pt>
              </c:numCache>
            </c:numRef>
          </c:val>
          <c:extLst>
            <c:ext xmlns:c16="http://schemas.microsoft.com/office/drawing/2014/chart" uri="{C3380CC4-5D6E-409C-BE32-E72D297353CC}">
              <c16:uniqueId val="{00000002-D3DC-46A7-B6FA-CE9C4D199CE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3DC-46A7-B6FA-CE9C4D199CE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3DC-46A7-B6FA-CE9C4D199CE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12</c:v>
                </c:pt>
                <c:pt idx="3">
                  <c:v>9</c:v>
                </c:pt>
                <c:pt idx="6">
                  <c:v>6</c:v>
                </c:pt>
                <c:pt idx="9">
                  <c:v>3</c:v>
                </c:pt>
                <c:pt idx="12">
                  <c:v>0</c:v>
                </c:pt>
              </c:numCache>
            </c:numRef>
          </c:val>
          <c:extLst>
            <c:ext xmlns:c16="http://schemas.microsoft.com/office/drawing/2014/chart" uri="{C3380CC4-5D6E-409C-BE32-E72D297353CC}">
              <c16:uniqueId val="{00000005-D3DC-46A7-B6FA-CE9C4D199CE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1894</c:v>
                </c:pt>
                <c:pt idx="3">
                  <c:v>1829</c:v>
                </c:pt>
                <c:pt idx="6">
                  <c:v>1821</c:v>
                </c:pt>
                <c:pt idx="9">
                  <c:v>1753</c:v>
                </c:pt>
                <c:pt idx="12">
                  <c:v>1792</c:v>
                </c:pt>
              </c:numCache>
            </c:numRef>
          </c:val>
          <c:extLst>
            <c:ext xmlns:c16="http://schemas.microsoft.com/office/drawing/2014/chart" uri="{C3380CC4-5D6E-409C-BE32-E72D297353CC}">
              <c16:uniqueId val="{00000006-D3DC-46A7-B6FA-CE9C4D199CE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1093</c:v>
                </c:pt>
                <c:pt idx="3">
                  <c:v>914</c:v>
                </c:pt>
                <c:pt idx="6">
                  <c:v>769</c:v>
                </c:pt>
                <c:pt idx="9">
                  <c:v>653</c:v>
                </c:pt>
                <c:pt idx="12">
                  <c:v>537</c:v>
                </c:pt>
              </c:numCache>
            </c:numRef>
          </c:val>
          <c:extLst>
            <c:ext xmlns:c16="http://schemas.microsoft.com/office/drawing/2014/chart" uri="{C3380CC4-5D6E-409C-BE32-E72D297353CC}">
              <c16:uniqueId val="{00000007-D3DC-46A7-B6FA-CE9C4D199CE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712</c:v>
                </c:pt>
                <c:pt idx="3">
                  <c:v>638</c:v>
                </c:pt>
                <c:pt idx="6">
                  <c:v>501</c:v>
                </c:pt>
                <c:pt idx="9">
                  <c:v>373</c:v>
                </c:pt>
                <c:pt idx="12">
                  <c:v>326</c:v>
                </c:pt>
              </c:numCache>
            </c:numRef>
          </c:val>
          <c:extLst>
            <c:ext xmlns:c16="http://schemas.microsoft.com/office/drawing/2014/chart" uri="{C3380CC4-5D6E-409C-BE32-E72D297353CC}">
              <c16:uniqueId val="{00000008-D3DC-46A7-B6FA-CE9C4D199CE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3DC-46A7-B6FA-CE9C4D199CE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12160</c:v>
                </c:pt>
                <c:pt idx="3">
                  <c:v>12342</c:v>
                </c:pt>
                <c:pt idx="6">
                  <c:v>12144</c:v>
                </c:pt>
                <c:pt idx="9">
                  <c:v>11302</c:v>
                </c:pt>
                <c:pt idx="12">
                  <c:v>10645</c:v>
                </c:pt>
              </c:numCache>
            </c:numRef>
          </c:val>
          <c:extLst>
            <c:ext xmlns:c16="http://schemas.microsoft.com/office/drawing/2014/chart" uri="{C3380CC4-5D6E-409C-BE32-E72D297353CC}">
              <c16:uniqueId val="{0000000A-D3DC-46A7-B6FA-CE9C4D199CE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3351</c:v>
                </c:pt>
                <c:pt idx="2">
                  <c:v>#N/A</c:v>
                </c:pt>
                <c:pt idx="3">
                  <c:v>#N/A</c:v>
                </c:pt>
                <c:pt idx="4">
                  <c:v>2966</c:v>
                </c:pt>
                <c:pt idx="5">
                  <c:v>#N/A</c:v>
                </c:pt>
                <c:pt idx="6">
                  <c:v>#N/A</c:v>
                </c:pt>
                <c:pt idx="7">
                  <c:v>1842</c:v>
                </c:pt>
                <c:pt idx="8">
                  <c:v>#N/A</c:v>
                </c:pt>
                <c:pt idx="9">
                  <c:v>#N/A</c:v>
                </c:pt>
                <c:pt idx="10">
                  <c:v>599</c:v>
                </c:pt>
                <c:pt idx="11">
                  <c:v>#N/A</c:v>
                </c:pt>
                <c:pt idx="12">
                  <c:v>#N/A</c:v>
                </c:pt>
                <c:pt idx="13">
                  <c:v>0</c:v>
                </c:pt>
                <c:pt idx="14">
                  <c:v>#N/A</c:v>
                </c:pt>
              </c:numCache>
            </c:numRef>
          </c:val>
          <c:smooth val="0"/>
          <c:extLst>
            <c:ext xmlns:c16="http://schemas.microsoft.com/office/drawing/2014/chart" uri="{C3380CC4-5D6E-409C-BE32-E72D297353CC}">
              <c16:uniqueId val="{0000000B-D3DC-46A7-B6FA-CE9C4D199CE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861</c:v>
                </c:pt>
                <c:pt idx="1">
                  <c:v>1080</c:v>
                </c:pt>
                <c:pt idx="2">
                  <c:v>1362</c:v>
                </c:pt>
              </c:numCache>
            </c:numRef>
          </c:val>
          <c:extLst>
            <c:ext xmlns:c16="http://schemas.microsoft.com/office/drawing/2014/chart" uri="{C3380CC4-5D6E-409C-BE32-E72D297353CC}">
              <c16:uniqueId val="{00000000-E22C-4826-9903-D3798A39658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408</c:v>
                </c:pt>
                <c:pt idx="1">
                  <c:v>608</c:v>
                </c:pt>
                <c:pt idx="2">
                  <c:v>609</c:v>
                </c:pt>
              </c:numCache>
            </c:numRef>
          </c:val>
          <c:extLst>
            <c:ext xmlns:c16="http://schemas.microsoft.com/office/drawing/2014/chart" uri="{C3380CC4-5D6E-409C-BE32-E72D297353CC}">
              <c16:uniqueId val="{00000001-E22C-4826-9903-D3798A39658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1568</c:v>
                </c:pt>
                <c:pt idx="1">
                  <c:v>1949</c:v>
                </c:pt>
                <c:pt idx="2">
                  <c:v>2135</c:v>
                </c:pt>
              </c:numCache>
            </c:numRef>
          </c:val>
          <c:extLst>
            <c:ext xmlns:c16="http://schemas.microsoft.com/office/drawing/2014/chart" uri="{C3380CC4-5D6E-409C-BE32-E72D297353CC}">
              <c16:uniqueId val="{00000002-E22C-4826-9903-D3798A39658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三重県鳥羽市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令和５年度は、元利償還金が増加したものの、公営企業債の元利償還金に対する繰入金が減となったが、分母となる標準財政規模が減少したことにより、前年度と比較し単年度では</a:t>
          </a:r>
          <a:r>
            <a:rPr kumimoji="1" lang="en-US" altLang="ja-JP" sz="1400">
              <a:latin typeface="ＭＳ ゴシック" pitchFamily="49" charset="-128"/>
              <a:ea typeface="ＭＳ ゴシック" pitchFamily="49" charset="-128"/>
            </a:rPr>
            <a:t>0.3</a:t>
          </a:r>
          <a:r>
            <a:rPr kumimoji="1" lang="ja-JP" altLang="en-US" sz="1400">
              <a:latin typeface="ＭＳ ゴシック" pitchFamily="49" charset="-128"/>
              <a:ea typeface="ＭＳ ゴシック" pitchFamily="49" charset="-128"/>
            </a:rPr>
            <a:t>ポイントの増となった。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３か年平均では、令和２年度の単年度実質公債費率と令和５年度の単年度実質公債費率との差により、前年度と比較し</a:t>
          </a:r>
          <a:r>
            <a:rPr kumimoji="1" lang="en-US" altLang="ja-JP" sz="1400">
              <a:latin typeface="ＭＳ ゴシック" pitchFamily="49" charset="-128"/>
              <a:ea typeface="ＭＳ ゴシック" pitchFamily="49" charset="-128"/>
            </a:rPr>
            <a:t>0.2</a:t>
          </a:r>
          <a:r>
            <a:rPr kumimoji="1" lang="ja-JP" altLang="en-US" sz="1400">
              <a:latin typeface="ＭＳ ゴシック" pitchFamily="49" charset="-128"/>
              <a:ea typeface="ＭＳ ゴシック" pitchFamily="49" charset="-128"/>
            </a:rPr>
            <a:t>ポイント減の</a:t>
          </a:r>
          <a:r>
            <a:rPr kumimoji="1" lang="en-US" altLang="ja-JP" sz="1400">
              <a:latin typeface="ＭＳ ゴシック" pitchFamily="49" charset="-128"/>
              <a:ea typeface="ＭＳ ゴシック" pitchFamily="49" charset="-128"/>
            </a:rPr>
            <a:t>7.7</a:t>
          </a:r>
          <a:r>
            <a:rPr kumimoji="1" lang="ja-JP" altLang="en-US" sz="1400">
              <a:latin typeface="ＭＳ ゴシック" pitchFamily="49" charset="-128"/>
              <a:ea typeface="ＭＳ ゴシック" pitchFamily="49" charset="-128"/>
            </a:rPr>
            <a:t>％となった。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今後も、より有利な地方債の活用に努め、健全な財政運営に努める。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満期一括償還地方債の起債は無し。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三重県鳥羽市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地方債現在高が減少したことに加え、充当可能基金が増加したことにより、充当可能財源等が将来負担額を上回り、令和５年度は「</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三重県鳥羽市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ふるさと納税寄附金の増収により、ふるさと創生基金残高が増となったことなどから、基金全体としての残高が増加した。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各種基金の使途に基づき、緊急の財政需要にも対応できるよう、計画的な積み立てと取り崩しに努める。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ふるさと創生基金：ふるさと創生事業の推進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都市計画事業基金：都市計画区域内の事業への活用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公共施設管理適正化基金：庁舎の改修事業等に活用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ふるさと創生基金：ふるさと納税寄附金の増により基金残高が増加した。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都市計画事業基金：今後見込まれる公債費や事業費の増加に備え、単年度における財政負担を緩和するため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積み立てを行ったことから、基金残高が増加した。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各種基金の使途に基づき、計画的な積み立てと取り崩しに努める。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前年度決算剰余金の一部を積み立てたほか、令和５年度は取り崩しを行わなかったことから基金残高が増となった。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災害等が発生した際への備えや予算編成の際の財源不足を補うため、引き続き適正に管理を行い、基金の確保に努める。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預金利息を積み立てたほか、令和５年度は取り崩しを行わなかったことから基金残高が増となった。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地方債等の償還に備えて、計画的な運用を行う。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三重県鳥羽市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16,842
16,411
107.34
13,652,431
13,181,850
469,186
6,771,783
10,645,193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令和２年度の単年度財政力指数が令和３・４・５年度における単年度財政力指数と比較し高い数値であったため、前年度と比較し</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ポイントの減となった。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基準財政需要額が増加する一方、人口の減少などの要因から基準財政収入額は減少していくことが見込まれるため、引き続き自主財源の確保に努めていく。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62230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0588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148607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62230</xdr:rowOff>
    </xdr:from>
    <xdr:to>
      <xdr:col>24</xdr:col>
      <xdr:colOff>12700</xdr:colOff>
      <xdr:row>37</xdr:row>
      <xdr:rowOff>62230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1270</xdr:rowOff>
    </xdr:from>
    <xdr:to>
      <xdr:col>23</xdr:col>
      <xdr:colOff>133350</xdr:colOff>
      <xdr:row>42</xdr:row>
      <xdr:rowOff>25400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20217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19067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219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46990</xdr:rowOff>
    </xdr:from>
    <xdr:to>
      <xdr:col>23</xdr:col>
      <xdr:colOff>184150</xdr:colOff>
      <xdr:row>42</xdr:row>
      <xdr:rowOff>148590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124460</xdr:rowOff>
    </xdr:from>
    <xdr:to>
      <xdr:col>19</xdr:col>
      <xdr:colOff>133350</xdr:colOff>
      <xdr:row>42</xdr:row>
      <xdr:rowOff>1270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15391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109237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31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100330</xdr:rowOff>
    </xdr:from>
    <xdr:to>
      <xdr:col>15</xdr:col>
      <xdr:colOff>82550</xdr:colOff>
      <xdr:row>41</xdr:row>
      <xdr:rowOff>124460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12978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109237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100330</xdr:rowOff>
    </xdr:from>
    <xdr:to>
      <xdr:col>11</xdr:col>
      <xdr:colOff>31750</xdr:colOff>
      <xdr:row>41</xdr:row>
      <xdr:rowOff>100330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129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162577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121920</xdr:rowOff>
    </xdr:from>
    <xdr:to>
      <xdr:col>19</xdr:col>
      <xdr:colOff>184150</xdr:colOff>
      <xdr:row>42</xdr:row>
      <xdr:rowOff>52070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62247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92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73660</xdr:rowOff>
    </xdr:from>
    <xdr:to>
      <xdr:col>15</xdr:col>
      <xdr:colOff>133350</xdr:colOff>
      <xdr:row>42</xdr:row>
      <xdr:rowOff>3810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13987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49530</xdr:rowOff>
    </xdr:from>
    <xdr:to>
      <xdr:col>11</xdr:col>
      <xdr:colOff>82550</xdr:colOff>
      <xdr:row>41</xdr:row>
      <xdr:rowOff>151130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161307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49530</xdr:rowOff>
    </xdr:from>
    <xdr:to>
      <xdr:col>7</xdr:col>
      <xdr:colOff>31750</xdr:colOff>
      <xdr:row>41</xdr:row>
      <xdr:rowOff>151130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161307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物件費や補助費等が増となったことにより、経常経費充当一般財源等が増加したため、前年度と比較し</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ポイント悪化した。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類似団体内平均値よりも低い水準で推移しているものの、依然として</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％に近い値であるため、引き続き経常経費の見直しと精査に努める必要がある。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91622</xdr:rowOff>
    </xdr:from>
    <xdr:to>
      <xdr:col>23</xdr:col>
      <xdr:colOff>133350</xdr:colOff>
      <xdr:row>66</xdr:row>
      <xdr:rowOff>161834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64272"/>
          <a:ext cx="0" cy="16132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133911</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4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161834</xdr:rowOff>
    </xdr:from>
    <xdr:to>
      <xdr:col>24</xdr:col>
      <xdr:colOff>12700</xdr:colOff>
      <xdr:row>66</xdr:row>
      <xdr:rowOff>161834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7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6549</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0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91622</xdr:rowOff>
    </xdr:from>
    <xdr:to>
      <xdr:col>24</xdr:col>
      <xdr:colOff>12700</xdr:colOff>
      <xdr:row>57</xdr:row>
      <xdr:rowOff>91622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6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24493</xdr:rowOff>
    </xdr:from>
    <xdr:to>
      <xdr:col>23</xdr:col>
      <xdr:colOff>133350</xdr:colOff>
      <xdr:row>59</xdr:row>
      <xdr:rowOff>76200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140043"/>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15620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302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6350</xdr:rowOff>
    </xdr:from>
    <xdr:to>
      <xdr:col>19</xdr:col>
      <xdr:colOff>133350</xdr:colOff>
      <xdr:row>59</xdr:row>
      <xdr:rowOff>24493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9950450"/>
          <a:ext cx="889000"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19413</xdr:rowOff>
    </xdr:from>
    <xdr:to>
      <xdr:col>19</xdr:col>
      <xdr:colOff>184150</xdr:colOff>
      <xdr:row>60</xdr:row>
      <xdr:rowOff>121013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105790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392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6350</xdr:rowOff>
    </xdr:from>
    <xdr:to>
      <xdr:col>15</xdr:col>
      <xdr:colOff>82550</xdr:colOff>
      <xdr:row>59</xdr:row>
      <xdr:rowOff>89988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9950450"/>
          <a:ext cx="889000" cy="25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59872</xdr:rowOff>
    </xdr:from>
    <xdr:to>
      <xdr:col>15</xdr:col>
      <xdr:colOff>133350</xdr:colOff>
      <xdr:row>59</xdr:row>
      <xdr:rowOff>161472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146249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2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89988</xdr:rowOff>
    </xdr:from>
    <xdr:to>
      <xdr:col>11</xdr:col>
      <xdr:colOff>31750</xdr:colOff>
      <xdr:row>59</xdr:row>
      <xdr:rowOff>145143</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205538"/>
          <a:ext cx="889000" cy="5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26307</xdr:rowOff>
    </xdr:from>
    <xdr:to>
      <xdr:col>11</xdr:col>
      <xdr:colOff>82550</xdr:colOff>
      <xdr:row>60</xdr:row>
      <xdr:rowOff>127907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112684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39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67673</xdr:rowOff>
    </xdr:from>
    <xdr:to>
      <xdr:col>7</xdr:col>
      <xdr:colOff>31750</xdr:colOff>
      <xdr:row>60</xdr:row>
      <xdr:rowOff>169273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154050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25400</xdr:rowOff>
    </xdr:from>
    <xdr:to>
      <xdr:col>23</xdr:col>
      <xdr:colOff>184150</xdr:colOff>
      <xdr:row>59</xdr:row>
      <xdr:rowOff>127000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41927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998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58</xdr:row>
      <xdr:rowOff>145143</xdr:rowOff>
    </xdr:from>
    <xdr:to>
      <xdr:col>19</xdr:col>
      <xdr:colOff>184150</xdr:colOff>
      <xdr:row>59</xdr:row>
      <xdr:rowOff>75293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08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85470</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9858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57</xdr:row>
      <xdr:rowOff>127000</xdr:rowOff>
    </xdr:from>
    <xdr:to>
      <xdr:col>15</xdr:col>
      <xdr:colOff>133350</xdr:colOff>
      <xdr:row>58</xdr:row>
      <xdr:rowOff>57150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989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56</xdr:row>
      <xdr:rowOff>67327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39188</xdr:rowOff>
    </xdr:from>
    <xdr:to>
      <xdr:col>11</xdr:col>
      <xdr:colOff>82550</xdr:colOff>
      <xdr:row>59</xdr:row>
      <xdr:rowOff>140788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154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150965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9923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94343</xdr:rowOff>
    </xdr:from>
    <xdr:to>
      <xdr:col>7</xdr:col>
      <xdr:colOff>31750</xdr:colOff>
      <xdr:row>60</xdr:row>
      <xdr:rowOff>24493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20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34670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9978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[268,819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値よりも高い水準で推移しているが、これは４つの有人離島をはじめ、集落が点在している本市の地理的事情によるものであり、「職員定数管理計画」や「公共施設管理計画」に基づき適正に管理していく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60316</xdr:rowOff>
    </xdr:from>
    <xdr:to>
      <xdr:col>23</xdr:col>
      <xdr:colOff>133350</xdr:colOff>
      <xdr:row>88</xdr:row>
      <xdr:rowOff>166706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947766"/>
          <a:ext cx="0" cy="1306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138783</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26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166706</xdr:rowOff>
    </xdr:from>
    <xdr:to>
      <xdr:col>24</xdr:col>
      <xdr:colOff>12700</xdr:colOff>
      <xdr:row>88</xdr:row>
      <xdr:rowOff>166706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2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146693</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9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60316</xdr:rowOff>
    </xdr:from>
    <xdr:to>
      <xdr:col>24</xdr:col>
      <xdr:colOff>12700</xdr:colOff>
      <xdr:row>81</xdr:row>
      <xdr:rowOff>60316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9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138764</xdr:rowOff>
    </xdr:from>
    <xdr:to>
      <xdr:col>23</xdr:col>
      <xdr:colOff>133350</xdr:colOff>
      <xdr:row>82</xdr:row>
      <xdr:rowOff>147644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197664"/>
          <a:ext cx="838200" cy="8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26291</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13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9764</xdr:rowOff>
    </xdr:from>
    <xdr:to>
      <xdr:col>23</xdr:col>
      <xdr:colOff>184150</xdr:colOff>
      <xdr:row>82</xdr:row>
      <xdr:rowOff>111364</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117875</xdr:rowOff>
    </xdr:from>
    <xdr:to>
      <xdr:col>19</xdr:col>
      <xdr:colOff>133350</xdr:colOff>
      <xdr:row>82</xdr:row>
      <xdr:rowOff>138764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176775"/>
          <a:ext cx="889000" cy="20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1339</xdr:rowOff>
    </xdr:from>
    <xdr:to>
      <xdr:col>19</xdr:col>
      <xdr:colOff>184150</xdr:colOff>
      <xdr:row>82</xdr:row>
      <xdr:rowOff>102939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113116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829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82404</xdr:rowOff>
    </xdr:from>
    <xdr:to>
      <xdr:col>15</xdr:col>
      <xdr:colOff>82550</xdr:colOff>
      <xdr:row>82</xdr:row>
      <xdr:rowOff>117875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141304"/>
          <a:ext cx="889000" cy="35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161255</xdr:rowOff>
    </xdr:from>
    <xdr:to>
      <xdr:col>15</xdr:col>
      <xdr:colOff>133350</xdr:colOff>
      <xdr:row>82</xdr:row>
      <xdr:rowOff>91405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101582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817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44332</xdr:rowOff>
    </xdr:from>
    <xdr:to>
      <xdr:col>11</xdr:col>
      <xdr:colOff>31750</xdr:colOff>
      <xdr:row>82</xdr:row>
      <xdr:rowOff>82404</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103232"/>
          <a:ext cx="889000" cy="38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141128</xdr:rowOff>
    </xdr:from>
    <xdr:to>
      <xdr:col>11</xdr:col>
      <xdr:colOff>82550</xdr:colOff>
      <xdr:row>82</xdr:row>
      <xdr:rowOff>71278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2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81455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797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113015</xdr:rowOff>
    </xdr:from>
    <xdr:to>
      <xdr:col>7</xdr:col>
      <xdr:colOff>31750</xdr:colOff>
      <xdr:row>82</xdr:row>
      <xdr:rowOff>43165</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400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53342</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769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96844</xdr:rowOff>
    </xdr:from>
    <xdr:to>
      <xdr:col>23</xdr:col>
      <xdr:colOff>184150</xdr:colOff>
      <xdr:row>83</xdr:row>
      <xdr:rowOff>26994</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155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68921</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127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87964</xdr:rowOff>
    </xdr:from>
    <xdr:to>
      <xdr:col>19</xdr:col>
      <xdr:colOff>184150</xdr:colOff>
      <xdr:row>83</xdr:row>
      <xdr:rowOff>18114</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146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2891</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233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67075</xdr:rowOff>
    </xdr:from>
    <xdr:to>
      <xdr:col>15</xdr:col>
      <xdr:colOff>133350</xdr:colOff>
      <xdr:row>82</xdr:row>
      <xdr:rowOff>168675</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12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153452</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212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31604</xdr:rowOff>
    </xdr:from>
    <xdr:to>
      <xdr:col>11</xdr:col>
      <xdr:colOff>82550</xdr:colOff>
      <xdr:row>82</xdr:row>
      <xdr:rowOff>133204</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09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117981</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1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164982</xdr:rowOff>
    </xdr:from>
    <xdr:to>
      <xdr:col>7</xdr:col>
      <xdr:colOff>31750</xdr:colOff>
      <xdr:row>82</xdr:row>
      <xdr:rowOff>95132</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405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79909</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13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ラスパイレス指数は、前年から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ポイント増加の</a:t>
          </a:r>
          <a:r>
            <a:rPr kumimoji="1" lang="en-US" altLang="ja-JP" sz="1300">
              <a:latin typeface="ＭＳ Ｐゴシック" panose="020B0600070205080204" pitchFamily="50" charset="-128"/>
              <a:ea typeface="ＭＳ Ｐゴシック" panose="020B0600070205080204" pitchFamily="50" charset="-128"/>
            </a:rPr>
            <a:t>96.1</a:t>
          </a:r>
          <a:r>
            <a:rPr kumimoji="1" lang="ja-JP" altLang="en-US" sz="1300">
              <a:latin typeface="ＭＳ Ｐゴシック" panose="020B0600070205080204" pitchFamily="50" charset="-128"/>
              <a:ea typeface="ＭＳ Ｐゴシック" panose="020B0600070205080204" pitchFamily="50" charset="-128"/>
            </a:rPr>
            <a:t>となり、類似団体内平均値を下回っている。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引き続き、人事院勧告及び公務員制度改革の動向に注視し、給与の適正化に努める。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47272</xdr:rowOff>
    </xdr:from>
    <xdr:to>
      <xdr:col>81</xdr:col>
      <xdr:colOff>44450</xdr:colOff>
      <xdr:row>89</xdr:row>
      <xdr:rowOff>163689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34722"/>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135766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9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163689</xdr:rowOff>
    </xdr:from>
    <xdr:to>
      <xdr:col>81</xdr:col>
      <xdr:colOff>133350</xdr:colOff>
      <xdr:row>89</xdr:row>
      <xdr:rowOff>163689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42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133649</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47272</xdr:rowOff>
    </xdr:from>
    <xdr:to>
      <xdr:col>81</xdr:col>
      <xdr:colOff>133350</xdr:colOff>
      <xdr:row>81</xdr:row>
      <xdr:rowOff>47272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162984</xdr:rowOff>
    </xdr:from>
    <xdr:to>
      <xdr:col>81</xdr:col>
      <xdr:colOff>44450</xdr:colOff>
      <xdr:row>85</xdr:row>
      <xdr:rowOff>45155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564784"/>
          <a:ext cx="838200" cy="5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127299</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700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162984</xdr:rowOff>
    </xdr:from>
    <xdr:to>
      <xdr:col>77</xdr:col>
      <xdr:colOff>44450</xdr:colOff>
      <xdr:row>85</xdr:row>
      <xdr:rowOff>58561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564784"/>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168628</xdr:rowOff>
    </xdr:from>
    <xdr:to>
      <xdr:col>77</xdr:col>
      <xdr:colOff>95250</xdr:colOff>
      <xdr:row>86</xdr:row>
      <xdr:rowOff>98778</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83555</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828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45155</xdr:rowOff>
    </xdr:from>
    <xdr:to>
      <xdr:col>72</xdr:col>
      <xdr:colOff>203200</xdr:colOff>
      <xdr:row>85</xdr:row>
      <xdr:rowOff>58561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6184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10584</xdr:rowOff>
    </xdr:from>
    <xdr:to>
      <xdr:col>73</xdr:col>
      <xdr:colOff>44450</xdr:colOff>
      <xdr:row>86</xdr:row>
      <xdr:rowOff>112184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96961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45155</xdr:rowOff>
    </xdr:from>
    <xdr:to>
      <xdr:col>68</xdr:col>
      <xdr:colOff>152400</xdr:colOff>
      <xdr:row>85</xdr:row>
      <xdr:rowOff>45155</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6184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37395</xdr:rowOff>
    </xdr:from>
    <xdr:to>
      <xdr:col>68</xdr:col>
      <xdr:colOff>203200</xdr:colOff>
      <xdr:row>86</xdr:row>
      <xdr:rowOff>138995</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123772</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23989</xdr:rowOff>
    </xdr:from>
    <xdr:to>
      <xdr:col>64</xdr:col>
      <xdr:colOff>152400</xdr:colOff>
      <xdr:row>86</xdr:row>
      <xdr:rowOff>125589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110366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165805</xdr:rowOff>
    </xdr:from>
    <xdr:to>
      <xdr:col>81</xdr:col>
      <xdr:colOff>95250</xdr:colOff>
      <xdr:row>85</xdr:row>
      <xdr:rowOff>95955</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5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10882</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412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112184</xdr:rowOff>
    </xdr:from>
    <xdr:to>
      <xdr:col>77</xdr:col>
      <xdr:colOff>95250</xdr:colOff>
      <xdr:row>85</xdr:row>
      <xdr:rowOff>42334</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52511</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282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7761</xdr:rowOff>
    </xdr:from>
    <xdr:to>
      <xdr:col>73</xdr:col>
      <xdr:colOff>44450</xdr:colOff>
      <xdr:row>85</xdr:row>
      <xdr:rowOff>109361</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58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119538</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34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165805</xdr:rowOff>
    </xdr:from>
    <xdr:to>
      <xdr:col>68</xdr:col>
      <xdr:colOff>203200</xdr:colOff>
      <xdr:row>85</xdr:row>
      <xdr:rowOff>95955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5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106132</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33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165805</xdr:rowOff>
    </xdr:from>
    <xdr:to>
      <xdr:col>64</xdr:col>
      <xdr:colOff>152400</xdr:colOff>
      <xdr:row>85</xdr:row>
      <xdr:rowOff>95955</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5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106132</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33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４つの有人離島をはじめ、集落が点在している本市の地理的事情から、診療所や保育所などの公共施設と相応の職員配置が不可欠であり、類似団体内平均値を上回っている。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引き続き「職員定数管理計画」に基づき、適正な定数管理に努める。</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163999</xdr:rowOff>
    </xdr:from>
    <xdr:to>
      <xdr:col>81</xdr:col>
      <xdr:colOff>44450</xdr:colOff>
      <xdr:row>66</xdr:row>
      <xdr:rowOff>16594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108099"/>
          <a:ext cx="0" cy="122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160121</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30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16594</xdr:rowOff>
    </xdr:from>
    <xdr:to>
      <xdr:col>81</xdr:col>
      <xdr:colOff>133350</xdr:colOff>
      <xdr:row>66</xdr:row>
      <xdr:rowOff>16594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33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78926</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851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163999</xdr:rowOff>
    </xdr:from>
    <xdr:to>
      <xdr:col>81</xdr:col>
      <xdr:colOff>133350</xdr:colOff>
      <xdr:row>58</xdr:row>
      <xdr:rowOff>163999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10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100626</xdr:rowOff>
    </xdr:from>
    <xdr:to>
      <xdr:col>81</xdr:col>
      <xdr:colOff>44450</xdr:colOff>
      <xdr:row>63</xdr:row>
      <xdr:rowOff>123148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6179800" y="10901976"/>
          <a:ext cx="838200" cy="22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140733</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2562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124206</xdr:rowOff>
    </xdr:from>
    <xdr:to>
      <xdr:col>81</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113495</xdr:rowOff>
    </xdr:from>
    <xdr:to>
      <xdr:col>77</xdr:col>
      <xdr:colOff>44450</xdr:colOff>
      <xdr:row>63</xdr:row>
      <xdr:rowOff>123148</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5290800" y="10914845"/>
          <a:ext cx="889000" cy="9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110532</xdr:rowOff>
    </xdr:from>
    <xdr:to>
      <xdr:col>77</xdr:col>
      <xdr:colOff>95250</xdr:colOff>
      <xdr:row>61</xdr:row>
      <xdr:rowOff>40682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50859</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166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84540</xdr:rowOff>
    </xdr:from>
    <xdr:to>
      <xdr:col>72</xdr:col>
      <xdr:colOff>203200</xdr:colOff>
      <xdr:row>63</xdr:row>
      <xdr:rowOff>113495</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885890"/>
          <a:ext cx="889000" cy="28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43621</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25019</xdr:rowOff>
    </xdr:from>
    <xdr:to>
      <xdr:col>68</xdr:col>
      <xdr:colOff>152400</xdr:colOff>
      <xdr:row>63</xdr:row>
      <xdr:rowOff>84540</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512800" y="10826369"/>
          <a:ext cx="889000" cy="59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75946</xdr:rowOff>
    </xdr:from>
    <xdr:to>
      <xdr:col>68</xdr:col>
      <xdr:colOff>203200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16273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13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69511</xdr:rowOff>
    </xdr:from>
    <xdr:to>
      <xdr:col>64</xdr:col>
      <xdr:colOff>152400</xdr:colOff>
      <xdr:row>60</xdr:row>
      <xdr:rowOff>171111</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35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9838</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125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49826</xdr:rowOff>
    </xdr:from>
    <xdr:to>
      <xdr:col>81</xdr:col>
      <xdr:colOff>95250</xdr:colOff>
      <xdr:row>63</xdr:row>
      <xdr:rowOff>151426</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851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21903</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82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72348</xdr:rowOff>
    </xdr:from>
    <xdr:to>
      <xdr:col>77</xdr:col>
      <xdr:colOff>95250</xdr:colOff>
      <xdr:row>64</xdr:row>
      <xdr:rowOff>2498</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87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158725</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9600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62695</xdr:rowOff>
    </xdr:from>
    <xdr:to>
      <xdr:col>73</xdr:col>
      <xdr:colOff>44450</xdr:colOff>
      <xdr:row>63</xdr:row>
      <xdr:rowOff>164295</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86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149072</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950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33740</xdr:rowOff>
    </xdr:from>
    <xdr:to>
      <xdr:col>68</xdr:col>
      <xdr:colOff>203200</xdr:colOff>
      <xdr:row>63</xdr:row>
      <xdr:rowOff>135340</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83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120117</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92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145669</xdr:rowOff>
    </xdr:from>
    <xdr:to>
      <xdr:col>64</xdr:col>
      <xdr:colOff>152400</xdr:colOff>
      <xdr:row>63</xdr:row>
      <xdr:rowOff>75819</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77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60596</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0861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令和２年度の単年度実質公債費率が令和３・４・５年度における単年度実質公債費率と比較し高い数値であったため、前年度と比較し</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類似団体内平均値を下回っているものの、引き続き計画的な投資的事業の実施などにより、起債に大きく依存することのない財政運営に努める。</a:t>
          </a: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75353</xdr:rowOff>
    </xdr:from>
    <xdr:to>
      <xdr:col>81</xdr:col>
      <xdr:colOff>44450</xdr:colOff>
      <xdr:row>43</xdr:row>
      <xdr:rowOff>159596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076103"/>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131673</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50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159596</xdr:rowOff>
    </xdr:from>
    <xdr:to>
      <xdr:col>81</xdr:col>
      <xdr:colOff>133350</xdr:colOff>
      <xdr:row>43</xdr:row>
      <xdr:rowOff>159596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53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161730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819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75353</xdr:rowOff>
    </xdr:from>
    <xdr:to>
      <xdr:col>81</xdr:col>
      <xdr:colOff>133350</xdr:colOff>
      <xdr:row>35</xdr:row>
      <xdr:rowOff>75353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07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163301</xdr:rowOff>
    </xdr:from>
    <xdr:to>
      <xdr:col>81</xdr:col>
      <xdr:colOff>44450</xdr:colOff>
      <xdr:row>36</xdr:row>
      <xdr:rowOff>167322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6179800" y="6335501"/>
          <a:ext cx="8382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110719</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2829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138642</xdr:rowOff>
    </xdr:from>
    <xdr:to>
      <xdr:col>81</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167322</xdr:rowOff>
    </xdr:from>
    <xdr:to>
      <xdr:col>77</xdr:col>
      <xdr:colOff>44450</xdr:colOff>
      <xdr:row>37</xdr:row>
      <xdr:rowOff>7938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290800" y="6339522"/>
          <a:ext cx="8890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51558</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395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7938</xdr:rowOff>
    </xdr:from>
    <xdr:to>
      <xdr:col>72</xdr:col>
      <xdr:colOff>203200</xdr:colOff>
      <xdr:row>37</xdr:row>
      <xdr:rowOff>24024</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6351588"/>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51558</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24024</xdr:rowOff>
    </xdr:from>
    <xdr:to>
      <xdr:col>68</xdr:col>
      <xdr:colOff>152400</xdr:colOff>
      <xdr:row>37</xdr:row>
      <xdr:rowOff>30057</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6367674"/>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142663</xdr:rowOff>
    </xdr:from>
    <xdr:to>
      <xdr:col>68</xdr:col>
      <xdr:colOff>203200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82990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148696</xdr:rowOff>
    </xdr:from>
    <xdr:to>
      <xdr:col>64</xdr:col>
      <xdr:colOff>152400</xdr:colOff>
      <xdr:row>37</xdr:row>
      <xdr:rowOff>78846</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89023</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089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112501</xdr:rowOff>
    </xdr:from>
    <xdr:to>
      <xdr:col>81</xdr:col>
      <xdr:colOff>95250</xdr:colOff>
      <xdr:row>37</xdr:row>
      <xdr:rowOff>42651</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284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129028</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129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116522</xdr:rowOff>
    </xdr:from>
    <xdr:to>
      <xdr:col>77</xdr:col>
      <xdr:colOff>95250</xdr:colOff>
      <xdr:row>37</xdr:row>
      <xdr:rowOff>46672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288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56849</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0575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128588</xdr:rowOff>
    </xdr:from>
    <xdr:to>
      <xdr:col>73</xdr:col>
      <xdr:colOff>44450</xdr:colOff>
      <xdr:row>37</xdr:row>
      <xdr:rowOff>58738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30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68915</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069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144674</xdr:rowOff>
    </xdr:from>
    <xdr:to>
      <xdr:col>68</xdr:col>
      <xdr:colOff>203200</xdr:colOff>
      <xdr:row>37</xdr:row>
      <xdr:rowOff>74824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316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59601</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403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150707</xdr:rowOff>
    </xdr:from>
    <xdr:to>
      <xdr:col>64</xdr:col>
      <xdr:colOff>152400</xdr:colOff>
      <xdr:row>37</xdr:row>
      <xdr:rowOff>80857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32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65634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40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年度末地方債残高が減となったことにより将来負担額が減少し、充当可能な財源額が将来負担額を上回ったことにより「</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引き続き計画的な投資的事業の実施などにより、地方債の発行を計画的に行うなど、財政の健全化に努める。</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151257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3810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123334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23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151257</xdr:rowOff>
    </xdr:from>
    <xdr:to>
      <xdr:col>81</xdr:col>
      <xdr:colOff>133350</xdr:colOff>
      <xdr:row>21</xdr:row>
      <xdr:rowOff>151257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51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14</xdr:row>
      <xdr:rowOff>54017</xdr:rowOff>
    </xdr:from>
    <xdr:to>
      <xdr:col>77</xdr:col>
      <xdr:colOff>44450</xdr:colOff>
      <xdr:row>15</xdr:row>
      <xdr:rowOff>42630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5290800" y="2454317"/>
          <a:ext cx="889000" cy="160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145136</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3739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1609</xdr:rowOff>
    </xdr:from>
    <xdr:to>
      <xdr:col>81</xdr:col>
      <xdr:colOff>95250</xdr:colOff>
      <xdr:row>14</xdr:row>
      <xdr:rowOff>103209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15</xdr:row>
      <xdr:rowOff>42630</xdr:rowOff>
    </xdr:from>
    <xdr:to>
      <xdr:col>72</xdr:col>
      <xdr:colOff>203200</xdr:colOff>
      <xdr:row>16</xdr:row>
      <xdr:rowOff>49742</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4401800" y="2614380"/>
          <a:ext cx="889000" cy="17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45847</xdr:rowOff>
    </xdr:from>
    <xdr:to>
      <xdr:col>77</xdr:col>
      <xdr:colOff>95250</xdr:colOff>
      <xdr:row>14</xdr:row>
      <xdr:rowOff>147447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132224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5325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49742</xdr:rowOff>
    </xdr:from>
    <xdr:to>
      <xdr:col>68</xdr:col>
      <xdr:colOff>152400</xdr:colOff>
      <xdr:row>16</xdr:row>
      <xdr:rowOff>130175</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3512800" y="2792942"/>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122259</xdr:rowOff>
    </xdr:from>
    <xdr:to>
      <xdr:col>73</xdr:col>
      <xdr:colOff>44450</xdr:colOff>
      <xdr:row>15</xdr:row>
      <xdr:rowOff>52409</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52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62586</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291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81915</xdr:rowOff>
    </xdr:from>
    <xdr:to>
      <xdr:col>68</xdr:col>
      <xdr:colOff>203200</xdr:colOff>
      <xdr:row>16</xdr:row>
      <xdr:rowOff>12065</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65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22242</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42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143044</xdr:rowOff>
    </xdr:from>
    <xdr:to>
      <xdr:col>64</xdr:col>
      <xdr:colOff>152400</xdr:colOff>
      <xdr:row>16</xdr:row>
      <xdr:rowOff>73194</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714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83371</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483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3217</xdr:rowOff>
    </xdr:from>
    <xdr:to>
      <xdr:col>77</xdr:col>
      <xdr:colOff>95250</xdr:colOff>
      <xdr:row>14</xdr:row>
      <xdr:rowOff>104817</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129000" y="240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114994</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2172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163280</xdr:rowOff>
    </xdr:from>
    <xdr:to>
      <xdr:col>73</xdr:col>
      <xdr:colOff>44450</xdr:colOff>
      <xdr:row>15</xdr:row>
      <xdr:rowOff>93430</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5240000" y="256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78207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909800" y="264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170392</xdr:rowOff>
    </xdr:from>
    <xdr:to>
      <xdr:col>68</xdr:col>
      <xdr:colOff>203200</xdr:colOff>
      <xdr:row>16</xdr:row>
      <xdr:rowOff>100542</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4351000" y="274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85319</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020800" y="2828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79375</xdr:rowOff>
    </xdr:from>
    <xdr:to>
      <xdr:col>64</xdr:col>
      <xdr:colOff>152400</xdr:colOff>
      <xdr:row>17</xdr:row>
      <xdr:rowOff>9525</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3462000" y="282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165752</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131800" y="290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三重県鳥羽市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16,842
16,411
107.34
13,652,431
13,181,850
469,186
6,771,783
10,645,193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退職手当の減などにより、前年度と比較し</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４つの有人離島をはじめ、集落が点在している本市の地理的な事情から、診療所や保育所などの公共施設と相応の職員配置が不可欠であり、類似団体内平均値より高い水準となっている。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引き続き「職員定数管理計画」に基づき、適正な定数管理に努める。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29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92710</xdr:rowOff>
    </xdr:from>
    <xdr:to>
      <xdr:col>24</xdr:col>
      <xdr:colOff>25400</xdr:colOff>
      <xdr:row>40</xdr:row>
      <xdr:rowOff>58420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77926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50817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3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31750</xdr:rowOff>
    </xdr:from>
    <xdr:to>
      <xdr:col>19</xdr:col>
      <xdr:colOff>187325</xdr:colOff>
      <xdr:row>40</xdr:row>
      <xdr:rowOff>58420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71830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19050</xdr:rowOff>
    </xdr:from>
    <xdr:to>
      <xdr:col>20</xdr:col>
      <xdr:colOff>38100</xdr:colOff>
      <xdr:row>37</xdr:row>
      <xdr:rowOff>120650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130827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31750</xdr:rowOff>
    </xdr:from>
    <xdr:to>
      <xdr:col>15</xdr:col>
      <xdr:colOff>98425</xdr:colOff>
      <xdr:row>40</xdr:row>
      <xdr:rowOff>165100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7183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85107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107950</xdr:rowOff>
    </xdr:from>
    <xdr:to>
      <xdr:col>11</xdr:col>
      <xdr:colOff>9525</xdr:colOff>
      <xdr:row>40</xdr:row>
      <xdr:rowOff>165100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7945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72390</xdr:rowOff>
    </xdr:from>
    <xdr:to>
      <xdr:col>11</xdr:col>
      <xdr:colOff>60325</xdr:colOff>
      <xdr:row>38</xdr:row>
      <xdr:rowOff>2540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12717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8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77487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41910</xdr:rowOff>
    </xdr:from>
    <xdr:to>
      <xdr:col>24</xdr:col>
      <xdr:colOff>76200</xdr:colOff>
      <xdr:row>39</xdr:row>
      <xdr:rowOff>143510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13987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7620</xdr:rowOff>
    </xdr:from>
    <xdr:to>
      <xdr:col>20</xdr:col>
      <xdr:colOff>38100</xdr:colOff>
      <xdr:row>40</xdr:row>
      <xdr:rowOff>109220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86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93997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951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152400</xdr:rowOff>
    </xdr:from>
    <xdr:to>
      <xdr:col>15</xdr:col>
      <xdr:colOff>149225</xdr:colOff>
      <xdr:row>39</xdr:row>
      <xdr:rowOff>82550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67327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75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114300</xdr:rowOff>
    </xdr:from>
    <xdr:to>
      <xdr:col>11</xdr:col>
      <xdr:colOff>60325</xdr:colOff>
      <xdr:row>41</xdr:row>
      <xdr:rowOff>44450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97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29227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705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57150</xdr:rowOff>
    </xdr:from>
    <xdr:to>
      <xdr:col>6</xdr:col>
      <xdr:colOff>171450</xdr:colOff>
      <xdr:row>39</xdr:row>
      <xdr:rowOff>158750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143527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83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学校給食委託料や離島ごみ運搬委託料などの増により、経常経費充当一般財源等が増となったため、前年度と比較し</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類似団体内平均値を下回っているが、引き続き歳出の見直しを行い、経費の適正化に努める。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1270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225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153670</xdr:rowOff>
    </xdr:from>
    <xdr:to>
      <xdr:col>82</xdr:col>
      <xdr:colOff>107950</xdr:colOff>
      <xdr:row>16</xdr:row>
      <xdr:rowOff>35560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72542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55897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99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62230</xdr:rowOff>
    </xdr:from>
    <xdr:to>
      <xdr:col>78</xdr:col>
      <xdr:colOff>69850</xdr:colOff>
      <xdr:row>15</xdr:row>
      <xdr:rowOff>153670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6339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60960</xdr:rowOff>
    </xdr:from>
    <xdr:to>
      <xdr:col>78</xdr:col>
      <xdr:colOff>120650</xdr:colOff>
      <xdr:row>16</xdr:row>
      <xdr:rowOff>162560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147337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9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62230</xdr:rowOff>
    </xdr:from>
    <xdr:to>
      <xdr:col>73</xdr:col>
      <xdr:colOff>180975</xdr:colOff>
      <xdr:row>15</xdr:row>
      <xdr:rowOff>107950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6339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148590</xdr:rowOff>
    </xdr:from>
    <xdr:to>
      <xdr:col>74</xdr:col>
      <xdr:colOff>31750</xdr:colOff>
      <xdr:row>16</xdr:row>
      <xdr:rowOff>78740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63517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107950</xdr:rowOff>
    </xdr:from>
    <xdr:to>
      <xdr:col>69</xdr:col>
      <xdr:colOff>92075</xdr:colOff>
      <xdr:row>16</xdr:row>
      <xdr:rowOff>104140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67970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22860</xdr:rowOff>
    </xdr:from>
    <xdr:to>
      <xdr:col>69</xdr:col>
      <xdr:colOff>142875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109237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21607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156210</xdr:rowOff>
    </xdr:from>
    <xdr:to>
      <xdr:col>82</xdr:col>
      <xdr:colOff>158750</xdr:colOff>
      <xdr:row>16</xdr:row>
      <xdr:rowOff>86360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1287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102870</xdr:rowOff>
    </xdr:from>
    <xdr:to>
      <xdr:col>78</xdr:col>
      <xdr:colOff>120650</xdr:colOff>
      <xdr:row>16</xdr:row>
      <xdr:rowOff>33020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67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43197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443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11430</xdr:rowOff>
    </xdr:from>
    <xdr:to>
      <xdr:col>74</xdr:col>
      <xdr:colOff>31750</xdr:colOff>
      <xdr:row>15</xdr:row>
      <xdr:rowOff>113030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58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123207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35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57150</xdr:rowOff>
    </xdr:from>
    <xdr:to>
      <xdr:col>69</xdr:col>
      <xdr:colOff>142875</xdr:colOff>
      <xdr:row>15</xdr:row>
      <xdr:rowOff>158750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53340</xdr:rowOff>
    </xdr:from>
    <xdr:to>
      <xdr:col>65</xdr:col>
      <xdr:colOff>53975</xdr:colOff>
      <xdr:row>16</xdr:row>
      <xdr:rowOff>154940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165117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障害者自立支援給付事業が増となったものの、児童手当や児童扶養手当の減などにより、前年度と比較し</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今後、障害者福祉費や生活保護費については増加傾向となることが予想されるため、その動向に注視していく必要がある。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18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57150</xdr:rowOff>
    </xdr:from>
    <xdr:to>
      <xdr:col>24</xdr:col>
      <xdr:colOff>25400</xdr:colOff>
      <xdr:row>55</xdr:row>
      <xdr:rowOff>95250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4869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99077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00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127000</xdr:rowOff>
    </xdr:from>
    <xdr:to>
      <xdr:col>24</xdr:col>
      <xdr:colOff>76200</xdr:colOff>
      <xdr:row>57</xdr:row>
      <xdr:rowOff>57150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19050</xdr:rowOff>
    </xdr:from>
    <xdr:to>
      <xdr:col>19</xdr:col>
      <xdr:colOff>187325</xdr:colOff>
      <xdr:row>55</xdr:row>
      <xdr:rowOff>95250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448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88900</xdr:rowOff>
    </xdr:from>
    <xdr:to>
      <xdr:col>20</xdr:col>
      <xdr:colOff>38100</xdr:colOff>
      <xdr:row>57</xdr:row>
      <xdr:rowOff>19050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3827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19050</xdr:rowOff>
    </xdr:from>
    <xdr:to>
      <xdr:col>15</xdr:col>
      <xdr:colOff>98425</xdr:colOff>
      <xdr:row>55</xdr:row>
      <xdr:rowOff>107950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4488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50800</xdr:rowOff>
    </xdr:from>
    <xdr:to>
      <xdr:col>15</xdr:col>
      <xdr:colOff>149225</xdr:colOff>
      <xdr:row>56</xdr:row>
      <xdr:rowOff>152400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137177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107950</xdr:rowOff>
    </xdr:from>
    <xdr:to>
      <xdr:col>11</xdr:col>
      <xdr:colOff>9525</xdr:colOff>
      <xdr:row>56</xdr:row>
      <xdr:rowOff>12700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537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29227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82550</xdr:rowOff>
    </xdr:from>
    <xdr:to>
      <xdr:col>6</xdr:col>
      <xdr:colOff>171450</xdr:colOff>
      <xdr:row>58</xdr:row>
      <xdr:rowOff>12700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168927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6350</xdr:rowOff>
    </xdr:from>
    <xdr:to>
      <xdr:col>24</xdr:col>
      <xdr:colOff>76200</xdr:colOff>
      <xdr:row>55</xdr:row>
      <xdr:rowOff>107950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43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22877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44450</xdr:rowOff>
    </xdr:from>
    <xdr:to>
      <xdr:col>20</xdr:col>
      <xdr:colOff>38100</xdr:colOff>
      <xdr:row>55</xdr:row>
      <xdr:rowOff>146050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4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156227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24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139700</xdr:rowOff>
    </xdr:from>
    <xdr:to>
      <xdr:col>15</xdr:col>
      <xdr:colOff>149225</xdr:colOff>
      <xdr:row>55</xdr:row>
      <xdr:rowOff>69850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39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80027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16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57150</xdr:rowOff>
    </xdr:from>
    <xdr:to>
      <xdr:col>11</xdr:col>
      <xdr:colOff>60325</xdr:colOff>
      <xdr:row>55</xdr:row>
      <xdr:rowOff>158750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168927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医療、介護保険などの特別会計への繰出金が増となったことにより、前年度と比較し</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年々増加傾向にあるため、財源確保に努めることで、一般会計の負担軽減を図る。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18143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67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161670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18143</xdr:rowOff>
    </xdr:from>
    <xdr:to>
      <xdr:col>82</xdr:col>
      <xdr:colOff>196850</xdr:colOff>
      <xdr:row>62</xdr:row>
      <xdr:rowOff>18143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88900</xdr:rowOff>
    </xdr:from>
    <xdr:to>
      <xdr:col>82</xdr:col>
      <xdr:colOff>107950</xdr:colOff>
      <xdr:row>56</xdr:row>
      <xdr:rowOff>121557</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6901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129920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31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88900</xdr:rowOff>
    </xdr:from>
    <xdr:to>
      <xdr:col>78</xdr:col>
      <xdr:colOff>69850</xdr:colOff>
      <xdr:row>56</xdr:row>
      <xdr:rowOff>99785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6901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72770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78015</xdr:rowOff>
    </xdr:from>
    <xdr:to>
      <xdr:col>73</xdr:col>
      <xdr:colOff>180975</xdr:colOff>
      <xdr:row>56</xdr:row>
      <xdr:rowOff>99785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679215"/>
          <a:ext cx="889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40112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34472</xdr:rowOff>
    </xdr:from>
    <xdr:to>
      <xdr:col>69</xdr:col>
      <xdr:colOff>92075</xdr:colOff>
      <xdr:row>56</xdr:row>
      <xdr:rowOff>78015</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635672"/>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157843</xdr:rowOff>
    </xdr:from>
    <xdr:to>
      <xdr:col>69</xdr:col>
      <xdr:colOff>142875</xdr:colOff>
      <xdr:row>57</xdr:row>
      <xdr:rowOff>87993</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72770</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70757</xdr:rowOff>
    </xdr:from>
    <xdr:to>
      <xdr:col>82</xdr:col>
      <xdr:colOff>158750</xdr:colOff>
      <xdr:row>57</xdr:row>
      <xdr:rowOff>907</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87284</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51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38100</xdr:rowOff>
    </xdr:from>
    <xdr:to>
      <xdr:col>78</xdr:col>
      <xdr:colOff>120650</xdr:colOff>
      <xdr:row>56</xdr:row>
      <xdr:rowOff>139700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149877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48985</xdr:rowOff>
    </xdr:from>
    <xdr:to>
      <xdr:col>74</xdr:col>
      <xdr:colOff>31750</xdr:colOff>
      <xdr:row>56</xdr:row>
      <xdr:rowOff>150585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160762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27215</xdr:rowOff>
    </xdr:from>
    <xdr:to>
      <xdr:col>69</xdr:col>
      <xdr:colOff>142875</xdr:colOff>
      <xdr:row>56</xdr:row>
      <xdr:rowOff>128815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138992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155122</xdr:rowOff>
    </xdr:from>
    <xdr:to>
      <xdr:col>65</xdr:col>
      <xdr:colOff>53975</xdr:colOff>
      <xdr:row>56</xdr:row>
      <xdr:rowOff>85272</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95449</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一部事務組合への負担金が増となったため、前年度と比較し</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類似団体内平均値を下回っているが、今後も適宜、補助金等の見直しを行い、健全な財政運営を図る。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28702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42000"/>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136144</xdr:rowOff>
    </xdr:from>
    <xdr:to>
      <xdr:col>82</xdr:col>
      <xdr:colOff>107950</xdr:colOff>
      <xdr:row>35</xdr:row>
      <xdr:rowOff>74422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5965444"/>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127000</xdr:rowOff>
    </xdr:from>
    <xdr:to>
      <xdr:col>78</xdr:col>
      <xdr:colOff>69850</xdr:colOff>
      <xdr:row>34</xdr:row>
      <xdr:rowOff>136144</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59563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13987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127000</xdr:rowOff>
    </xdr:from>
    <xdr:to>
      <xdr:col>73</xdr:col>
      <xdr:colOff>180975</xdr:colOff>
      <xdr:row>34</xdr:row>
      <xdr:rowOff>163576</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595630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167149</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163576</xdr:rowOff>
    </xdr:from>
    <xdr:to>
      <xdr:col>69</xdr:col>
      <xdr:colOff>92075</xdr:colOff>
      <xdr:row>35</xdr:row>
      <xdr:rowOff>65278</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599287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27703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135145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23622</xdr:rowOff>
    </xdr:from>
    <xdr:to>
      <xdr:col>82</xdr:col>
      <xdr:colOff>158750</xdr:colOff>
      <xdr:row>35</xdr:row>
      <xdr:rowOff>125222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40149</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86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85344</xdr:rowOff>
    </xdr:from>
    <xdr:to>
      <xdr:col>78</xdr:col>
      <xdr:colOff>120650</xdr:colOff>
      <xdr:row>35</xdr:row>
      <xdr:rowOff>15494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591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25671</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683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76200</xdr:rowOff>
    </xdr:from>
    <xdr:to>
      <xdr:col>74</xdr:col>
      <xdr:colOff>31750</xdr:colOff>
      <xdr:row>35</xdr:row>
      <xdr:rowOff>6350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16527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112776</xdr:rowOff>
    </xdr:from>
    <xdr:to>
      <xdr:col>69</xdr:col>
      <xdr:colOff>142875</xdr:colOff>
      <xdr:row>35</xdr:row>
      <xdr:rowOff>42926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594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53103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710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14478</xdr:rowOff>
    </xdr:from>
    <xdr:to>
      <xdr:col>65</xdr:col>
      <xdr:colOff>53975</xdr:colOff>
      <xdr:row>35</xdr:row>
      <xdr:rowOff>116078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01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126255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78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公営住宅整備事業債などの償還額が減となったものの、一般補助施設整備事業債の償還額が増となったことから、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今後も、計画的な投資的事業の実施などにより、起債に大きくいぞんすることがない財政運営に努める。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41275</xdr:rowOff>
    </xdr:from>
    <xdr:to>
      <xdr:col>24</xdr:col>
      <xdr:colOff>25400</xdr:colOff>
      <xdr:row>80</xdr:row>
      <xdr:rowOff>43180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28575"/>
          <a:ext cx="0" cy="103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15257</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31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43180</xdr:rowOff>
    </xdr:from>
    <xdr:to>
      <xdr:col>24</xdr:col>
      <xdr:colOff>114300</xdr:colOff>
      <xdr:row>80</xdr:row>
      <xdr:rowOff>43180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5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127652</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7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41275</xdr:rowOff>
    </xdr:from>
    <xdr:to>
      <xdr:col>24</xdr:col>
      <xdr:colOff>114300</xdr:colOff>
      <xdr:row>74</xdr:row>
      <xdr:rowOff>41275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2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12700</xdr:rowOff>
    </xdr:from>
    <xdr:to>
      <xdr:col>24</xdr:col>
      <xdr:colOff>25400</xdr:colOff>
      <xdr:row>75</xdr:row>
      <xdr:rowOff>16510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287145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111142</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27984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139065</xdr:rowOff>
    </xdr:from>
    <xdr:to>
      <xdr:col>24</xdr:col>
      <xdr:colOff>76200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165100</xdr:rowOff>
    </xdr:from>
    <xdr:to>
      <xdr:col>19</xdr:col>
      <xdr:colOff>187325</xdr:colOff>
      <xdr:row>75</xdr:row>
      <xdr:rowOff>12700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28524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144780</xdr:rowOff>
    </xdr:from>
    <xdr:to>
      <xdr:col>20</xdr:col>
      <xdr:colOff>38100</xdr:colOff>
      <xdr:row>75</xdr:row>
      <xdr:rowOff>74930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59707</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2918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165100</xdr:rowOff>
    </xdr:from>
    <xdr:to>
      <xdr:col>15</xdr:col>
      <xdr:colOff>98425</xdr:colOff>
      <xdr:row>75</xdr:row>
      <xdr:rowOff>22225</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28524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123825</xdr:rowOff>
    </xdr:from>
    <xdr:to>
      <xdr:col>15</xdr:col>
      <xdr:colOff>149225</xdr:colOff>
      <xdr:row>75</xdr:row>
      <xdr:rowOff>53975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38752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2897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22225</xdr:rowOff>
    </xdr:from>
    <xdr:to>
      <xdr:col>11</xdr:col>
      <xdr:colOff>9525</xdr:colOff>
      <xdr:row>75</xdr:row>
      <xdr:rowOff>33655</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288097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135255</xdr:rowOff>
    </xdr:from>
    <xdr:to>
      <xdr:col>11</xdr:col>
      <xdr:colOff>60325</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75582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77487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137160</xdr:rowOff>
    </xdr:from>
    <xdr:to>
      <xdr:col>24</xdr:col>
      <xdr:colOff>76200</xdr:colOff>
      <xdr:row>75</xdr:row>
      <xdr:rowOff>67310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82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153687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133350</xdr:rowOff>
    </xdr:from>
    <xdr:to>
      <xdr:col>20</xdr:col>
      <xdr:colOff>38100</xdr:colOff>
      <xdr:row>75</xdr:row>
      <xdr:rowOff>63500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82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73677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589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114300</xdr:rowOff>
    </xdr:from>
    <xdr:to>
      <xdr:col>15</xdr:col>
      <xdr:colOff>149225</xdr:colOff>
      <xdr:row>75</xdr:row>
      <xdr:rowOff>44450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54627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57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142875</xdr:rowOff>
    </xdr:from>
    <xdr:to>
      <xdr:col>11</xdr:col>
      <xdr:colOff>60325</xdr:colOff>
      <xdr:row>75</xdr:row>
      <xdr:rowOff>73025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83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57802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916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154305</xdr:rowOff>
    </xdr:from>
    <xdr:to>
      <xdr:col>6</xdr:col>
      <xdr:colOff>171450</xdr:colOff>
      <xdr:row>75</xdr:row>
      <xdr:rowOff>84455</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84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69232</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92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人件費や物件費の増などから、前年度と比較し</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うち、最も割合の高い人件費については、「職員定数管理計画」に基づき、適正な定数管理に努めるとともに、物件費についても経費縮減に取り組み、健全な財政運営を図る。</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79</xdr:row>
      <xdr:rowOff>156718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485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128795</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67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156718</xdr:rowOff>
    </xdr:from>
    <xdr:to>
      <xdr:col>82</xdr:col>
      <xdr:colOff>196850</xdr:colOff>
      <xdr:row>79</xdr:row>
      <xdr:rowOff>156718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70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46990</xdr:rowOff>
    </xdr:from>
    <xdr:to>
      <xdr:col>82</xdr:col>
      <xdr:colOff>107950</xdr:colOff>
      <xdr:row>75</xdr:row>
      <xdr:rowOff>106426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2905740"/>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103140</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133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12700</xdr:rowOff>
    </xdr:from>
    <xdr:to>
      <xdr:col>78</xdr:col>
      <xdr:colOff>69850</xdr:colOff>
      <xdr:row>75</xdr:row>
      <xdr:rowOff>46990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270000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85344</xdr:rowOff>
    </xdr:from>
    <xdr:to>
      <xdr:col>78</xdr:col>
      <xdr:colOff>120650</xdr:colOff>
      <xdr:row>77</xdr:row>
      <xdr:rowOff>15494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271</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201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12700</xdr:rowOff>
    </xdr:from>
    <xdr:to>
      <xdr:col>73</xdr:col>
      <xdr:colOff>180975</xdr:colOff>
      <xdr:row>75</xdr:row>
      <xdr:rowOff>110998</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2700000"/>
          <a:ext cx="889000" cy="26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48277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110998</xdr:rowOff>
    </xdr:from>
    <xdr:to>
      <xdr:col>69</xdr:col>
      <xdr:colOff>92075</xdr:colOff>
      <xdr:row>75</xdr:row>
      <xdr:rowOff>156718</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296974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32275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82566</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55626</xdr:rowOff>
    </xdr:from>
    <xdr:to>
      <xdr:col>82</xdr:col>
      <xdr:colOff>158750</xdr:colOff>
      <xdr:row>75</xdr:row>
      <xdr:rowOff>157226</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291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72153</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759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167640</xdr:rowOff>
    </xdr:from>
    <xdr:to>
      <xdr:col>78</xdr:col>
      <xdr:colOff>120650</xdr:colOff>
      <xdr:row>75</xdr:row>
      <xdr:rowOff>97790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107967</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62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133350</xdr:rowOff>
    </xdr:from>
    <xdr:to>
      <xdr:col>74</xdr:col>
      <xdr:colOff>31750</xdr:colOff>
      <xdr:row>74</xdr:row>
      <xdr:rowOff>63500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64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73677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41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60198</xdr:rowOff>
    </xdr:from>
    <xdr:to>
      <xdr:col>69</xdr:col>
      <xdr:colOff>142875</xdr:colOff>
      <xdr:row>75</xdr:row>
      <xdr:rowOff>161798</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91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525</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687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105918</xdr:rowOff>
    </xdr:from>
    <xdr:to>
      <xdr:col>65</xdr:col>
      <xdr:colOff>53975</xdr:colOff>
      <xdr:row>76</xdr:row>
      <xdr:rowOff>36069</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46245</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73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三重県鳥羽市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162988</xdr:rowOff>
    </xdr:from>
    <xdr:to>
      <xdr:col>29</xdr:col>
      <xdr:colOff>127000</xdr:colOff>
      <xdr:row>20</xdr:row>
      <xdr:rowOff>34537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96563"/>
          <a:ext cx="0" cy="14145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6614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83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34537</xdr:rowOff>
    </xdr:from>
    <xdr:to>
      <xdr:col>30</xdr:col>
      <xdr:colOff>25400</xdr:colOff>
      <xdr:row>20</xdr:row>
      <xdr:rowOff>34537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111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77915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0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162988</xdr:rowOff>
    </xdr:from>
    <xdr:to>
      <xdr:col>30</xdr:col>
      <xdr:colOff>25400</xdr:colOff>
      <xdr:row>11</xdr:row>
      <xdr:rowOff>162988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5330</xdr:rowOff>
    </xdr:from>
    <xdr:to>
      <xdr:col>29</xdr:col>
      <xdr:colOff>127000</xdr:colOff>
      <xdr:row>15</xdr:row>
      <xdr:rowOff>52868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624705"/>
          <a:ext cx="647700" cy="475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92266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83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120189</xdr:rowOff>
    </xdr:from>
    <xdr:to>
      <xdr:col>29</xdr:col>
      <xdr:colOff>177800</xdr:colOff>
      <xdr:row>17</xdr:row>
      <xdr:rowOff>50339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11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52868</xdr:rowOff>
    </xdr:from>
    <xdr:to>
      <xdr:col>26</xdr:col>
      <xdr:colOff>50800</xdr:colOff>
      <xdr:row>15</xdr:row>
      <xdr:rowOff>58877</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672243"/>
          <a:ext cx="698500" cy="60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164483</xdr:rowOff>
    </xdr:from>
    <xdr:to>
      <xdr:col>26</xdr:col>
      <xdr:colOff>101600</xdr:colOff>
      <xdr:row>17</xdr:row>
      <xdr:rowOff>94633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79410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041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58877</xdr:rowOff>
    </xdr:from>
    <xdr:to>
      <xdr:col>22</xdr:col>
      <xdr:colOff>114300</xdr:colOff>
      <xdr:row>15</xdr:row>
      <xdr:rowOff>143481</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678252"/>
          <a:ext cx="698500" cy="846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4692</xdr:rowOff>
    </xdr:from>
    <xdr:to>
      <xdr:col>22</xdr:col>
      <xdr:colOff>165100</xdr:colOff>
      <xdr:row>17</xdr:row>
      <xdr:rowOff>106292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91069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5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143481</xdr:rowOff>
    </xdr:from>
    <xdr:to>
      <xdr:col>18</xdr:col>
      <xdr:colOff>177800</xdr:colOff>
      <xdr:row>16</xdr:row>
      <xdr:rowOff>54969</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762856"/>
          <a:ext cx="698500" cy="829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49933</xdr:rowOff>
    </xdr:from>
    <xdr:to>
      <xdr:col>19</xdr:col>
      <xdr:colOff>38100</xdr:colOff>
      <xdr:row>17</xdr:row>
      <xdr:rowOff>151533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136310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098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82220</xdr:rowOff>
    </xdr:from>
    <xdr:to>
      <xdr:col>15</xdr:col>
      <xdr:colOff>101600</xdr:colOff>
      <xdr:row>18</xdr:row>
      <xdr:rowOff>12370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168597</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3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125980</xdr:rowOff>
    </xdr:from>
    <xdr:to>
      <xdr:col>29</xdr:col>
      <xdr:colOff>177800</xdr:colOff>
      <xdr:row>15</xdr:row>
      <xdr:rowOff>56130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5739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142507</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418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2068</xdr:rowOff>
    </xdr:from>
    <xdr:to>
      <xdr:col>26</xdr:col>
      <xdr:colOff>101600</xdr:colOff>
      <xdr:row>15</xdr:row>
      <xdr:rowOff>103668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6214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113845</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390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8077</xdr:rowOff>
    </xdr:from>
    <xdr:to>
      <xdr:col>22</xdr:col>
      <xdr:colOff>165100</xdr:colOff>
      <xdr:row>15</xdr:row>
      <xdr:rowOff>109677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6274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119854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396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92681</xdr:rowOff>
    </xdr:from>
    <xdr:to>
      <xdr:col>19</xdr:col>
      <xdr:colOff>38100</xdr:colOff>
      <xdr:row>16</xdr:row>
      <xdr:rowOff>22831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7120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33008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48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4169</xdr:rowOff>
    </xdr:from>
    <xdr:to>
      <xdr:col>15</xdr:col>
      <xdr:colOff>101600</xdr:colOff>
      <xdr:row>16</xdr:row>
      <xdr:rowOff>105769</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7949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115946</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563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249196</xdr:rowOff>
    </xdr:from>
    <xdr:to>
      <xdr:col>29</xdr:col>
      <xdr:colOff>127000</xdr:colOff>
      <xdr:row>39</xdr:row>
      <xdr:rowOff>40037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173746"/>
          <a:ext cx="0" cy="15053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12114</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651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40037</xdr:rowOff>
    </xdr:from>
    <xdr:to>
      <xdr:col>30</xdr:col>
      <xdr:colOff>25400</xdr:colOff>
      <xdr:row>39</xdr:row>
      <xdr:rowOff>40037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679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164123</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917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249196</xdr:rowOff>
    </xdr:from>
    <xdr:to>
      <xdr:col>30</xdr:col>
      <xdr:colOff>25400</xdr:colOff>
      <xdr:row>33</xdr:row>
      <xdr:rowOff>249196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1737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54070</xdr:rowOff>
    </xdr:from>
    <xdr:to>
      <xdr:col>29</xdr:col>
      <xdr:colOff>127000</xdr:colOff>
      <xdr:row>38</xdr:row>
      <xdr:rowOff>59557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5003800" y="7521670"/>
          <a:ext cx="647700" cy="54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188461</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7313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484</xdr:rowOff>
    </xdr:from>
    <xdr:to>
      <xdr:col>29</xdr:col>
      <xdr:colOff>177800</xdr:colOff>
      <xdr:row>38</xdr:row>
      <xdr:rowOff>102084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7468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58802</xdr:rowOff>
    </xdr:from>
    <xdr:to>
      <xdr:col>26</xdr:col>
      <xdr:colOff>50800</xdr:colOff>
      <xdr:row>38</xdr:row>
      <xdr:rowOff>59557</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4305300" y="7526402"/>
          <a:ext cx="698500" cy="7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1536</xdr:rowOff>
    </xdr:from>
    <xdr:to>
      <xdr:col>26</xdr:col>
      <xdr:colOff>101600</xdr:colOff>
      <xdr:row>38</xdr:row>
      <xdr:rowOff>103136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113313</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7238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55641</xdr:rowOff>
    </xdr:from>
    <xdr:to>
      <xdr:col>22</xdr:col>
      <xdr:colOff>114300</xdr:colOff>
      <xdr:row>38</xdr:row>
      <xdr:rowOff>58802</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3606800" y="7523241"/>
          <a:ext cx="698500" cy="31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5034</xdr:rowOff>
    </xdr:from>
    <xdr:to>
      <xdr:col>22</xdr:col>
      <xdr:colOff>165100</xdr:colOff>
      <xdr:row>38</xdr:row>
      <xdr:rowOff>106634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116811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724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53505</xdr:rowOff>
    </xdr:from>
    <xdr:to>
      <xdr:col>18</xdr:col>
      <xdr:colOff>177800</xdr:colOff>
      <xdr:row>38</xdr:row>
      <xdr:rowOff>55641</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a:off x="2908300" y="7521105"/>
          <a:ext cx="698500" cy="21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10699</xdr:rowOff>
    </xdr:from>
    <xdr:to>
      <xdr:col>19</xdr:col>
      <xdr:colOff>38100</xdr:colOff>
      <xdr:row>38</xdr:row>
      <xdr:rowOff>112299</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97076</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7564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8466</xdr:rowOff>
    </xdr:from>
    <xdr:to>
      <xdr:col>15</xdr:col>
      <xdr:colOff>101600</xdr:colOff>
      <xdr:row>38</xdr:row>
      <xdr:rowOff>110066</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74760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94843</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7562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3270</xdr:rowOff>
    </xdr:from>
    <xdr:to>
      <xdr:col>29</xdr:col>
      <xdr:colOff>177800</xdr:colOff>
      <xdr:row>38</xdr:row>
      <xdr:rowOff>104870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74708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318247</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7442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8757</xdr:rowOff>
    </xdr:from>
    <xdr:to>
      <xdr:col>26</xdr:col>
      <xdr:colOff>101600</xdr:colOff>
      <xdr:row>38</xdr:row>
      <xdr:rowOff>110357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74763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95134</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7562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8002</xdr:rowOff>
    </xdr:from>
    <xdr:to>
      <xdr:col>22</xdr:col>
      <xdr:colOff>165100</xdr:colOff>
      <xdr:row>38</xdr:row>
      <xdr:rowOff>109602</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74756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94379</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7561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4841</xdr:rowOff>
    </xdr:from>
    <xdr:to>
      <xdr:col>19</xdr:col>
      <xdr:colOff>38100</xdr:colOff>
      <xdr:row>38</xdr:row>
      <xdr:rowOff>106441</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74724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116618</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7241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2705</xdr:rowOff>
    </xdr:from>
    <xdr:to>
      <xdr:col>15</xdr:col>
      <xdr:colOff>101600</xdr:colOff>
      <xdr:row>38</xdr:row>
      <xdr:rowOff>104305</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74703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114482</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7239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三重県鳥羽市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16,842
16,411
107.34
13,652,431
13,181,850
469,186
6,771,783
10,645,193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30516</xdr:rowOff>
    </xdr:from>
    <xdr:to>
      <xdr:col>24</xdr:col>
      <xdr:colOff>62865</xdr:colOff>
      <xdr:row>39</xdr:row>
      <xdr:rowOff>84227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45466"/>
          <a:ext cx="1270" cy="142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88054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7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84227</xdr:rowOff>
    </xdr:from>
    <xdr:to>
      <xdr:col>24</xdr:col>
      <xdr:colOff>152400</xdr:colOff>
      <xdr:row>39</xdr:row>
      <xdr:rowOff>84227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7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148643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30516</xdr:rowOff>
    </xdr:from>
    <xdr:to>
      <xdr:col>24</xdr:col>
      <xdr:colOff>152400</xdr:colOff>
      <xdr:row>31</xdr:row>
      <xdr:rowOff>30516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4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103363</xdr:rowOff>
    </xdr:from>
    <xdr:to>
      <xdr:col>24</xdr:col>
      <xdr:colOff>63500</xdr:colOff>
      <xdr:row>33</xdr:row>
      <xdr:rowOff>154298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5761213"/>
          <a:ext cx="838200" cy="50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22521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947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44094</xdr:rowOff>
    </xdr:from>
    <xdr:to>
      <xdr:col>24</xdr:col>
      <xdr:colOff>114300</xdr:colOff>
      <xdr:row>36</xdr:row>
      <xdr:rowOff>145694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103363</xdr:rowOff>
    </xdr:from>
    <xdr:to>
      <xdr:col>19</xdr:col>
      <xdr:colOff>177800</xdr:colOff>
      <xdr:row>33</xdr:row>
      <xdr:rowOff>150172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761213"/>
          <a:ext cx="889000" cy="46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69099</xdr:rowOff>
    </xdr:from>
    <xdr:to>
      <xdr:col>20</xdr:col>
      <xdr:colOff>38100</xdr:colOff>
      <xdr:row>36</xdr:row>
      <xdr:rowOff>170699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161826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3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150172</xdr:rowOff>
    </xdr:from>
    <xdr:to>
      <xdr:col>15</xdr:col>
      <xdr:colOff>50800</xdr:colOff>
      <xdr:row>34</xdr:row>
      <xdr:rowOff>46137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808022"/>
          <a:ext cx="889000" cy="67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76653</xdr:rowOff>
    </xdr:from>
    <xdr:to>
      <xdr:col>15</xdr:col>
      <xdr:colOff>101600</xdr:colOff>
      <xdr:row>37</xdr:row>
      <xdr:rowOff>6803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169380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34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46137</xdr:rowOff>
    </xdr:from>
    <xdr:to>
      <xdr:col>10</xdr:col>
      <xdr:colOff>114300</xdr:colOff>
      <xdr:row>35</xdr:row>
      <xdr:rowOff>87710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875437"/>
          <a:ext cx="889000" cy="213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125073</xdr:rowOff>
    </xdr:from>
    <xdr:to>
      <xdr:col>10</xdr:col>
      <xdr:colOff>165100</xdr:colOff>
      <xdr:row>37</xdr:row>
      <xdr:rowOff>55223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46350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39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57734</xdr:rowOff>
    </xdr:from>
    <xdr:to>
      <xdr:col>6</xdr:col>
      <xdr:colOff>38100</xdr:colOff>
      <xdr:row>37</xdr:row>
      <xdr:rowOff>159334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0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150461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9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103498</xdr:rowOff>
    </xdr:from>
    <xdr:to>
      <xdr:col>24</xdr:col>
      <xdr:colOff>114300</xdr:colOff>
      <xdr:row>34</xdr:row>
      <xdr:rowOff>33648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76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126375</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612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52563</xdr:rowOff>
    </xdr:from>
    <xdr:to>
      <xdr:col>20</xdr:col>
      <xdr:colOff>38100</xdr:colOff>
      <xdr:row>33</xdr:row>
      <xdr:rowOff>154163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710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170690</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485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99372</xdr:rowOff>
    </xdr:from>
    <xdr:to>
      <xdr:col>15</xdr:col>
      <xdr:colOff>101600</xdr:colOff>
      <xdr:row>34</xdr:row>
      <xdr:rowOff>29522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757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46049</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53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166787</xdr:rowOff>
    </xdr:from>
    <xdr:to>
      <xdr:col>10</xdr:col>
      <xdr:colOff>165100</xdr:colOff>
      <xdr:row>34</xdr:row>
      <xdr:rowOff>96937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82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113464</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599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36910</xdr:rowOff>
    </xdr:from>
    <xdr:to>
      <xdr:col>6</xdr:col>
      <xdr:colOff>38100</xdr:colOff>
      <xdr:row>35</xdr:row>
      <xdr:rowOff>138510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03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155037</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812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13433</xdr:rowOff>
    </xdr:from>
    <xdr:to>
      <xdr:col>24</xdr:col>
      <xdr:colOff>62865</xdr:colOff>
      <xdr:row>58</xdr:row>
      <xdr:rowOff>123521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757383"/>
          <a:ext cx="1270" cy="1310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127348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07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123521</xdr:rowOff>
    </xdr:from>
    <xdr:to>
      <xdr:col>24</xdr:col>
      <xdr:colOff>152400</xdr:colOff>
      <xdr:row>58</xdr:row>
      <xdr:rowOff>123521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06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131560</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532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13433</xdr:rowOff>
    </xdr:from>
    <xdr:to>
      <xdr:col>24</xdr:col>
      <xdr:colOff>152400</xdr:colOff>
      <xdr:row>51</xdr:row>
      <xdr:rowOff>13433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757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160108</xdr:rowOff>
    </xdr:from>
    <xdr:to>
      <xdr:col>24</xdr:col>
      <xdr:colOff>63500</xdr:colOff>
      <xdr:row>57</xdr:row>
      <xdr:rowOff>162789</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9932758"/>
          <a:ext cx="838200" cy="2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116047</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888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137620</xdr:rowOff>
    </xdr:from>
    <xdr:to>
      <xdr:col>24</xdr:col>
      <xdr:colOff>114300</xdr:colOff>
      <xdr:row>58</xdr:row>
      <xdr:rowOff>67770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162789</xdr:rowOff>
    </xdr:from>
    <xdr:to>
      <xdr:col>19</xdr:col>
      <xdr:colOff>177800</xdr:colOff>
      <xdr:row>58</xdr:row>
      <xdr:rowOff>14389</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9935439"/>
          <a:ext cx="889000" cy="2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140884</xdr:rowOff>
    </xdr:from>
    <xdr:to>
      <xdr:col>20</xdr:col>
      <xdr:colOff>38100</xdr:colOff>
      <xdr:row>58</xdr:row>
      <xdr:rowOff>71034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62161</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10006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14389</xdr:rowOff>
    </xdr:from>
    <xdr:to>
      <xdr:col>15</xdr:col>
      <xdr:colOff>50800</xdr:colOff>
      <xdr:row>58</xdr:row>
      <xdr:rowOff>39708</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9958489"/>
          <a:ext cx="889000" cy="25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151940</xdr:rowOff>
    </xdr:from>
    <xdr:to>
      <xdr:col>15</xdr:col>
      <xdr:colOff>101600</xdr:colOff>
      <xdr:row>58</xdr:row>
      <xdr:rowOff>82090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73217</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41111" y="1001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39708</xdr:rowOff>
    </xdr:from>
    <xdr:to>
      <xdr:col>10</xdr:col>
      <xdr:colOff>114300</xdr:colOff>
      <xdr:row>58</xdr:row>
      <xdr:rowOff>42299</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1130300" y="9983808"/>
          <a:ext cx="889000" cy="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163686</xdr:rowOff>
    </xdr:from>
    <xdr:to>
      <xdr:col>10</xdr:col>
      <xdr:colOff>165100</xdr:colOff>
      <xdr:row>58</xdr:row>
      <xdr:rowOff>93836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3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84963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1002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170125</xdr:rowOff>
    </xdr:from>
    <xdr:to>
      <xdr:col>6</xdr:col>
      <xdr:colOff>38100</xdr:colOff>
      <xdr:row>58</xdr:row>
      <xdr:rowOff>100275</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94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91402</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1003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109308</xdr:rowOff>
    </xdr:from>
    <xdr:to>
      <xdr:col>24</xdr:col>
      <xdr:colOff>114300</xdr:colOff>
      <xdr:row>58</xdr:row>
      <xdr:rowOff>39458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881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132185</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733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111989</xdr:rowOff>
    </xdr:from>
    <xdr:to>
      <xdr:col>20</xdr:col>
      <xdr:colOff>38100</xdr:colOff>
      <xdr:row>58</xdr:row>
      <xdr:rowOff>42139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88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58666</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9659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135039</xdr:rowOff>
    </xdr:from>
    <xdr:to>
      <xdr:col>15</xdr:col>
      <xdr:colOff>101600</xdr:colOff>
      <xdr:row>58</xdr:row>
      <xdr:rowOff>65189</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90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81716</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08795" y="9682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160358</xdr:rowOff>
    </xdr:from>
    <xdr:to>
      <xdr:col>10</xdr:col>
      <xdr:colOff>165100</xdr:colOff>
      <xdr:row>58</xdr:row>
      <xdr:rowOff>90508</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93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107035</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52111" y="970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162949</xdr:rowOff>
    </xdr:from>
    <xdr:to>
      <xdr:col>6</xdr:col>
      <xdr:colOff>38100</xdr:colOff>
      <xdr:row>58</xdr:row>
      <xdr:rowOff>93099</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93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109626</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63111" y="9710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101753</xdr:rowOff>
    </xdr:from>
    <xdr:to>
      <xdr:col>24</xdr:col>
      <xdr:colOff>62865</xdr:colOff>
      <xdr:row>79</xdr:row>
      <xdr:rowOff>33306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103253"/>
          <a:ext cx="1270" cy="147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37133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81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33306</xdr:rowOff>
    </xdr:from>
    <xdr:to>
      <xdr:col>24</xdr:col>
      <xdr:colOff>152400</xdr:colOff>
      <xdr:row>79</xdr:row>
      <xdr:rowOff>33306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48430</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8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101753</xdr:rowOff>
    </xdr:from>
    <xdr:to>
      <xdr:col>24</xdr:col>
      <xdr:colOff>152400</xdr:colOff>
      <xdr:row>70</xdr:row>
      <xdr:rowOff>101753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1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147796</xdr:rowOff>
    </xdr:from>
    <xdr:to>
      <xdr:col>24</xdr:col>
      <xdr:colOff>63500</xdr:colOff>
      <xdr:row>78</xdr:row>
      <xdr:rowOff>150673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3520896"/>
          <a:ext cx="838200" cy="2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165061</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95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142184</xdr:rowOff>
    </xdr:from>
    <xdr:to>
      <xdr:col>24</xdr:col>
      <xdr:colOff>114300</xdr:colOff>
      <xdr:row>78</xdr:row>
      <xdr:rowOff>72334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4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140976</xdr:rowOff>
    </xdr:from>
    <xdr:to>
      <xdr:col>19</xdr:col>
      <xdr:colOff>177800</xdr:colOff>
      <xdr:row>78</xdr:row>
      <xdr:rowOff>147796</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3514076"/>
          <a:ext cx="889000" cy="6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131629</xdr:rowOff>
    </xdr:from>
    <xdr:to>
      <xdr:col>20</xdr:col>
      <xdr:colOff>38100</xdr:colOff>
      <xdr:row>78</xdr:row>
      <xdr:rowOff>61779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3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78306</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10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137680</xdr:rowOff>
    </xdr:from>
    <xdr:to>
      <xdr:col>15</xdr:col>
      <xdr:colOff>50800</xdr:colOff>
      <xdr:row>78</xdr:row>
      <xdr:rowOff>140976</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019300" y="13510780"/>
          <a:ext cx="889000" cy="3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128829</xdr:rowOff>
    </xdr:from>
    <xdr:to>
      <xdr:col>15</xdr:col>
      <xdr:colOff>101600</xdr:colOff>
      <xdr:row>78</xdr:row>
      <xdr:rowOff>58979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3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75506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10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137680</xdr:rowOff>
    </xdr:from>
    <xdr:to>
      <xdr:col>10</xdr:col>
      <xdr:colOff>114300</xdr:colOff>
      <xdr:row>78</xdr:row>
      <xdr:rowOff>148692</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510780"/>
          <a:ext cx="889000" cy="11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155823</xdr:rowOff>
    </xdr:from>
    <xdr:to>
      <xdr:col>10</xdr:col>
      <xdr:colOff>165100</xdr:colOff>
      <xdr:row>78</xdr:row>
      <xdr:rowOff>85973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102500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13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37636</xdr:rowOff>
    </xdr:from>
    <xdr:to>
      <xdr:col>6</xdr:col>
      <xdr:colOff>38100</xdr:colOff>
      <xdr:row>78</xdr:row>
      <xdr:rowOff>139236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1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155763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18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99873</xdr:rowOff>
    </xdr:from>
    <xdr:to>
      <xdr:col>24</xdr:col>
      <xdr:colOff>114300</xdr:colOff>
      <xdr:row>79</xdr:row>
      <xdr:rowOff>30023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472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14800</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387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96996</xdr:rowOff>
    </xdr:from>
    <xdr:to>
      <xdr:col>20</xdr:col>
      <xdr:colOff>38100</xdr:colOff>
      <xdr:row>79</xdr:row>
      <xdr:rowOff>27146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47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18273</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562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90176</xdr:rowOff>
    </xdr:from>
    <xdr:to>
      <xdr:col>15</xdr:col>
      <xdr:colOff>101600</xdr:colOff>
      <xdr:row>79</xdr:row>
      <xdr:rowOff>20326</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463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11453</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556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86880</xdr:rowOff>
    </xdr:from>
    <xdr:to>
      <xdr:col>10</xdr:col>
      <xdr:colOff>165100</xdr:colOff>
      <xdr:row>79</xdr:row>
      <xdr:rowOff>17030</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45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8157</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552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97892</xdr:rowOff>
    </xdr:from>
    <xdr:to>
      <xdr:col>6</xdr:col>
      <xdr:colOff>38100</xdr:colOff>
      <xdr:row>79</xdr:row>
      <xdr:rowOff>28042</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4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19169</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563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114790</xdr:rowOff>
    </xdr:from>
    <xdr:to>
      <xdr:col>24</xdr:col>
      <xdr:colOff>62865</xdr:colOff>
      <xdr:row>98</xdr:row>
      <xdr:rowOff>44777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45290"/>
          <a:ext cx="1270" cy="1301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48604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5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44777</xdr:rowOff>
    </xdr:from>
    <xdr:to>
      <xdr:col>24</xdr:col>
      <xdr:colOff>152400</xdr:colOff>
      <xdr:row>98</xdr:row>
      <xdr:rowOff>44777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61467</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2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114790</xdr:rowOff>
    </xdr:from>
    <xdr:to>
      <xdr:col>24</xdr:col>
      <xdr:colOff>152400</xdr:colOff>
      <xdr:row>90</xdr:row>
      <xdr:rowOff>114790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45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13277</xdr:rowOff>
    </xdr:from>
    <xdr:to>
      <xdr:col>24</xdr:col>
      <xdr:colOff>63500</xdr:colOff>
      <xdr:row>97</xdr:row>
      <xdr:rowOff>71593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643927"/>
          <a:ext cx="838200" cy="58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135346</xdr:rowOff>
    </xdr:from>
    <xdr:ext cx="599010"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51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112469</xdr:rowOff>
    </xdr:from>
    <xdr:to>
      <xdr:col>24</xdr:col>
      <xdr:colOff>114300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10762</xdr:rowOff>
    </xdr:from>
    <xdr:to>
      <xdr:col>19</xdr:col>
      <xdr:colOff>177800</xdr:colOff>
      <xdr:row>97</xdr:row>
      <xdr:rowOff>71593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641412"/>
          <a:ext cx="889000" cy="60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10544</xdr:rowOff>
    </xdr:from>
    <xdr:to>
      <xdr:col>20</xdr:col>
      <xdr:colOff>38100</xdr:colOff>
      <xdr:row>96</xdr:row>
      <xdr:rowOff>112144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128671</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497795" y="1624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10762</xdr:rowOff>
    </xdr:from>
    <xdr:to>
      <xdr:col>15</xdr:col>
      <xdr:colOff>50800</xdr:colOff>
      <xdr:row>98</xdr:row>
      <xdr:rowOff>29865</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641412"/>
          <a:ext cx="889000" cy="190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102053</xdr:rowOff>
    </xdr:from>
    <xdr:to>
      <xdr:col>15</xdr:col>
      <xdr:colOff>101600</xdr:colOff>
      <xdr:row>96</xdr:row>
      <xdr:rowOff>32203</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48730</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08795" y="1616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14579</xdr:rowOff>
    </xdr:from>
    <xdr:to>
      <xdr:col>10</xdr:col>
      <xdr:colOff>114300</xdr:colOff>
      <xdr:row>98</xdr:row>
      <xdr:rowOff>29865</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1130300" y="16816679"/>
          <a:ext cx="889000" cy="15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108156</xdr:rowOff>
    </xdr:from>
    <xdr:to>
      <xdr:col>10</xdr:col>
      <xdr:colOff>165100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54833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19795" y="1634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107668</xdr:rowOff>
    </xdr:from>
    <xdr:to>
      <xdr:col>6</xdr:col>
      <xdr:colOff>38100</xdr:colOff>
      <xdr:row>97</xdr:row>
      <xdr:rowOff>37818</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6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54345</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30795" y="16342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133927</xdr:rowOff>
    </xdr:from>
    <xdr:to>
      <xdr:col>24</xdr:col>
      <xdr:colOff>114300</xdr:colOff>
      <xdr:row>97</xdr:row>
      <xdr:rowOff>64077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59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112354</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571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20793</xdr:rowOff>
    </xdr:from>
    <xdr:to>
      <xdr:col>20</xdr:col>
      <xdr:colOff>38100</xdr:colOff>
      <xdr:row>97</xdr:row>
      <xdr:rowOff>122393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65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113520</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744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131412</xdr:rowOff>
    </xdr:from>
    <xdr:to>
      <xdr:col>15</xdr:col>
      <xdr:colOff>101600</xdr:colOff>
      <xdr:row>97</xdr:row>
      <xdr:rowOff>61562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59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52689</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683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150515</xdr:rowOff>
    </xdr:from>
    <xdr:to>
      <xdr:col>10</xdr:col>
      <xdr:colOff>165100</xdr:colOff>
      <xdr:row>98</xdr:row>
      <xdr:rowOff>80665</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781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71792</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873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135229</xdr:rowOff>
    </xdr:from>
    <xdr:to>
      <xdr:col>6</xdr:col>
      <xdr:colOff>38100</xdr:colOff>
      <xdr:row>98</xdr:row>
      <xdr:rowOff>65379</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76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56506</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858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18523</xdr:rowOff>
    </xdr:from>
    <xdr:to>
      <xdr:col>54</xdr:col>
      <xdr:colOff>189865</xdr:colOff>
      <xdr:row>38</xdr:row>
      <xdr:rowOff>106400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33473"/>
          <a:ext cx="1270" cy="1288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110227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2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106400</xdr:rowOff>
    </xdr:from>
    <xdr:to>
      <xdr:col>55</xdr:col>
      <xdr:colOff>88900</xdr:colOff>
      <xdr:row>38</xdr:row>
      <xdr:rowOff>106400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2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136650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08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18523</xdr:rowOff>
    </xdr:from>
    <xdr:to>
      <xdr:col>55</xdr:col>
      <xdr:colOff>88900</xdr:colOff>
      <xdr:row>31</xdr:row>
      <xdr:rowOff>18523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33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20428</xdr:rowOff>
    </xdr:from>
    <xdr:to>
      <xdr:col>55</xdr:col>
      <xdr:colOff>0</xdr:colOff>
      <xdr:row>37</xdr:row>
      <xdr:rowOff>54074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364078"/>
          <a:ext cx="838200" cy="33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128770</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129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105893</xdr:rowOff>
    </xdr:from>
    <xdr:to>
      <xdr:col>55</xdr:col>
      <xdr:colOff>50800</xdr:colOff>
      <xdr:row>37</xdr:row>
      <xdr:rowOff>36043</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7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20428</xdr:rowOff>
    </xdr:from>
    <xdr:to>
      <xdr:col>50</xdr:col>
      <xdr:colOff>114300</xdr:colOff>
      <xdr:row>37</xdr:row>
      <xdr:rowOff>96117</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364078"/>
          <a:ext cx="889000" cy="75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111151</xdr:rowOff>
    </xdr:from>
    <xdr:to>
      <xdr:col>50</xdr:col>
      <xdr:colOff>165100</xdr:colOff>
      <xdr:row>37</xdr:row>
      <xdr:rowOff>41301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8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57828</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058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44511</xdr:rowOff>
    </xdr:from>
    <xdr:to>
      <xdr:col>45</xdr:col>
      <xdr:colOff>177800</xdr:colOff>
      <xdr:row>37</xdr:row>
      <xdr:rowOff>96117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045261"/>
          <a:ext cx="889000" cy="394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122181</xdr:rowOff>
    </xdr:from>
    <xdr:to>
      <xdr:col>46</xdr:col>
      <xdr:colOff>38100</xdr:colOff>
      <xdr:row>37</xdr:row>
      <xdr:rowOff>52331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68858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69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44511</xdr:rowOff>
    </xdr:from>
    <xdr:to>
      <xdr:col>41</xdr:col>
      <xdr:colOff>50800</xdr:colOff>
      <xdr:row>37</xdr:row>
      <xdr:rowOff>137589</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045261"/>
          <a:ext cx="889000" cy="435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88458</xdr:rowOff>
    </xdr:from>
    <xdr:to>
      <xdr:col>41</xdr:col>
      <xdr:colOff>101600</xdr:colOff>
      <xdr:row>35</xdr:row>
      <xdr:rowOff>18608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35135</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692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47032</xdr:rowOff>
    </xdr:from>
    <xdr:to>
      <xdr:col>36</xdr:col>
      <xdr:colOff>165100</xdr:colOff>
      <xdr:row>37</xdr:row>
      <xdr:rowOff>148632</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165159</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16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3274</xdr:rowOff>
    </xdr:from>
    <xdr:to>
      <xdr:col>55</xdr:col>
      <xdr:colOff>50800</xdr:colOff>
      <xdr:row>37</xdr:row>
      <xdr:rowOff>104874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34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153151</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32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141078</xdr:rowOff>
    </xdr:from>
    <xdr:to>
      <xdr:col>50</xdr:col>
      <xdr:colOff>165100</xdr:colOff>
      <xdr:row>37</xdr:row>
      <xdr:rowOff>71228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313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62355</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40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45317</xdr:rowOff>
    </xdr:from>
    <xdr:to>
      <xdr:col>46</xdr:col>
      <xdr:colOff>38100</xdr:colOff>
      <xdr:row>37</xdr:row>
      <xdr:rowOff>146917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388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138044</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48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165161</xdr:rowOff>
    </xdr:from>
    <xdr:to>
      <xdr:col>41</xdr:col>
      <xdr:colOff>101600</xdr:colOff>
      <xdr:row>35</xdr:row>
      <xdr:rowOff>95311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994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86438</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087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86789</xdr:rowOff>
    </xdr:from>
    <xdr:to>
      <xdr:col>36</xdr:col>
      <xdr:colOff>165100</xdr:colOff>
      <xdr:row>38</xdr:row>
      <xdr:rowOff>16939</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43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8066</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52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45391</xdr:rowOff>
    </xdr:from>
    <xdr:to>
      <xdr:col>54</xdr:col>
      <xdr:colOff>189865</xdr:colOff>
      <xdr:row>58</xdr:row>
      <xdr:rowOff>102342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89341"/>
          <a:ext cx="1270" cy="1257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106169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5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102342</xdr:rowOff>
    </xdr:from>
    <xdr:to>
      <xdr:col>55</xdr:col>
      <xdr:colOff>88900</xdr:colOff>
      <xdr:row>58</xdr:row>
      <xdr:rowOff>102342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4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163518</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64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45391</xdr:rowOff>
    </xdr:from>
    <xdr:to>
      <xdr:col>55</xdr:col>
      <xdr:colOff>88900</xdr:colOff>
      <xdr:row>51</xdr:row>
      <xdr:rowOff>45391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8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154708</xdr:rowOff>
    </xdr:from>
    <xdr:to>
      <xdr:col>55</xdr:col>
      <xdr:colOff>0</xdr:colOff>
      <xdr:row>58</xdr:row>
      <xdr:rowOff>59079</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927358"/>
          <a:ext cx="838200" cy="75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71752</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672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48875</xdr:rowOff>
    </xdr:from>
    <xdr:to>
      <xdr:col>55</xdr:col>
      <xdr:colOff>50800</xdr:colOff>
      <xdr:row>57</xdr:row>
      <xdr:rowOff>150475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7317</xdr:rowOff>
    </xdr:from>
    <xdr:to>
      <xdr:col>50</xdr:col>
      <xdr:colOff>114300</xdr:colOff>
      <xdr:row>58</xdr:row>
      <xdr:rowOff>59079</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951417"/>
          <a:ext cx="889000" cy="51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64342</xdr:rowOff>
    </xdr:from>
    <xdr:to>
      <xdr:col>50</xdr:col>
      <xdr:colOff>165100</xdr:colOff>
      <xdr:row>57</xdr:row>
      <xdr:rowOff>165942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3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11019</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61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38967</xdr:rowOff>
    </xdr:from>
    <xdr:to>
      <xdr:col>45</xdr:col>
      <xdr:colOff>177800</xdr:colOff>
      <xdr:row>58</xdr:row>
      <xdr:rowOff>7317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811617"/>
          <a:ext cx="889000" cy="139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39822</xdr:rowOff>
    </xdr:from>
    <xdr:to>
      <xdr:col>46</xdr:col>
      <xdr:colOff>38100</xdr:colOff>
      <xdr:row>57</xdr:row>
      <xdr:rowOff>141422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1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157949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58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38967</xdr:rowOff>
    </xdr:from>
    <xdr:to>
      <xdr:col>41</xdr:col>
      <xdr:colOff>50800</xdr:colOff>
      <xdr:row>57</xdr:row>
      <xdr:rowOff>103919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811617"/>
          <a:ext cx="889000" cy="64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48593</xdr:rowOff>
    </xdr:from>
    <xdr:to>
      <xdr:col>41</xdr:col>
      <xdr:colOff>101600</xdr:colOff>
      <xdr:row>57</xdr:row>
      <xdr:rowOff>150193</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2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141320</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913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45281</xdr:rowOff>
    </xdr:from>
    <xdr:to>
      <xdr:col>36</xdr:col>
      <xdr:colOff>165100</xdr:colOff>
      <xdr:row>57</xdr:row>
      <xdr:rowOff>146881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17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163408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593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103908</xdr:rowOff>
    </xdr:from>
    <xdr:to>
      <xdr:col>55</xdr:col>
      <xdr:colOff>50800</xdr:colOff>
      <xdr:row>58</xdr:row>
      <xdr:rowOff>34058</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876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27302</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799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8279</xdr:rowOff>
    </xdr:from>
    <xdr:to>
      <xdr:col>50</xdr:col>
      <xdr:colOff>165100</xdr:colOff>
      <xdr:row>58</xdr:row>
      <xdr:rowOff>109879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952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101006</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10045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127967</xdr:rowOff>
    </xdr:from>
    <xdr:to>
      <xdr:col>46</xdr:col>
      <xdr:colOff>38100</xdr:colOff>
      <xdr:row>58</xdr:row>
      <xdr:rowOff>58117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900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49244</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993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159617</xdr:rowOff>
    </xdr:from>
    <xdr:to>
      <xdr:col>41</xdr:col>
      <xdr:colOff>101600</xdr:colOff>
      <xdr:row>57</xdr:row>
      <xdr:rowOff>89767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760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106294</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536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53119</xdr:rowOff>
    </xdr:from>
    <xdr:to>
      <xdr:col>36</xdr:col>
      <xdr:colOff>165100</xdr:colOff>
      <xdr:row>57</xdr:row>
      <xdr:rowOff>154719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825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145846</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918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58598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31548"/>
          <a:ext cx="1270" cy="1357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5275</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006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58598</xdr:rowOff>
    </xdr:from>
    <xdr:to>
      <xdr:col>55</xdr:col>
      <xdr:colOff>88900</xdr:colOff>
      <xdr:row>71</xdr:row>
      <xdr:rowOff>58598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31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143269</xdr:rowOff>
    </xdr:from>
    <xdr:to>
      <xdr:col>55</xdr:col>
      <xdr:colOff>0</xdr:colOff>
      <xdr:row>79</xdr:row>
      <xdr:rowOff>11125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516369"/>
          <a:ext cx="838200" cy="39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117746</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147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94869</xdr:rowOff>
    </xdr:from>
    <xdr:to>
      <xdr:col>55</xdr:col>
      <xdr:colOff>50800</xdr:colOff>
      <xdr:row>78</xdr:row>
      <xdr:rowOff>25019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296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24816</xdr:rowOff>
    </xdr:from>
    <xdr:to>
      <xdr:col>50</xdr:col>
      <xdr:colOff>114300</xdr:colOff>
      <xdr:row>79</xdr:row>
      <xdr:rowOff>11125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226466"/>
          <a:ext cx="889000" cy="32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101612</xdr:rowOff>
    </xdr:from>
    <xdr:to>
      <xdr:col>50</xdr:col>
      <xdr:colOff>165100</xdr:colOff>
      <xdr:row>78</xdr:row>
      <xdr:rowOff>31762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48289</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07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25235</xdr:rowOff>
    </xdr:from>
    <xdr:to>
      <xdr:col>45</xdr:col>
      <xdr:colOff>177800</xdr:colOff>
      <xdr:row>77</xdr:row>
      <xdr:rowOff>24816</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2541085"/>
          <a:ext cx="889000" cy="685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23292</xdr:rowOff>
    </xdr:from>
    <xdr:to>
      <xdr:col>46</xdr:col>
      <xdr:colOff>38100</xdr:colOff>
      <xdr:row>77</xdr:row>
      <xdr:rowOff>124892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116019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31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25235</xdr:rowOff>
    </xdr:from>
    <xdr:to>
      <xdr:col>41</xdr:col>
      <xdr:colOff>50800</xdr:colOff>
      <xdr:row>76</xdr:row>
      <xdr:rowOff>61100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2541085"/>
          <a:ext cx="889000" cy="550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168123</xdr:rowOff>
    </xdr:from>
    <xdr:to>
      <xdr:col>41</xdr:col>
      <xdr:colOff>101600</xdr:colOff>
      <xdr:row>77</xdr:row>
      <xdr:rowOff>98273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89400</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291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6198</xdr:rowOff>
    </xdr:from>
    <xdr:to>
      <xdr:col>36</xdr:col>
      <xdr:colOff>165100</xdr:colOff>
      <xdr:row>77</xdr:row>
      <xdr:rowOff>107798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0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98925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30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92469</xdr:rowOff>
    </xdr:from>
    <xdr:to>
      <xdr:col>55</xdr:col>
      <xdr:colOff>50800</xdr:colOff>
      <xdr:row>79</xdr:row>
      <xdr:rowOff>22619</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6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7396</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80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131775</xdr:rowOff>
    </xdr:from>
    <xdr:to>
      <xdr:col>50</xdr:col>
      <xdr:colOff>165100</xdr:colOff>
      <xdr:row>79</xdr:row>
      <xdr:rowOff>61925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0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53052</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597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145466</xdr:rowOff>
    </xdr:from>
    <xdr:to>
      <xdr:col>46</xdr:col>
      <xdr:colOff>38100</xdr:colOff>
      <xdr:row>77</xdr:row>
      <xdr:rowOff>75616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175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92143</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2950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145885</xdr:rowOff>
    </xdr:from>
    <xdr:to>
      <xdr:col>41</xdr:col>
      <xdr:colOff>101600</xdr:colOff>
      <xdr:row>73</xdr:row>
      <xdr:rowOff>76035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249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92562</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2265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10300</xdr:rowOff>
    </xdr:from>
    <xdr:to>
      <xdr:col>36</xdr:col>
      <xdr:colOff>165100</xdr:colOff>
      <xdr:row>76</xdr:row>
      <xdr:rowOff>111900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0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128426</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2815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3040</xdr:rowOff>
    </xdr:from>
    <xdr:to>
      <xdr:col>54</xdr:col>
      <xdr:colOff>189865</xdr:colOff>
      <xdr:row>98</xdr:row>
      <xdr:rowOff>126222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776440"/>
          <a:ext cx="1270" cy="115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130049</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3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126222</xdr:rowOff>
    </xdr:from>
    <xdr:to>
      <xdr:col>55</xdr:col>
      <xdr:colOff>88900</xdr:colOff>
      <xdr:row>98</xdr:row>
      <xdr:rowOff>126222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2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121167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55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3040</xdr:rowOff>
    </xdr:from>
    <xdr:to>
      <xdr:col>55</xdr:col>
      <xdr:colOff>88900</xdr:colOff>
      <xdr:row>92</xdr:row>
      <xdr:rowOff>3040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7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2727</xdr:rowOff>
    </xdr:from>
    <xdr:to>
      <xdr:col>55</xdr:col>
      <xdr:colOff>0</xdr:colOff>
      <xdr:row>98</xdr:row>
      <xdr:rowOff>75347</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804827"/>
          <a:ext cx="838200" cy="72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105512</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736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127085</xdr:rowOff>
    </xdr:from>
    <xdr:to>
      <xdr:col>55</xdr:col>
      <xdr:colOff>50800</xdr:colOff>
      <xdr:row>98</xdr:row>
      <xdr:rowOff>57235</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75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75347</xdr:rowOff>
    </xdr:from>
    <xdr:to>
      <xdr:col>50</xdr:col>
      <xdr:colOff>114300</xdr:colOff>
      <xdr:row>98</xdr:row>
      <xdr:rowOff>93428</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877447"/>
          <a:ext cx="889000" cy="18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140360</xdr:rowOff>
    </xdr:from>
    <xdr:to>
      <xdr:col>50</xdr:col>
      <xdr:colOff>165100</xdr:colOff>
      <xdr:row>98</xdr:row>
      <xdr:rowOff>70510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77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87037</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54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93428</xdr:rowOff>
    </xdr:from>
    <xdr:to>
      <xdr:col>45</xdr:col>
      <xdr:colOff>177800</xdr:colOff>
      <xdr:row>98</xdr:row>
      <xdr:rowOff>97979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895528"/>
          <a:ext cx="889000" cy="4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134119</xdr:rowOff>
    </xdr:from>
    <xdr:to>
      <xdr:col>46</xdr:col>
      <xdr:colOff>38100</xdr:colOff>
      <xdr:row>98</xdr:row>
      <xdr:rowOff>64269</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76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80796</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539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40625</xdr:rowOff>
    </xdr:from>
    <xdr:to>
      <xdr:col>41</xdr:col>
      <xdr:colOff>50800</xdr:colOff>
      <xdr:row>98</xdr:row>
      <xdr:rowOff>97979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842725"/>
          <a:ext cx="889000" cy="5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144157</xdr:rowOff>
    </xdr:from>
    <xdr:to>
      <xdr:col>41</xdr:col>
      <xdr:colOff>101600</xdr:colOff>
      <xdr:row>98</xdr:row>
      <xdr:rowOff>74307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77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90834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550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140466</xdr:rowOff>
    </xdr:from>
    <xdr:to>
      <xdr:col>36</xdr:col>
      <xdr:colOff>165100</xdr:colOff>
      <xdr:row>98</xdr:row>
      <xdr:rowOff>70616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77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87143</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546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123377</xdr:rowOff>
    </xdr:from>
    <xdr:to>
      <xdr:col>55</xdr:col>
      <xdr:colOff>50800</xdr:colOff>
      <xdr:row>98</xdr:row>
      <xdr:rowOff>53527</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754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82754</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541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24547</xdr:rowOff>
    </xdr:from>
    <xdr:to>
      <xdr:col>50</xdr:col>
      <xdr:colOff>165100</xdr:colOff>
      <xdr:row>98</xdr:row>
      <xdr:rowOff>126147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26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117274</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919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42628</xdr:rowOff>
    </xdr:from>
    <xdr:to>
      <xdr:col>46</xdr:col>
      <xdr:colOff>38100</xdr:colOff>
      <xdr:row>98</xdr:row>
      <xdr:rowOff>144228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84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135355</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937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47179</xdr:rowOff>
    </xdr:from>
    <xdr:to>
      <xdr:col>41</xdr:col>
      <xdr:colOff>101600</xdr:colOff>
      <xdr:row>98</xdr:row>
      <xdr:rowOff>148779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49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139906</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942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161275</xdr:rowOff>
    </xdr:from>
    <xdr:to>
      <xdr:col>36</xdr:col>
      <xdr:colOff>165100</xdr:colOff>
      <xdr:row>98</xdr:row>
      <xdr:rowOff>91425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79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82552</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884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151168</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97845</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151168</xdr:rowOff>
    </xdr:from>
    <xdr:to>
      <xdr:col>86</xdr:col>
      <xdr:colOff>25400</xdr:colOff>
      <xdr:row>30</xdr:row>
      <xdr:rowOff>151168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72758</xdr:rowOff>
    </xdr:from>
    <xdr:to>
      <xdr:col>85</xdr:col>
      <xdr:colOff>127000</xdr:colOff>
      <xdr:row>38</xdr:row>
      <xdr:rowOff>119075</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587858"/>
          <a:ext cx="838200" cy="46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44645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559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66218</xdr:rowOff>
    </xdr:from>
    <xdr:to>
      <xdr:col>85</xdr:col>
      <xdr:colOff>177800</xdr:colOff>
      <xdr:row>38</xdr:row>
      <xdr:rowOff>167818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118364</xdr:rowOff>
    </xdr:from>
    <xdr:to>
      <xdr:col>81</xdr:col>
      <xdr:colOff>50800</xdr:colOff>
      <xdr:row>38</xdr:row>
      <xdr:rowOff>119075</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633464"/>
          <a:ext cx="889000" cy="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52756</xdr:rowOff>
    </xdr:from>
    <xdr:to>
      <xdr:col>81</xdr:col>
      <xdr:colOff>101600</xdr:colOff>
      <xdr:row>38</xdr:row>
      <xdr:rowOff>154356</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6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170883</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343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118364</xdr:rowOff>
    </xdr:from>
    <xdr:to>
      <xdr:col>76</xdr:col>
      <xdr:colOff>114300</xdr:colOff>
      <xdr:row>39</xdr:row>
      <xdr:rowOff>23952</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633464"/>
          <a:ext cx="889000" cy="77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37287</xdr:rowOff>
    </xdr:from>
    <xdr:to>
      <xdr:col>76</xdr:col>
      <xdr:colOff>165100</xdr:colOff>
      <xdr:row>38</xdr:row>
      <xdr:rowOff>138887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155414</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32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23952</xdr:rowOff>
    </xdr:from>
    <xdr:to>
      <xdr:col>71</xdr:col>
      <xdr:colOff>177800</xdr:colOff>
      <xdr:row>39</xdr:row>
      <xdr:rowOff>32626</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6710502"/>
          <a:ext cx="889000" cy="8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48133</xdr:rowOff>
    </xdr:from>
    <xdr:to>
      <xdr:col>72</xdr:col>
      <xdr:colOff>38100</xdr:colOff>
      <xdr:row>38</xdr:row>
      <xdr:rowOff>149733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6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166260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338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36614</xdr:rowOff>
    </xdr:from>
    <xdr:to>
      <xdr:col>67</xdr:col>
      <xdr:colOff>101600</xdr:colOff>
      <xdr:row>38</xdr:row>
      <xdr:rowOff>138214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154741</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32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21958</xdr:rowOff>
    </xdr:from>
    <xdr:to>
      <xdr:col>85</xdr:col>
      <xdr:colOff>177800</xdr:colOff>
      <xdr:row>38</xdr:row>
      <xdr:rowOff>123558</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537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44835</xdr:rowOff>
    </xdr:from>
    <xdr:ext cx="534377"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388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68275</xdr:rowOff>
    </xdr:from>
    <xdr:to>
      <xdr:col>81</xdr:col>
      <xdr:colOff>101600</xdr:colOff>
      <xdr:row>38</xdr:row>
      <xdr:rowOff>169875</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58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161002</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46428" y="6676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67564</xdr:rowOff>
    </xdr:from>
    <xdr:to>
      <xdr:col>76</xdr:col>
      <xdr:colOff>165100</xdr:colOff>
      <xdr:row>38</xdr:row>
      <xdr:rowOff>169164</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582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160291</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57428" y="6675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144602</xdr:rowOff>
    </xdr:from>
    <xdr:to>
      <xdr:col>72</xdr:col>
      <xdr:colOff>38100</xdr:colOff>
      <xdr:row>39</xdr:row>
      <xdr:rowOff>74752</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59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65879</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752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153276</xdr:rowOff>
    </xdr:from>
    <xdr:to>
      <xdr:col>67</xdr:col>
      <xdr:colOff>101600</xdr:colOff>
      <xdr:row>39</xdr:row>
      <xdr:rowOff>83426</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6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74553</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5017" y="67611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103917</xdr:rowOff>
    </xdr:from>
    <xdr:to>
      <xdr:col>85</xdr:col>
      <xdr:colOff>126364</xdr:colOff>
      <xdr:row>78</xdr:row>
      <xdr:rowOff>64548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276867"/>
          <a:ext cx="1269" cy="1160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68375</xdr:rowOff>
    </xdr:from>
    <xdr:ext cx="534377"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44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64548</xdr:rowOff>
    </xdr:from>
    <xdr:to>
      <xdr:col>86</xdr:col>
      <xdr:colOff>25400</xdr:colOff>
      <xdr:row>78</xdr:row>
      <xdr:rowOff>64548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437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50594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2052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103917</xdr:rowOff>
    </xdr:from>
    <xdr:to>
      <xdr:col>86</xdr:col>
      <xdr:colOff>25400</xdr:colOff>
      <xdr:row>71</xdr:row>
      <xdr:rowOff>103917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276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125310</xdr:rowOff>
    </xdr:from>
    <xdr:to>
      <xdr:col>85</xdr:col>
      <xdr:colOff>127000</xdr:colOff>
      <xdr:row>77</xdr:row>
      <xdr:rowOff>129966</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326960"/>
          <a:ext cx="838200" cy="4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62009</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263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83582</xdr:rowOff>
    </xdr:from>
    <xdr:to>
      <xdr:col>85</xdr:col>
      <xdr:colOff>177800</xdr:colOff>
      <xdr:row>78</xdr:row>
      <xdr:rowOff>13732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129966</xdr:rowOff>
    </xdr:from>
    <xdr:to>
      <xdr:col>81</xdr:col>
      <xdr:colOff>50800</xdr:colOff>
      <xdr:row>77</xdr:row>
      <xdr:rowOff>137122</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331616"/>
          <a:ext cx="889000" cy="7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83063</xdr:rowOff>
    </xdr:from>
    <xdr:to>
      <xdr:col>81</xdr:col>
      <xdr:colOff>101600</xdr:colOff>
      <xdr:row>78</xdr:row>
      <xdr:rowOff>13213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4340</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337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137122</xdr:rowOff>
    </xdr:from>
    <xdr:to>
      <xdr:col>76</xdr:col>
      <xdr:colOff>114300</xdr:colOff>
      <xdr:row>77</xdr:row>
      <xdr:rowOff>141849</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338772"/>
          <a:ext cx="889000" cy="4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88832</xdr:rowOff>
    </xdr:from>
    <xdr:to>
      <xdr:col>76</xdr:col>
      <xdr:colOff>165100</xdr:colOff>
      <xdr:row>78</xdr:row>
      <xdr:rowOff>18982</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10109</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338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141849</xdr:rowOff>
    </xdr:from>
    <xdr:to>
      <xdr:col>71</xdr:col>
      <xdr:colOff>177800</xdr:colOff>
      <xdr:row>77</xdr:row>
      <xdr:rowOff>142273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343499"/>
          <a:ext cx="889000" cy="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99155</xdr:rowOff>
    </xdr:from>
    <xdr:to>
      <xdr:col>72</xdr:col>
      <xdr:colOff>38100</xdr:colOff>
      <xdr:row>78</xdr:row>
      <xdr:rowOff>29305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20432</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339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102211</xdr:rowOff>
    </xdr:from>
    <xdr:to>
      <xdr:col>67</xdr:col>
      <xdr:colOff>101600</xdr:colOff>
      <xdr:row>78</xdr:row>
      <xdr:rowOff>32361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30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23488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3396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74510</xdr:rowOff>
    </xdr:from>
    <xdr:to>
      <xdr:col>85</xdr:col>
      <xdr:colOff>177800</xdr:colOff>
      <xdr:row>78</xdr:row>
      <xdr:rowOff>4660</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27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33887</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064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79166</xdr:rowOff>
    </xdr:from>
    <xdr:to>
      <xdr:col>81</xdr:col>
      <xdr:colOff>101600</xdr:colOff>
      <xdr:row>78</xdr:row>
      <xdr:rowOff>9316</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280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25843</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056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86322</xdr:rowOff>
    </xdr:from>
    <xdr:to>
      <xdr:col>76</xdr:col>
      <xdr:colOff>165100</xdr:colOff>
      <xdr:row>78</xdr:row>
      <xdr:rowOff>16472</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28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32999</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063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91049</xdr:rowOff>
    </xdr:from>
    <xdr:to>
      <xdr:col>72</xdr:col>
      <xdr:colOff>38100</xdr:colOff>
      <xdr:row>78</xdr:row>
      <xdr:rowOff>21199</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292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37726</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067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91473</xdr:rowOff>
    </xdr:from>
    <xdr:to>
      <xdr:col>67</xdr:col>
      <xdr:colOff>101600</xdr:colOff>
      <xdr:row>78</xdr:row>
      <xdr:rowOff>21623</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29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38150</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06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163598</xdr:rowOff>
    </xdr:from>
    <xdr:to>
      <xdr:col>85</xdr:col>
      <xdr:colOff>126364</xdr:colOff>
      <xdr:row>98</xdr:row>
      <xdr:rowOff>138312</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94098"/>
          <a:ext cx="1269" cy="134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142139</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4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138312</xdr:rowOff>
    </xdr:from>
    <xdr:to>
      <xdr:col>86</xdr:col>
      <xdr:colOff>25400</xdr:colOff>
      <xdr:row>98</xdr:row>
      <xdr:rowOff>138312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4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110275</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36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163598</xdr:rowOff>
    </xdr:from>
    <xdr:to>
      <xdr:col>86</xdr:col>
      <xdr:colOff>25400</xdr:colOff>
      <xdr:row>90</xdr:row>
      <xdr:rowOff>163598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9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106328</xdr:rowOff>
    </xdr:from>
    <xdr:to>
      <xdr:col>85</xdr:col>
      <xdr:colOff>127000</xdr:colOff>
      <xdr:row>97</xdr:row>
      <xdr:rowOff>106463</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5481300" y="16736978"/>
          <a:ext cx="838200" cy="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135996</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766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157569</xdr:rowOff>
    </xdr:from>
    <xdr:to>
      <xdr:col>85</xdr:col>
      <xdr:colOff>177800</xdr:colOff>
      <xdr:row>98</xdr:row>
      <xdr:rowOff>87719</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8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106328</xdr:rowOff>
    </xdr:from>
    <xdr:to>
      <xdr:col>81</xdr:col>
      <xdr:colOff>50800</xdr:colOff>
      <xdr:row>97</xdr:row>
      <xdr:rowOff>126814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4592300" y="16736978"/>
          <a:ext cx="889000" cy="20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159846</xdr:rowOff>
    </xdr:from>
    <xdr:to>
      <xdr:col>81</xdr:col>
      <xdr:colOff>101600</xdr:colOff>
      <xdr:row>98</xdr:row>
      <xdr:rowOff>89996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79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81123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88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126814</xdr:rowOff>
    </xdr:from>
    <xdr:to>
      <xdr:col>76</xdr:col>
      <xdr:colOff>114300</xdr:colOff>
      <xdr:row>97</xdr:row>
      <xdr:rowOff>161855</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757464"/>
          <a:ext cx="889000" cy="35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149320</xdr:rowOff>
    </xdr:from>
    <xdr:to>
      <xdr:col>76</xdr:col>
      <xdr:colOff>165100</xdr:colOff>
      <xdr:row>98</xdr:row>
      <xdr:rowOff>79470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70597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87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161855</xdr:rowOff>
    </xdr:from>
    <xdr:to>
      <xdr:col>71</xdr:col>
      <xdr:colOff>177800</xdr:colOff>
      <xdr:row>98</xdr:row>
      <xdr:rowOff>44746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792505"/>
          <a:ext cx="889000" cy="54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16365</xdr:rowOff>
    </xdr:from>
    <xdr:to>
      <xdr:col>72</xdr:col>
      <xdr:colOff>38100</xdr:colOff>
      <xdr:row>98</xdr:row>
      <xdr:rowOff>117965</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109092</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911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30578</xdr:rowOff>
    </xdr:from>
    <xdr:to>
      <xdr:col>67</xdr:col>
      <xdr:colOff>101600</xdr:colOff>
      <xdr:row>98</xdr:row>
      <xdr:rowOff>132178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123305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92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55663</xdr:rowOff>
    </xdr:from>
    <xdr:to>
      <xdr:col>85</xdr:col>
      <xdr:colOff>177800</xdr:colOff>
      <xdr:row>97</xdr:row>
      <xdr:rowOff>157263</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68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78540</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53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55528</xdr:rowOff>
    </xdr:from>
    <xdr:to>
      <xdr:col>81</xdr:col>
      <xdr:colOff>101600</xdr:colOff>
      <xdr:row>97</xdr:row>
      <xdr:rowOff>157128</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686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2205</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46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76014</xdr:rowOff>
    </xdr:from>
    <xdr:to>
      <xdr:col>76</xdr:col>
      <xdr:colOff>165100</xdr:colOff>
      <xdr:row>98</xdr:row>
      <xdr:rowOff>6164</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70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22691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481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111055</xdr:rowOff>
    </xdr:from>
    <xdr:to>
      <xdr:col>72</xdr:col>
      <xdr:colOff>38100</xdr:colOff>
      <xdr:row>98</xdr:row>
      <xdr:rowOff>41205</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74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57732</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516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165396</xdr:rowOff>
    </xdr:from>
    <xdr:to>
      <xdr:col>67</xdr:col>
      <xdr:colOff>101600</xdr:colOff>
      <xdr:row>98</xdr:row>
      <xdr:rowOff>95546</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796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112073</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57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96190</xdr:rowOff>
    </xdr:from>
    <xdr:to>
      <xdr:col>116</xdr:col>
      <xdr:colOff>62864</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1140"/>
          <a:ext cx="1269" cy="1319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42867</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96190</xdr:rowOff>
    </xdr:from>
    <xdr:to>
      <xdr:col>116</xdr:col>
      <xdr:colOff>152400</xdr:colOff>
      <xdr:row>31</xdr:row>
      <xdr:rowOff>96190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101871</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45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78994</xdr:rowOff>
    </xdr:from>
    <xdr:to>
      <xdr:col>116</xdr:col>
      <xdr:colOff>114300</xdr:colOff>
      <xdr:row>39</xdr:row>
      <xdr:rowOff>9144</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91834</xdr:rowOff>
    </xdr:from>
    <xdr:to>
      <xdr:col>112</xdr:col>
      <xdr:colOff>38100</xdr:colOff>
      <xdr:row>39</xdr:row>
      <xdr:rowOff>21984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60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38511</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8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95968</xdr:rowOff>
    </xdr:from>
    <xdr:to>
      <xdr:col>107</xdr:col>
      <xdr:colOff>101600</xdr:colOff>
      <xdr:row>39</xdr:row>
      <xdr:rowOff>26118</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61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42644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386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90539</xdr:rowOff>
    </xdr:from>
    <xdr:to>
      <xdr:col>102</xdr:col>
      <xdr:colOff>165100</xdr:colOff>
      <xdr:row>39</xdr:row>
      <xdr:rowOff>20689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60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37215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80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116808</xdr:rowOff>
    </xdr:from>
    <xdr:to>
      <xdr:col>98</xdr:col>
      <xdr:colOff>38100</xdr:colOff>
      <xdr:row>39</xdr:row>
      <xdr:rowOff>46958</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63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63485</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40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143106</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715606"/>
          <a:ext cx="1269" cy="1368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89783</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9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143106</xdr:rowOff>
    </xdr:from>
    <xdr:to>
      <xdr:col>116</xdr:col>
      <xdr:colOff>152400</xdr:colOff>
      <xdr:row>50</xdr:row>
      <xdr:rowOff>143106</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715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145496</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746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122619</xdr:rowOff>
    </xdr:from>
    <xdr:to>
      <xdr:col>116</xdr:col>
      <xdr:colOff>114300</xdr:colOff>
      <xdr:row>58</xdr:row>
      <xdr:rowOff>52769</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89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98254</xdr:rowOff>
    </xdr:from>
    <xdr:to>
      <xdr:col>111</xdr:col>
      <xdr:colOff>177800</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0434300" y="10042354"/>
          <a:ext cx="889000" cy="41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125042</xdr:rowOff>
    </xdr:from>
    <xdr:to>
      <xdr:col>112</xdr:col>
      <xdr:colOff>38100</xdr:colOff>
      <xdr:row>58</xdr:row>
      <xdr:rowOff>55192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71719</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67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98254</xdr:rowOff>
    </xdr:from>
    <xdr:to>
      <xdr:col>107</xdr:col>
      <xdr:colOff>50800</xdr:colOff>
      <xdr:row>58</xdr:row>
      <xdr:rowOff>99147</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9545300" y="10042354"/>
          <a:ext cx="889000" cy="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132083</xdr:rowOff>
    </xdr:from>
    <xdr:to>
      <xdr:col>107</xdr:col>
      <xdr:colOff>101600</xdr:colOff>
      <xdr:row>58</xdr:row>
      <xdr:rowOff>62233</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78760</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67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99147</xdr:rowOff>
    </xdr:from>
    <xdr:to>
      <xdr:col>102</xdr:col>
      <xdr:colOff>114300</xdr:colOff>
      <xdr:row>58</xdr:row>
      <xdr:rowOff>100198</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18656300" y="10043247"/>
          <a:ext cx="889000" cy="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116606</xdr:rowOff>
    </xdr:from>
    <xdr:to>
      <xdr:col>102</xdr:col>
      <xdr:colOff>165100</xdr:colOff>
      <xdr:row>58</xdr:row>
      <xdr:rowOff>46756</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88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63283</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66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135192</xdr:rowOff>
    </xdr:from>
    <xdr:to>
      <xdr:col>98</xdr:col>
      <xdr:colOff>38100</xdr:colOff>
      <xdr:row>58</xdr:row>
      <xdr:rowOff>65342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81869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68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47454</xdr:rowOff>
    </xdr:from>
    <xdr:to>
      <xdr:col>107</xdr:col>
      <xdr:colOff>101600</xdr:colOff>
      <xdr:row>58</xdr:row>
      <xdr:rowOff>149054</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999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140181</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10084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48347</xdr:rowOff>
    </xdr:from>
    <xdr:to>
      <xdr:col>102</xdr:col>
      <xdr:colOff>165100</xdr:colOff>
      <xdr:row>58</xdr:row>
      <xdr:rowOff>149947</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999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141074</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10085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49398</xdr:rowOff>
    </xdr:from>
    <xdr:to>
      <xdr:col>98</xdr:col>
      <xdr:colOff>38100</xdr:colOff>
      <xdr:row>58</xdr:row>
      <xdr:rowOff>150998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999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142125</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10086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39598</xdr:rowOff>
    </xdr:from>
    <xdr:to>
      <xdr:col>116</xdr:col>
      <xdr:colOff>62864</xdr:colOff>
      <xdr:row>79</xdr:row>
      <xdr:rowOff>43548</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041098"/>
          <a:ext cx="1269" cy="154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47375</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59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43548</xdr:rowOff>
    </xdr:from>
    <xdr:to>
      <xdr:col>116</xdr:col>
      <xdr:colOff>152400</xdr:colOff>
      <xdr:row>79</xdr:row>
      <xdr:rowOff>43548</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588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157725</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816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39598</xdr:rowOff>
    </xdr:from>
    <xdr:to>
      <xdr:col>116</xdr:col>
      <xdr:colOff>152400</xdr:colOff>
      <xdr:row>70</xdr:row>
      <xdr:rowOff>39598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04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119075</xdr:rowOff>
    </xdr:from>
    <xdr:to>
      <xdr:col>116</xdr:col>
      <xdr:colOff>63500</xdr:colOff>
      <xdr:row>76</xdr:row>
      <xdr:rowOff>6972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1323300" y="12977825"/>
          <a:ext cx="838200" cy="59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137253</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3167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158826</xdr:rowOff>
    </xdr:from>
    <xdr:to>
      <xdr:col>116</xdr:col>
      <xdr:colOff>114300</xdr:colOff>
      <xdr:row>77</xdr:row>
      <xdr:rowOff>88976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18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119075</xdr:rowOff>
    </xdr:from>
    <xdr:to>
      <xdr:col>111</xdr:col>
      <xdr:colOff>177800</xdr:colOff>
      <xdr:row>76</xdr:row>
      <xdr:rowOff>91554</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434300" y="12977825"/>
          <a:ext cx="889000" cy="143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9716</xdr:rowOff>
    </xdr:from>
    <xdr:to>
      <xdr:col>112</xdr:col>
      <xdr:colOff>38100</xdr:colOff>
      <xdr:row>77</xdr:row>
      <xdr:rowOff>111316</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2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102443</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330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66523</xdr:rowOff>
    </xdr:from>
    <xdr:to>
      <xdr:col>107</xdr:col>
      <xdr:colOff>50800</xdr:colOff>
      <xdr:row>76</xdr:row>
      <xdr:rowOff>91554</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9545300" y="13096723"/>
          <a:ext cx="889000" cy="25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16396</xdr:rowOff>
    </xdr:from>
    <xdr:to>
      <xdr:col>107</xdr:col>
      <xdr:colOff>101600</xdr:colOff>
      <xdr:row>77</xdr:row>
      <xdr:rowOff>117996</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21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109123</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331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66523</xdr:rowOff>
    </xdr:from>
    <xdr:to>
      <xdr:col>102</xdr:col>
      <xdr:colOff>114300</xdr:colOff>
      <xdr:row>76</xdr:row>
      <xdr:rowOff>131598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8656300" y="13096723"/>
          <a:ext cx="889000" cy="65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40742</xdr:rowOff>
    </xdr:from>
    <xdr:to>
      <xdr:col>102</xdr:col>
      <xdr:colOff>165100</xdr:colOff>
      <xdr:row>77</xdr:row>
      <xdr:rowOff>142342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2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133469</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3335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115596</xdr:rowOff>
    </xdr:from>
    <xdr:to>
      <xdr:col>98</xdr:col>
      <xdr:colOff>38100</xdr:colOff>
      <xdr:row>77</xdr:row>
      <xdr:rowOff>45746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14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36873</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3238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127622</xdr:rowOff>
    </xdr:from>
    <xdr:to>
      <xdr:col>116</xdr:col>
      <xdr:colOff>114300</xdr:colOff>
      <xdr:row>76</xdr:row>
      <xdr:rowOff>57773</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298637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150499</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2837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68275</xdr:rowOff>
    </xdr:from>
    <xdr:to>
      <xdr:col>112</xdr:col>
      <xdr:colOff>38100</xdr:colOff>
      <xdr:row>75</xdr:row>
      <xdr:rowOff>169875</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292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14952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70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40754</xdr:rowOff>
    </xdr:from>
    <xdr:to>
      <xdr:col>107</xdr:col>
      <xdr:colOff>101600</xdr:colOff>
      <xdr:row>76</xdr:row>
      <xdr:rowOff>142354</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3070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158881</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846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15723</xdr:rowOff>
    </xdr:from>
    <xdr:to>
      <xdr:col>102</xdr:col>
      <xdr:colOff>165100</xdr:colOff>
      <xdr:row>76</xdr:row>
      <xdr:rowOff>117323</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3045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133849</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821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80798</xdr:rowOff>
    </xdr:from>
    <xdr:to>
      <xdr:col>98</xdr:col>
      <xdr:colOff>38100</xdr:colOff>
      <xdr:row>77</xdr:row>
      <xdr:rowOff>10948</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3110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27474</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886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153580</xdr:rowOff>
    </xdr:from>
    <xdr:to>
      <xdr:col>116</xdr:col>
      <xdr:colOff>62864</xdr:colOff>
      <xdr:row>99</xdr:row>
      <xdr:rowOff>98879</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flipV="1">
          <a:off x="22159595" y="15584080"/>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146158</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7119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100257</xdr:rowOff>
    </xdr:from>
    <xdr:ext cx="469744"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35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153580</xdr:rowOff>
    </xdr:from>
    <xdr:to>
      <xdr:col>116</xdr:col>
      <xdr:colOff>152400</xdr:colOff>
      <xdr:row>90</xdr:row>
      <xdr:rowOff>153580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55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63608</xdr:rowOff>
    </xdr:from>
    <xdr:ext cx="313932"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865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40731</xdr:rowOff>
    </xdr:from>
    <xdr:to>
      <xdr:col>116</xdr:col>
      <xdr:colOff>114300</xdr:colOff>
      <xdr:row>99</xdr:row>
      <xdr:rowOff>142331</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701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40404</xdr:rowOff>
    </xdr:from>
    <xdr:to>
      <xdr:col>112</xdr:col>
      <xdr:colOff>38100</xdr:colOff>
      <xdr:row>99</xdr:row>
      <xdr:rowOff>142004</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158531</xdr:rowOff>
    </xdr:from>
    <xdr:ext cx="313932"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66333" y="167891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39914</xdr:rowOff>
    </xdr:from>
    <xdr:to>
      <xdr:col>107</xdr:col>
      <xdr:colOff>101600</xdr:colOff>
      <xdr:row>99</xdr:row>
      <xdr:rowOff>141514</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158041</xdr:rowOff>
    </xdr:from>
    <xdr:ext cx="313932"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77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39261</xdr:rowOff>
    </xdr:from>
    <xdr:to>
      <xdr:col>102</xdr:col>
      <xdr:colOff>165100</xdr:colOff>
      <xdr:row>99</xdr:row>
      <xdr:rowOff>140861</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701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157388</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88333" y="16788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37629</xdr:rowOff>
    </xdr:from>
    <xdr:to>
      <xdr:col>98</xdr:col>
      <xdr:colOff>38100</xdr:colOff>
      <xdr:row>99</xdr:row>
      <xdr:rowOff>139229</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701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155756</xdr:rowOff>
    </xdr:from>
    <xdr:ext cx="313932"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499333" y="167864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19158</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992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おける住民一人当たりのコストについて、４つの有人離島をはじめ、集落が点在している本市の地理的な事情から、診療所及び保育所などの公共施設と相応の職員配置が不可欠であり、類似団体内平均値より高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について、低所得世帯等支援給付金事業の実施により、前年度と比較し増加している。一時的な増嵩であるものの、障害者福祉費や生活保護費の増が予想されることから、引き続き動向を注視していく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・普通建設事業費について、災害対応特殊消防ポンプ自動車の整備や鳥羽東中学校大規模改修事業により増となっている。投資的経費については、引き続き計画的に実施するなど、年度間の平準化を図る。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三重県鳥羽市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16,842
16,411
107.34
13,652,431
13,181,850
469,186
6,771,783
10,645,193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9970</xdr:rowOff>
    </xdr:from>
    <xdr:to>
      <xdr:col>24</xdr:col>
      <xdr:colOff>62865</xdr:colOff>
      <xdr:row>37</xdr:row>
      <xdr:rowOff>120650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53470"/>
          <a:ext cx="1270" cy="1310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124477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120650</xdr:rowOff>
    </xdr:from>
    <xdr:to>
      <xdr:col>24</xdr:col>
      <xdr:colOff>152400</xdr:colOff>
      <xdr:row>37</xdr:row>
      <xdr:rowOff>120650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6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128097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2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9970</xdr:rowOff>
    </xdr:from>
    <xdr:to>
      <xdr:col>24</xdr:col>
      <xdr:colOff>152400</xdr:colOff>
      <xdr:row>30</xdr:row>
      <xdr:rowOff>9970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5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11493</xdr:rowOff>
    </xdr:from>
    <xdr:to>
      <xdr:col>24</xdr:col>
      <xdr:colOff>63500</xdr:colOff>
      <xdr:row>33</xdr:row>
      <xdr:rowOff>64262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669343"/>
          <a:ext cx="838200" cy="52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45038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5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66611</xdr:rowOff>
    </xdr:from>
    <xdr:to>
      <xdr:col>24</xdr:col>
      <xdr:colOff>114300</xdr:colOff>
      <xdr:row>35</xdr:row>
      <xdr:rowOff>168211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11493</xdr:rowOff>
    </xdr:from>
    <xdr:to>
      <xdr:col>19</xdr:col>
      <xdr:colOff>177800</xdr:colOff>
      <xdr:row>33</xdr:row>
      <xdr:rowOff>46546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669343"/>
          <a:ext cx="889000" cy="35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89853</xdr:rowOff>
    </xdr:from>
    <xdr:to>
      <xdr:col>20</xdr:col>
      <xdr:colOff>38100</xdr:colOff>
      <xdr:row>36</xdr:row>
      <xdr:rowOff>20003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11130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83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46546</xdr:rowOff>
    </xdr:from>
    <xdr:to>
      <xdr:col>15</xdr:col>
      <xdr:colOff>50800</xdr:colOff>
      <xdr:row>33</xdr:row>
      <xdr:rowOff>104458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704396"/>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100521</xdr:rowOff>
    </xdr:from>
    <xdr:to>
      <xdr:col>15</xdr:col>
      <xdr:colOff>101600</xdr:colOff>
      <xdr:row>36</xdr:row>
      <xdr:rowOff>30671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21798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93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101409</xdr:rowOff>
    </xdr:from>
    <xdr:to>
      <xdr:col>10</xdr:col>
      <xdr:colOff>114300</xdr:colOff>
      <xdr:row>33</xdr:row>
      <xdr:rowOff>104458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759259"/>
          <a:ext cx="889000" cy="3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125666</xdr:rowOff>
    </xdr:from>
    <xdr:to>
      <xdr:col>10</xdr:col>
      <xdr:colOff>165100</xdr:colOff>
      <xdr:row>36</xdr:row>
      <xdr:rowOff>55816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46943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1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86233</xdr:rowOff>
    </xdr:from>
    <xdr:to>
      <xdr:col>6</xdr:col>
      <xdr:colOff>38100</xdr:colOff>
      <xdr:row>36</xdr:row>
      <xdr:rowOff>16383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7510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7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13462</xdr:rowOff>
    </xdr:from>
    <xdr:to>
      <xdr:col>24</xdr:col>
      <xdr:colOff>114300</xdr:colOff>
      <xdr:row>33</xdr:row>
      <xdr:rowOff>115062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67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36339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522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132143</xdr:rowOff>
    </xdr:from>
    <xdr:to>
      <xdr:col>20</xdr:col>
      <xdr:colOff>38100</xdr:colOff>
      <xdr:row>33</xdr:row>
      <xdr:rowOff>62293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618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78820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39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167196</xdr:rowOff>
    </xdr:from>
    <xdr:to>
      <xdr:col>15</xdr:col>
      <xdr:colOff>101600</xdr:colOff>
      <xdr:row>33</xdr:row>
      <xdr:rowOff>97346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65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113873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428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53658</xdr:rowOff>
    </xdr:from>
    <xdr:to>
      <xdr:col>10</xdr:col>
      <xdr:colOff>165100</xdr:colOff>
      <xdr:row>33</xdr:row>
      <xdr:rowOff>155258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71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335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486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50609</xdr:rowOff>
    </xdr:from>
    <xdr:to>
      <xdr:col>6</xdr:col>
      <xdr:colOff>38100</xdr:colOff>
      <xdr:row>33</xdr:row>
      <xdr:rowOff>152209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708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168736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483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88775</xdr:rowOff>
    </xdr:from>
    <xdr:to>
      <xdr:col>24</xdr:col>
      <xdr:colOff>62865</xdr:colOff>
      <xdr:row>58</xdr:row>
      <xdr:rowOff>163379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61275"/>
          <a:ext cx="1270" cy="1446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167206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1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163379</xdr:rowOff>
    </xdr:from>
    <xdr:to>
      <xdr:col>24</xdr:col>
      <xdr:colOff>152400</xdr:colOff>
      <xdr:row>58</xdr:row>
      <xdr:rowOff>163379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35452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36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1,180,098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88775</xdr:rowOff>
    </xdr:from>
    <xdr:to>
      <xdr:col>24</xdr:col>
      <xdr:colOff>152400</xdr:colOff>
      <xdr:row>50</xdr:row>
      <xdr:rowOff>88775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61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152416</xdr:rowOff>
    </xdr:from>
    <xdr:to>
      <xdr:col>24</xdr:col>
      <xdr:colOff>63500</xdr:colOff>
      <xdr:row>57</xdr:row>
      <xdr:rowOff>156721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925066"/>
          <a:ext cx="838200" cy="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143491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916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165064</xdr:rowOff>
    </xdr:from>
    <xdr:to>
      <xdr:col>24</xdr:col>
      <xdr:colOff>114300</xdr:colOff>
      <xdr:row>58</xdr:row>
      <xdr:rowOff>95214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152416</xdr:rowOff>
    </xdr:from>
    <xdr:to>
      <xdr:col>19</xdr:col>
      <xdr:colOff>177800</xdr:colOff>
      <xdr:row>58</xdr:row>
      <xdr:rowOff>11618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25066"/>
          <a:ext cx="889000" cy="30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169532</xdr:rowOff>
    </xdr:from>
    <xdr:to>
      <xdr:col>20</xdr:col>
      <xdr:colOff>38100</xdr:colOff>
      <xdr:row>58</xdr:row>
      <xdr:rowOff>99682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90809</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1003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83783</xdr:rowOff>
    </xdr:from>
    <xdr:to>
      <xdr:col>15</xdr:col>
      <xdr:colOff>50800</xdr:colOff>
      <xdr:row>58</xdr:row>
      <xdr:rowOff>11618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856433"/>
          <a:ext cx="889000" cy="99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166026</xdr:rowOff>
    </xdr:from>
    <xdr:to>
      <xdr:col>15</xdr:col>
      <xdr:colOff>101600</xdr:colOff>
      <xdr:row>58</xdr:row>
      <xdr:rowOff>96176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87303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1003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83783</xdr:rowOff>
    </xdr:from>
    <xdr:to>
      <xdr:col>10</xdr:col>
      <xdr:colOff>114300</xdr:colOff>
      <xdr:row>58</xdr:row>
      <xdr:rowOff>83334</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856433"/>
          <a:ext cx="889000" cy="171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68942</xdr:rowOff>
    </xdr:from>
    <xdr:to>
      <xdr:col>10</xdr:col>
      <xdr:colOff>165100</xdr:colOff>
      <xdr:row>57</xdr:row>
      <xdr:rowOff>170542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161669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934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36071</xdr:rowOff>
    </xdr:from>
    <xdr:to>
      <xdr:col>6</xdr:col>
      <xdr:colOff>38100</xdr:colOff>
      <xdr:row>58</xdr:row>
      <xdr:rowOff>137671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128798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10072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105921</xdr:rowOff>
    </xdr:from>
    <xdr:to>
      <xdr:col>24</xdr:col>
      <xdr:colOff>114300</xdr:colOff>
      <xdr:row>58</xdr:row>
      <xdr:rowOff>36071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78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128798</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29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101616</xdr:rowOff>
    </xdr:from>
    <xdr:to>
      <xdr:col>20</xdr:col>
      <xdr:colOff>38100</xdr:colOff>
      <xdr:row>58</xdr:row>
      <xdr:rowOff>31766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7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48293</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649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132268</xdr:rowOff>
    </xdr:from>
    <xdr:to>
      <xdr:col>15</xdr:col>
      <xdr:colOff>101600</xdr:colOff>
      <xdr:row>58</xdr:row>
      <xdr:rowOff>62418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04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78945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680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32983</xdr:rowOff>
    </xdr:from>
    <xdr:to>
      <xdr:col>10</xdr:col>
      <xdr:colOff>165100</xdr:colOff>
      <xdr:row>57</xdr:row>
      <xdr:rowOff>134583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05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151110</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580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32534</xdr:rowOff>
    </xdr:from>
    <xdr:to>
      <xdr:col>6</xdr:col>
      <xdr:colOff>38100</xdr:colOff>
      <xdr:row>58</xdr:row>
      <xdr:rowOff>134134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76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150661</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751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13266</xdr:rowOff>
    </xdr:from>
    <xdr:to>
      <xdr:col>24</xdr:col>
      <xdr:colOff>62865</xdr:colOff>
      <xdr:row>77</xdr:row>
      <xdr:rowOff>42645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216"/>
          <a:ext cx="1270" cy="1058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46472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4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42645</xdr:rowOff>
    </xdr:from>
    <xdr:to>
      <xdr:col>24</xdr:col>
      <xdr:colOff>152400</xdr:colOff>
      <xdr:row>77</xdr:row>
      <xdr:rowOff>42645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4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131393</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13266</xdr:rowOff>
    </xdr:from>
    <xdr:to>
      <xdr:col>24</xdr:col>
      <xdr:colOff>152400</xdr:colOff>
      <xdr:row>71</xdr:row>
      <xdr:rowOff>13266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87049</xdr:rowOff>
    </xdr:from>
    <xdr:to>
      <xdr:col>24</xdr:col>
      <xdr:colOff>63500</xdr:colOff>
      <xdr:row>76</xdr:row>
      <xdr:rowOff>21651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945799"/>
          <a:ext cx="838200" cy="106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32269</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91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53842</xdr:rowOff>
    </xdr:from>
    <xdr:to>
      <xdr:col>24</xdr:col>
      <xdr:colOff>114300</xdr:colOff>
      <xdr:row>75</xdr:row>
      <xdr:rowOff>155442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1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18628</xdr:rowOff>
    </xdr:from>
    <xdr:to>
      <xdr:col>19</xdr:col>
      <xdr:colOff>177800</xdr:colOff>
      <xdr:row>76</xdr:row>
      <xdr:rowOff>21651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3048828"/>
          <a:ext cx="889000" cy="3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110517</xdr:rowOff>
    </xdr:from>
    <xdr:to>
      <xdr:col>20</xdr:col>
      <xdr:colOff>38100</xdr:colOff>
      <xdr:row>76</xdr:row>
      <xdr:rowOff>40667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57194</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744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18628</xdr:rowOff>
    </xdr:from>
    <xdr:to>
      <xdr:col>15</xdr:col>
      <xdr:colOff>50800</xdr:colOff>
      <xdr:row>76</xdr:row>
      <xdr:rowOff>139219</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048828"/>
          <a:ext cx="889000" cy="120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70173</xdr:rowOff>
    </xdr:from>
    <xdr:to>
      <xdr:col>15</xdr:col>
      <xdr:colOff>101600</xdr:colOff>
      <xdr:row>76</xdr:row>
      <xdr:rowOff>322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16850</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704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139219</xdr:rowOff>
    </xdr:from>
    <xdr:to>
      <xdr:col>10</xdr:col>
      <xdr:colOff>114300</xdr:colOff>
      <xdr:row>77</xdr:row>
      <xdr:rowOff>21478</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169419"/>
          <a:ext cx="889000" cy="53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26127</xdr:rowOff>
    </xdr:from>
    <xdr:to>
      <xdr:col>10</xdr:col>
      <xdr:colOff>165100</xdr:colOff>
      <xdr:row>76</xdr:row>
      <xdr:rowOff>127727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144253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831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40798</xdr:rowOff>
    </xdr:from>
    <xdr:to>
      <xdr:col>6</xdr:col>
      <xdr:colOff>38100</xdr:colOff>
      <xdr:row>76</xdr:row>
      <xdr:rowOff>142398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158925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2846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36249</xdr:rowOff>
    </xdr:from>
    <xdr:to>
      <xdr:col>24</xdr:col>
      <xdr:colOff>114300</xdr:colOff>
      <xdr:row>75</xdr:row>
      <xdr:rowOff>137849</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894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59126</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746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142301</xdr:rowOff>
    </xdr:from>
    <xdr:to>
      <xdr:col>20</xdr:col>
      <xdr:colOff>38100</xdr:colOff>
      <xdr:row>76</xdr:row>
      <xdr:rowOff>72451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001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63578</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093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139279</xdr:rowOff>
    </xdr:from>
    <xdr:to>
      <xdr:col>15</xdr:col>
      <xdr:colOff>101600</xdr:colOff>
      <xdr:row>76</xdr:row>
      <xdr:rowOff>69428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99802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60555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090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88419</xdr:rowOff>
    </xdr:from>
    <xdr:to>
      <xdr:col>10</xdr:col>
      <xdr:colOff>165100</xdr:colOff>
      <xdr:row>77</xdr:row>
      <xdr:rowOff>18569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11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9696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211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142128</xdr:rowOff>
    </xdr:from>
    <xdr:to>
      <xdr:col>6</xdr:col>
      <xdr:colOff>38100</xdr:colOff>
      <xdr:row>77</xdr:row>
      <xdr:rowOff>72278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17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63405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265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26310</xdr:rowOff>
    </xdr:from>
    <xdr:to>
      <xdr:col>24</xdr:col>
      <xdr:colOff>62865</xdr:colOff>
      <xdr:row>98</xdr:row>
      <xdr:rowOff>4488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799710"/>
          <a:ext cx="1270" cy="1006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8315</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1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4488</xdr:rowOff>
    </xdr:from>
    <xdr:to>
      <xdr:col>24</xdr:col>
      <xdr:colOff>152400</xdr:colOff>
      <xdr:row>98</xdr:row>
      <xdr:rowOff>4488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144437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574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249,801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26310</xdr:rowOff>
    </xdr:from>
    <xdr:to>
      <xdr:col>24</xdr:col>
      <xdr:colOff>152400</xdr:colOff>
      <xdr:row>92</xdr:row>
      <xdr:rowOff>26310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799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87995</xdr:rowOff>
    </xdr:from>
    <xdr:to>
      <xdr:col>24</xdr:col>
      <xdr:colOff>63500</xdr:colOff>
      <xdr:row>96</xdr:row>
      <xdr:rowOff>104519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3797300" y="16547195"/>
          <a:ext cx="838200" cy="16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99568</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5587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121141</xdr:rowOff>
    </xdr:from>
    <xdr:to>
      <xdr:col>24</xdr:col>
      <xdr:colOff>114300</xdr:colOff>
      <xdr:row>97</xdr:row>
      <xdr:rowOff>51291</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8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87995</xdr:rowOff>
    </xdr:from>
    <xdr:to>
      <xdr:col>19</xdr:col>
      <xdr:colOff>177800</xdr:colOff>
      <xdr:row>96</xdr:row>
      <xdr:rowOff>92366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547195"/>
          <a:ext cx="889000" cy="4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130725</xdr:rowOff>
    </xdr:from>
    <xdr:to>
      <xdr:col>20</xdr:col>
      <xdr:colOff>38100</xdr:colOff>
      <xdr:row>97</xdr:row>
      <xdr:rowOff>60875</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8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52002</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68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92366</xdr:rowOff>
    </xdr:from>
    <xdr:to>
      <xdr:col>15</xdr:col>
      <xdr:colOff>50800</xdr:colOff>
      <xdr:row>96</xdr:row>
      <xdr:rowOff>137547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551566"/>
          <a:ext cx="889000" cy="45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136627</xdr:rowOff>
    </xdr:from>
    <xdr:to>
      <xdr:col>15</xdr:col>
      <xdr:colOff>101600</xdr:colOff>
      <xdr:row>97</xdr:row>
      <xdr:rowOff>66777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9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57904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68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137547</xdr:rowOff>
    </xdr:from>
    <xdr:to>
      <xdr:col>10</xdr:col>
      <xdr:colOff>114300</xdr:colOff>
      <xdr:row>96</xdr:row>
      <xdr:rowOff>157764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596747"/>
          <a:ext cx="889000" cy="2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171165</xdr:rowOff>
    </xdr:from>
    <xdr:to>
      <xdr:col>10</xdr:col>
      <xdr:colOff>165100</xdr:colOff>
      <xdr:row>97</xdr:row>
      <xdr:rowOff>101315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63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92442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723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5964</xdr:rowOff>
    </xdr:from>
    <xdr:to>
      <xdr:col>6</xdr:col>
      <xdr:colOff>38100</xdr:colOff>
      <xdr:row>97</xdr:row>
      <xdr:rowOff>107564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63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98691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729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53719</xdr:rowOff>
    </xdr:from>
    <xdr:to>
      <xdr:col>24</xdr:col>
      <xdr:colOff>114300</xdr:colOff>
      <xdr:row>96</xdr:row>
      <xdr:rowOff>155319</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512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76596</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364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37195</xdr:rowOff>
    </xdr:from>
    <xdr:to>
      <xdr:col>20</xdr:col>
      <xdr:colOff>38100</xdr:colOff>
      <xdr:row>96</xdr:row>
      <xdr:rowOff>138795</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49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155322</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271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41566</xdr:rowOff>
    </xdr:from>
    <xdr:to>
      <xdr:col>15</xdr:col>
      <xdr:colOff>101600</xdr:colOff>
      <xdr:row>96</xdr:row>
      <xdr:rowOff>143166</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50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159693</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275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86747</xdr:rowOff>
    </xdr:from>
    <xdr:to>
      <xdr:col>10</xdr:col>
      <xdr:colOff>165100</xdr:colOff>
      <xdr:row>97</xdr:row>
      <xdr:rowOff>16897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54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33424</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321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106964</xdr:rowOff>
    </xdr:from>
    <xdr:to>
      <xdr:col>6</xdr:col>
      <xdr:colOff>38100</xdr:colOff>
      <xdr:row>97</xdr:row>
      <xdr:rowOff>37114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56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53641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341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42382</xdr:rowOff>
    </xdr:from>
    <xdr:to>
      <xdr:col>54</xdr:col>
      <xdr:colOff>189865</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85882"/>
          <a:ext cx="1270" cy="1599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160509</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6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42382</xdr:rowOff>
    </xdr:from>
    <xdr:to>
      <xdr:col>55</xdr:col>
      <xdr:colOff>88900</xdr:colOff>
      <xdr:row>30</xdr:row>
      <xdr:rowOff>42382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8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154884</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32708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132007</xdr:rowOff>
    </xdr:from>
    <xdr:to>
      <xdr:col>55</xdr:col>
      <xdr:colOff>50800</xdr:colOff>
      <xdr:row>38</xdr:row>
      <xdr:rowOff>62157</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119271</xdr:rowOff>
    </xdr:from>
    <xdr:to>
      <xdr:col>50</xdr:col>
      <xdr:colOff>165100</xdr:colOff>
      <xdr:row>38</xdr:row>
      <xdr:rowOff>49421</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65948</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132987</xdr:rowOff>
    </xdr:from>
    <xdr:to>
      <xdr:col>46</xdr:col>
      <xdr:colOff>38100</xdr:colOff>
      <xdr:row>38</xdr:row>
      <xdr:rowOff>63137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79664</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158133</xdr:rowOff>
    </xdr:from>
    <xdr:to>
      <xdr:col>41</xdr:col>
      <xdr:colOff>101600</xdr:colOff>
      <xdr:row>38</xdr:row>
      <xdr:rowOff>88283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104810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154541</xdr:rowOff>
    </xdr:from>
    <xdr:to>
      <xdr:col>36</xdr:col>
      <xdr:colOff>165100</xdr:colOff>
      <xdr:row>38</xdr:row>
      <xdr:rowOff>84691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101218</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27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26261</xdr:rowOff>
    </xdr:from>
    <xdr:to>
      <xdr:col>54</xdr:col>
      <xdr:colOff>189865</xdr:colOff>
      <xdr:row>58</xdr:row>
      <xdr:rowOff>170165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70211"/>
          <a:ext cx="1270" cy="134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2542</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1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170165</xdr:rowOff>
    </xdr:from>
    <xdr:to>
      <xdr:col>55</xdr:col>
      <xdr:colOff>88900</xdr:colOff>
      <xdr:row>58</xdr:row>
      <xdr:rowOff>170165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1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144388</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545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26261</xdr:rowOff>
    </xdr:from>
    <xdr:to>
      <xdr:col>55</xdr:col>
      <xdr:colOff>88900</xdr:colOff>
      <xdr:row>51</xdr:row>
      <xdr:rowOff>26261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70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54745</xdr:rowOff>
    </xdr:from>
    <xdr:to>
      <xdr:col>55</xdr:col>
      <xdr:colOff>0</xdr:colOff>
      <xdr:row>58</xdr:row>
      <xdr:rowOff>72507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998845"/>
          <a:ext cx="838200" cy="17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47678</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648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24801</xdr:rowOff>
    </xdr:from>
    <xdr:to>
      <xdr:col>55</xdr:col>
      <xdr:colOff>50800</xdr:colOff>
      <xdr:row>57</xdr:row>
      <xdr:rowOff>126401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9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72507</xdr:rowOff>
    </xdr:from>
    <xdr:to>
      <xdr:col>50</xdr:col>
      <xdr:colOff>114300</xdr:colOff>
      <xdr:row>58</xdr:row>
      <xdr:rowOff>72903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10016607"/>
          <a:ext cx="889000" cy="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41412</xdr:rowOff>
    </xdr:from>
    <xdr:to>
      <xdr:col>50</xdr:col>
      <xdr:colOff>165100</xdr:colOff>
      <xdr:row>57</xdr:row>
      <xdr:rowOff>143012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1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159539</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589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118478</xdr:rowOff>
    </xdr:from>
    <xdr:to>
      <xdr:col>45</xdr:col>
      <xdr:colOff>177800</xdr:colOff>
      <xdr:row>58</xdr:row>
      <xdr:rowOff>72903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891128"/>
          <a:ext cx="889000" cy="125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37960</xdr:rowOff>
    </xdr:from>
    <xdr:to>
      <xdr:col>46</xdr:col>
      <xdr:colOff>38100</xdr:colOff>
      <xdr:row>57</xdr:row>
      <xdr:rowOff>139560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1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156087</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58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118478</xdr:rowOff>
    </xdr:from>
    <xdr:to>
      <xdr:col>41</xdr:col>
      <xdr:colOff>50800</xdr:colOff>
      <xdr:row>57</xdr:row>
      <xdr:rowOff>145652</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891128"/>
          <a:ext cx="889000" cy="27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44780</xdr:rowOff>
    </xdr:from>
    <xdr:to>
      <xdr:col>41</xdr:col>
      <xdr:colOff>101600</xdr:colOff>
      <xdr:row>57</xdr:row>
      <xdr:rowOff>146380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1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162907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59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66947</xdr:rowOff>
    </xdr:from>
    <xdr:to>
      <xdr:col>36</xdr:col>
      <xdr:colOff>165100</xdr:colOff>
      <xdr:row>57</xdr:row>
      <xdr:rowOff>168547</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3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13624</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614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3945</xdr:rowOff>
    </xdr:from>
    <xdr:to>
      <xdr:col>55</xdr:col>
      <xdr:colOff>50800</xdr:colOff>
      <xdr:row>58</xdr:row>
      <xdr:rowOff>105545</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94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90322</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862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21707</xdr:rowOff>
    </xdr:from>
    <xdr:to>
      <xdr:col>50</xdr:col>
      <xdr:colOff>165100</xdr:colOff>
      <xdr:row>58</xdr:row>
      <xdr:rowOff>123307</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965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114434</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10058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22103</xdr:rowOff>
    </xdr:from>
    <xdr:to>
      <xdr:col>46</xdr:col>
      <xdr:colOff>38100</xdr:colOff>
      <xdr:row>58</xdr:row>
      <xdr:rowOff>123703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96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114830</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1005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67678</xdr:rowOff>
    </xdr:from>
    <xdr:to>
      <xdr:col>41</xdr:col>
      <xdr:colOff>101600</xdr:colOff>
      <xdr:row>57</xdr:row>
      <xdr:rowOff>169278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84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160405</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933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94852</xdr:rowOff>
    </xdr:from>
    <xdr:to>
      <xdr:col>36</xdr:col>
      <xdr:colOff>165100</xdr:colOff>
      <xdr:row>58</xdr:row>
      <xdr:rowOff>25002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867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16129</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960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28902</xdr:rowOff>
    </xdr:from>
    <xdr:to>
      <xdr:col>54</xdr:col>
      <xdr:colOff>189865</xdr:colOff>
      <xdr:row>78</xdr:row>
      <xdr:rowOff>120634</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201852"/>
          <a:ext cx="1270" cy="129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124461</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49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120634</xdr:rowOff>
    </xdr:from>
    <xdr:to>
      <xdr:col>55</xdr:col>
      <xdr:colOff>88900</xdr:colOff>
      <xdr:row>78</xdr:row>
      <xdr:rowOff>120634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493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147029</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7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286,734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28902</xdr:rowOff>
    </xdr:from>
    <xdr:to>
      <xdr:col>55</xdr:col>
      <xdr:colOff>88900</xdr:colOff>
      <xdr:row>71</xdr:row>
      <xdr:rowOff>28902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2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158308</xdr:rowOff>
    </xdr:from>
    <xdr:to>
      <xdr:col>55</xdr:col>
      <xdr:colOff>0</xdr:colOff>
      <xdr:row>78</xdr:row>
      <xdr:rowOff>17399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359958"/>
          <a:ext cx="838200" cy="3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155371</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185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132494</xdr:rowOff>
    </xdr:from>
    <xdr:to>
      <xdr:col>55</xdr:col>
      <xdr:colOff>50800</xdr:colOff>
      <xdr:row>78</xdr:row>
      <xdr:rowOff>62644</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158308</xdr:rowOff>
    </xdr:from>
    <xdr:to>
      <xdr:col>50</xdr:col>
      <xdr:colOff>114300</xdr:colOff>
      <xdr:row>78</xdr:row>
      <xdr:rowOff>19946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359958"/>
          <a:ext cx="889000" cy="33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123337</xdr:rowOff>
    </xdr:from>
    <xdr:to>
      <xdr:col>50</xdr:col>
      <xdr:colOff>165100</xdr:colOff>
      <xdr:row>78</xdr:row>
      <xdr:rowOff>53487</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44614</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41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168646</xdr:rowOff>
    </xdr:from>
    <xdr:to>
      <xdr:col>45</xdr:col>
      <xdr:colOff>177800</xdr:colOff>
      <xdr:row>78</xdr:row>
      <xdr:rowOff>19946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370296"/>
          <a:ext cx="889000" cy="22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119176</xdr:rowOff>
    </xdr:from>
    <xdr:to>
      <xdr:col>46</xdr:col>
      <xdr:colOff>38100</xdr:colOff>
      <xdr:row>78</xdr:row>
      <xdr:rowOff>49326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65853</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168646</xdr:rowOff>
    </xdr:from>
    <xdr:to>
      <xdr:col>41</xdr:col>
      <xdr:colOff>50800</xdr:colOff>
      <xdr:row>78</xdr:row>
      <xdr:rowOff>24933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370296"/>
          <a:ext cx="889000" cy="27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112016</xdr:rowOff>
    </xdr:from>
    <xdr:to>
      <xdr:col>41</xdr:col>
      <xdr:colOff>101600</xdr:colOff>
      <xdr:row>78</xdr:row>
      <xdr:rowOff>42166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58693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161348</xdr:rowOff>
    </xdr:from>
    <xdr:to>
      <xdr:col>36</xdr:col>
      <xdr:colOff>165100</xdr:colOff>
      <xdr:row>78</xdr:row>
      <xdr:rowOff>91498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82625</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45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138049</xdr:rowOff>
    </xdr:from>
    <xdr:to>
      <xdr:col>55</xdr:col>
      <xdr:colOff>50800</xdr:colOff>
      <xdr:row>78</xdr:row>
      <xdr:rowOff>68199</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33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110921</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1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107508</xdr:rowOff>
    </xdr:from>
    <xdr:to>
      <xdr:col>50</xdr:col>
      <xdr:colOff>165100</xdr:colOff>
      <xdr:row>78</xdr:row>
      <xdr:rowOff>37658</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309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54185</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084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140596</xdr:rowOff>
    </xdr:from>
    <xdr:to>
      <xdr:col>46</xdr:col>
      <xdr:colOff>38100</xdr:colOff>
      <xdr:row>78</xdr:row>
      <xdr:rowOff>70746</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34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61873</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434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117846</xdr:rowOff>
    </xdr:from>
    <xdr:to>
      <xdr:col>41</xdr:col>
      <xdr:colOff>101600</xdr:colOff>
      <xdr:row>78</xdr:row>
      <xdr:rowOff>47996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31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39123</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412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145583</xdr:rowOff>
    </xdr:from>
    <xdr:to>
      <xdr:col>36</xdr:col>
      <xdr:colOff>165100</xdr:colOff>
      <xdr:row>78</xdr:row>
      <xdr:rowOff>75733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34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92260</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122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154894</xdr:rowOff>
    </xdr:from>
    <xdr:to>
      <xdr:col>54</xdr:col>
      <xdr:colOff>189865</xdr:colOff>
      <xdr:row>98</xdr:row>
      <xdr:rowOff>75022</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13944"/>
          <a:ext cx="1270" cy="1463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78849</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8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75022</xdr:rowOff>
    </xdr:from>
    <xdr:to>
      <xdr:col>55</xdr:col>
      <xdr:colOff>88900</xdr:colOff>
      <xdr:row>98</xdr:row>
      <xdr:rowOff>75022</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7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101571</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18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154894</xdr:rowOff>
    </xdr:from>
    <xdr:to>
      <xdr:col>55</xdr:col>
      <xdr:colOff>88900</xdr:colOff>
      <xdr:row>89</xdr:row>
      <xdr:rowOff>154894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1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79418</xdr:rowOff>
    </xdr:from>
    <xdr:to>
      <xdr:col>55</xdr:col>
      <xdr:colOff>0</xdr:colOff>
      <xdr:row>97</xdr:row>
      <xdr:rowOff>105037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710068"/>
          <a:ext cx="838200" cy="25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45559</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333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22682</xdr:rowOff>
    </xdr:from>
    <xdr:to>
      <xdr:col>55</xdr:col>
      <xdr:colOff>50800</xdr:colOff>
      <xdr:row>96</xdr:row>
      <xdr:rowOff>124282</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105037</xdr:rowOff>
    </xdr:from>
    <xdr:to>
      <xdr:col>50</xdr:col>
      <xdr:colOff>114300</xdr:colOff>
      <xdr:row>97</xdr:row>
      <xdr:rowOff>146200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735687"/>
          <a:ext cx="889000" cy="41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26043</xdr:rowOff>
    </xdr:from>
    <xdr:to>
      <xdr:col>50</xdr:col>
      <xdr:colOff>165100</xdr:colOff>
      <xdr:row>96</xdr:row>
      <xdr:rowOff>127643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144170</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26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146200</xdr:rowOff>
    </xdr:from>
    <xdr:to>
      <xdr:col>45</xdr:col>
      <xdr:colOff>177800</xdr:colOff>
      <xdr:row>97</xdr:row>
      <xdr:rowOff>148044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776850"/>
          <a:ext cx="889000" cy="1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13408</xdr:rowOff>
    </xdr:from>
    <xdr:to>
      <xdr:col>46</xdr:col>
      <xdr:colOff>38100</xdr:colOff>
      <xdr:row>96</xdr:row>
      <xdr:rowOff>115008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131535</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24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148044</xdr:rowOff>
    </xdr:from>
    <xdr:to>
      <xdr:col>41</xdr:col>
      <xdr:colOff>50800</xdr:colOff>
      <xdr:row>97</xdr:row>
      <xdr:rowOff>161782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778694"/>
          <a:ext cx="889000" cy="13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53467</xdr:rowOff>
    </xdr:from>
    <xdr:to>
      <xdr:col>41</xdr:col>
      <xdr:colOff>101600</xdr:colOff>
      <xdr:row>96</xdr:row>
      <xdr:rowOff>155067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28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93571</xdr:rowOff>
    </xdr:from>
    <xdr:to>
      <xdr:col>36</xdr:col>
      <xdr:colOff>165100</xdr:colOff>
      <xdr:row>97</xdr:row>
      <xdr:rowOff>23721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55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40248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32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28618</xdr:rowOff>
    </xdr:from>
    <xdr:to>
      <xdr:col>55</xdr:col>
      <xdr:colOff>50800</xdr:colOff>
      <xdr:row>97</xdr:row>
      <xdr:rowOff>130218</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659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7045</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637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54237</xdr:rowOff>
    </xdr:from>
    <xdr:to>
      <xdr:col>50</xdr:col>
      <xdr:colOff>165100</xdr:colOff>
      <xdr:row>97</xdr:row>
      <xdr:rowOff>155837</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684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146964</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77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95400</xdr:rowOff>
    </xdr:from>
    <xdr:to>
      <xdr:col>46</xdr:col>
      <xdr:colOff>38100</xdr:colOff>
      <xdr:row>98</xdr:row>
      <xdr:rowOff>25550</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72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16677</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81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97244</xdr:rowOff>
    </xdr:from>
    <xdr:to>
      <xdr:col>41</xdr:col>
      <xdr:colOff>101600</xdr:colOff>
      <xdr:row>98</xdr:row>
      <xdr:rowOff>27394</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727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18521</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820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110982</xdr:rowOff>
    </xdr:from>
    <xdr:to>
      <xdr:col>36</xdr:col>
      <xdr:colOff>165100</xdr:colOff>
      <xdr:row>98</xdr:row>
      <xdr:rowOff>41132</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741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32259</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834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122921</xdr:rowOff>
    </xdr:from>
    <xdr:to>
      <xdr:col>85</xdr:col>
      <xdr:colOff>126364</xdr:colOff>
      <xdr:row>37</xdr:row>
      <xdr:rowOff>71783</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266421"/>
          <a:ext cx="1269" cy="114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75610</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41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71783</xdr:rowOff>
    </xdr:from>
    <xdr:to>
      <xdr:col>86</xdr:col>
      <xdr:colOff>25400</xdr:colOff>
      <xdr:row>37</xdr:row>
      <xdr:rowOff>71783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415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69598</xdr:rowOff>
    </xdr:from>
    <xdr:ext cx="534377"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504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60,734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122921</xdr:rowOff>
    </xdr:from>
    <xdr:to>
      <xdr:col>86</xdr:col>
      <xdr:colOff>25400</xdr:colOff>
      <xdr:row>30</xdr:row>
      <xdr:rowOff>122921</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266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138969</xdr:rowOff>
    </xdr:from>
    <xdr:to>
      <xdr:col>85</xdr:col>
      <xdr:colOff>127000</xdr:colOff>
      <xdr:row>34</xdr:row>
      <xdr:rowOff>110645</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5796819"/>
          <a:ext cx="838200" cy="143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125963</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5955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147536</xdr:rowOff>
    </xdr:from>
    <xdr:to>
      <xdr:col>85</xdr:col>
      <xdr:colOff>177800</xdr:colOff>
      <xdr:row>35</xdr:row>
      <xdr:rowOff>77686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597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54272</xdr:rowOff>
    </xdr:from>
    <xdr:to>
      <xdr:col>81</xdr:col>
      <xdr:colOff>50800</xdr:colOff>
      <xdr:row>34</xdr:row>
      <xdr:rowOff>110645</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4592300" y="5540672"/>
          <a:ext cx="889000" cy="399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8639</xdr:rowOff>
    </xdr:from>
    <xdr:to>
      <xdr:col>81</xdr:col>
      <xdr:colOff>101600</xdr:colOff>
      <xdr:row>35</xdr:row>
      <xdr:rowOff>110239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00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101366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10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155794</xdr:rowOff>
    </xdr:from>
    <xdr:to>
      <xdr:col>76</xdr:col>
      <xdr:colOff>114300</xdr:colOff>
      <xdr:row>32</xdr:row>
      <xdr:rowOff>54272</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3703300" y="5299294"/>
          <a:ext cx="889000" cy="241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159720</xdr:rowOff>
    </xdr:from>
    <xdr:to>
      <xdr:col>76</xdr:col>
      <xdr:colOff>165100</xdr:colOff>
      <xdr:row>35</xdr:row>
      <xdr:rowOff>89870</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598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80997</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08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155794</xdr:rowOff>
    </xdr:from>
    <xdr:to>
      <xdr:col>71</xdr:col>
      <xdr:colOff>177800</xdr:colOff>
      <xdr:row>33</xdr:row>
      <xdr:rowOff>128590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2814300" y="5299294"/>
          <a:ext cx="889000" cy="487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147444</xdr:rowOff>
    </xdr:from>
    <xdr:to>
      <xdr:col>72</xdr:col>
      <xdr:colOff>38100</xdr:colOff>
      <xdr:row>35</xdr:row>
      <xdr:rowOff>77594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597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68721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069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33716</xdr:rowOff>
    </xdr:from>
    <xdr:to>
      <xdr:col>67</xdr:col>
      <xdr:colOff>101600</xdr:colOff>
      <xdr:row>35</xdr:row>
      <xdr:rowOff>135316</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034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126443</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127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88169</xdr:rowOff>
    </xdr:from>
    <xdr:to>
      <xdr:col>85</xdr:col>
      <xdr:colOff>177800</xdr:colOff>
      <xdr:row>34</xdr:row>
      <xdr:rowOff>18319</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5746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111046</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5597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59845</xdr:rowOff>
    </xdr:from>
    <xdr:to>
      <xdr:col>81</xdr:col>
      <xdr:colOff>101600</xdr:colOff>
      <xdr:row>34</xdr:row>
      <xdr:rowOff>161445</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588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6522</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5664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3472</xdr:rowOff>
    </xdr:from>
    <xdr:to>
      <xdr:col>76</xdr:col>
      <xdr:colOff>165100</xdr:colOff>
      <xdr:row>32</xdr:row>
      <xdr:rowOff>105072</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548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30</xdr:row>
      <xdr:rowOff>121599</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5265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30</xdr:row>
      <xdr:rowOff>104994</xdr:rowOff>
    </xdr:from>
    <xdr:to>
      <xdr:col>72</xdr:col>
      <xdr:colOff>38100</xdr:colOff>
      <xdr:row>31</xdr:row>
      <xdr:rowOff>35144</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524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29</xdr:row>
      <xdr:rowOff>51671</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5023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77790</xdr:rowOff>
    </xdr:from>
    <xdr:to>
      <xdr:col>67</xdr:col>
      <xdr:colOff>101600</xdr:colOff>
      <xdr:row>34</xdr:row>
      <xdr:rowOff>7940</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573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24467</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5510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98492</xdr:rowOff>
    </xdr:from>
    <xdr:to>
      <xdr:col>85</xdr:col>
      <xdr:colOff>126364</xdr:colOff>
      <xdr:row>58</xdr:row>
      <xdr:rowOff>16873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70992"/>
          <a:ext cx="1269" cy="1289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20700</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996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16873</xdr:rowOff>
    </xdr:from>
    <xdr:to>
      <xdr:col>86</xdr:col>
      <xdr:colOff>25400</xdr:colOff>
      <xdr:row>58</xdr:row>
      <xdr:rowOff>16873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9960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45169</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309,013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98492</xdr:rowOff>
    </xdr:from>
    <xdr:to>
      <xdr:col>86</xdr:col>
      <xdr:colOff>25400</xdr:colOff>
      <xdr:row>50</xdr:row>
      <xdr:rowOff>98492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7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40552</xdr:rowOff>
    </xdr:from>
    <xdr:to>
      <xdr:col>85</xdr:col>
      <xdr:colOff>127000</xdr:colOff>
      <xdr:row>57</xdr:row>
      <xdr:rowOff>84735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5481300" y="9813202"/>
          <a:ext cx="838200" cy="44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142122</xdr:rowOff>
    </xdr:from>
    <xdr:ext cx="534377"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571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119245</xdr:rowOff>
    </xdr:from>
    <xdr:to>
      <xdr:col>85</xdr:col>
      <xdr:colOff>177800</xdr:colOff>
      <xdr:row>57</xdr:row>
      <xdr:rowOff>49395</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72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56480</xdr:rowOff>
    </xdr:from>
    <xdr:to>
      <xdr:col>81</xdr:col>
      <xdr:colOff>50800</xdr:colOff>
      <xdr:row>57</xdr:row>
      <xdr:rowOff>84735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4592300" y="9829130"/>
          <a:ext cx="889000" cy="2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137944</xdr:rowOff>
    </xdr:from>
    <xdr:to>
      <xdr:col>81</xdr:col>
      <xdr:colOff>101600</xdr:colOff>
      <xdr:row>57</xdr:row>
      <xdr:rowOff>68094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739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84621</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214111" y="9514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82162</xdr:rowOff>
    </xdr:from>
    <xdr:to>
      <xdr:col>76</xdr:col>
      <xdr:colOff>114300</xdr:colOff>
      <xdr:row>57</xdr:row>
      <xdr:rowOff>56480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3703300" y="9683362"/>
          <a:ext cx="889000" cy="145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131095</xdr:rowOff>
    </xdr:from>
    <xdr:to>
      <xdr:col>76</xdr:col>
      <xdr:colOff>165100</xdr:colOff>
      <xdr:row>57</xdr:row>
      <xdr:rowOff>61245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73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77772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325111" y="950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82162</xdr:rowOff>
    </xdr:from>
    <xdr:to>
      <xdr:col>71</xdr:col>
      <xdr:colOff>177800</xdr:colOff>
      <xdr:row>56</xdr:row>
      <xdr:rowOff>117448</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2814300" y="9683362"/>
          <a:ext cx="889000" cy="35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108024</xdr:rowOff>
    </xdr:from>
    <xdr:to>
      <xdr:col>72</xdr:col>
      <xdr:colOff>38100</xdr:colOff>
      <xdr:row>57</xdr:row>
      <xdr:rowOff>38174</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709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29301</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36111" y="9801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127117</xdr:rowOff>
    </xdr:from>
    <xdr:to>
      <xdr:col>67</xdr:col>
      <xdr:colOff>101600</xdr:colOff>
      <xdr:row>57</xdr:row>
      <xdr:rowOff>57267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72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48394</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47111" y="982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161202</xdr:rowOff>
    </xdr:from>
    <xdr:to>
      <xdr:col>85</xdr:col>
      <xdr:colOff>177800</xdr:colOff>
      <xdr:row>57</xdr:row>
      <xdr:rowOff>91352</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762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139629</xdr:rowOff>
    </xdr:from>
    <xdr:ext cx="534377"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740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33935</xdr:rowOff>
    </xdr:from>
    <xdr:to>
      <xdr:col>81</xdr:col>
      <xdr:colOff>101600</xdr:colOff>
      <xdr:row>57</xdr:row>
      <xdr:rowOff>135535</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80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126662</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899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5680</xdr:rowOff>
    </xdr:from>
    <xdr:to>
      <xdr:col>76</xdr:col>
      <xdr:colOff>165100</xdr:colOff>
      <xdr:row>57</xdr:row>
      <xdr:rowOff>107280</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77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98407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87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31362</xdr:rowOff>
    </xdr:from>
    <xdr:to>
      <xdr:col>72</xdr:col>
      <xdr:colOff>38100</xdr:colOff>
      <xdr:row>56</xdr:row>
      <xdr:rowOff>132962</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632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149489</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407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66648</xdr:rowOff>
    </xdr:from>
    <xdr:to>
      <xdr:col>67</xdr:col>
      <xdr:colOff>101600</xdr:colOff>
      <xdr:row>56</xdr:row>
      <xdr:rowOff>168248</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667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13325</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44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151168</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52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97845</xdr:rowOff>
    </xdr:from>
    <xdr:ext cx="599010"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27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113,097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151168</xdr:rowOff>
    </xdr:from>
    <xdr:to>
      <xdr:col>86</xdr:col>
      <xdr:colOff>25400</xdr:colOff>
      <xdr:row>70</xdr:row>
      <xdr:rowOff>151168</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52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72758</xdr:rowOff>
    </xdr:from>
    <xdr:to>
      <xdr:col>85</xdr:col>
      <xdr:colOff>127000</xdr:colOff>
      <xdr:row>78</xdr:row>
      <xdr:rowOff>119075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5481300" y="13445858"/>
          <a:ext cx="838200" cy="46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44645</xdr:rowOff>
    </xdr:from>
    <xdr:ext cx="469744"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417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66218</xdr:rowOff>
    </xdr:from>
    <xdr:to>
      <xdr:col>85</xdr:col>
      <xdr:colOff>177800</xdr:colOff>
      <xdr:row>78</xdr:row>
      <xdr:rowOff>167818</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43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118363</xdr:rowOff>
    </xdr:from>
    <xdr:to>
      <xdr:col>81</xdr:col>
      <xdr:colOff>50800</xdr:colOff>
      <xdr:row>78</xdr:row>
      <xdr:rowOff>119075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4592300" y="13491463"/>
          <a:ext cx="889000" cy="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52743</xdr:rowOff>
    </xdr:from>
    <xdr:to>
      <xdr:col>81</xdr:col>
      <xdr:colOff>101600</xdr:colOff>
      <xdr:row>78</xdr:row>
      <xdr:rowOff>154343</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42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170870</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46428" y="1320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118363</xdr:rowOff>
    </xdr:from>
    <xdr:to>
      <xdr:col>76</xdr:col>
      <xdr:colOff>114300</xdr:colOff>
      <xdr:row>79</xdr:row>
      <xdr:rowOff>23952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3703300" y="13491463"/>
          <a:ext cx="889000" cy="77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37288</xdr:rowOff>
    </xdr:from>
    <xdr:to>
      <xdr:col>76</xdr:col>
      <xdr:colOff>165100</xdr:colOff>
      <xdr:row>78</xdr:row>
      <xdr:rowOff>138888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41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155415</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18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23952</xdr:rowOff>
    </xdr:from>
    <xdr:to>
      <xdr:col>71</xdr:col>
      <xdr:colOff>177800</xdr:colOff>
      <xdr:row>79</xdr:row>
      <xdr:rowOff>32626</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2814300" y="13568502"/>
          <a:ext cx="889000" cy="8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48133</xdr:rowOff>
    </xdr:from>
    <xdr:to>
      <xdr:col>72</xdr:col>
      <xdr:colOff>38100</xdr:colOff>
      <xdr:row>78</xdr:row>
      <xdr:rowOff>149733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4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166260</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68428" y="13196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36615</xdr:rowOff>
    </xdr:from>
    <xdr:to>
      <xdr:col>67</xdr:col>
      <xdr:colOff>101600</xdr:colOff>
      <xdr:row>78</xdr:row>
      <xdr:rowOff>138215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4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154742</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18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21958</xdr:rowOff>
    </xdr:from>
    <xdr:to>
      <xdr:col>85</xdr:col>
      <xdr:colOff>177800</xdr:colOff>
      <xdr:row>78</xdr:row>
      <xdr:rowOff>123558</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395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44835</xdr:rowOff>
    </xdr:from>
    <xdr:ext cx="534377"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246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68275</xdr:rowOff>
    </xdr:from>
    <xdr:to>
      <xdr:col>81</xdr:col>
      <xdr:colOff>101600</xdr:colOff>
      <xdr:row>78</xdr:row>
      <xdr:rowOff>169875</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44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161002</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53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67563</xdr:rowOff>
    </xdr:from>
    <xdr:to>
      <xdr:col>76</xdr:col>
      <xdr:colOff>165100</xdr:colOff>
      <xdr:row>78</xdr:row>
      <xdr:rowOff>169163</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44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160290</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533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144602</xdr:rowOff>
    </xdr:from>
    <xdr:to>
      <xdr:col>72</xdr:col>
      <xdr:colOff>38100</xdr:colOff>
      <xdr:row>79</xdr:row>
      <xdr:rowOff>74752</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517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65879</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68428" y="13610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153276</xdr:rowOff>
    </xdr:from>
    <xdr:to>
      <xdr:col>67</xdr:col>
      <xdr:colOff>101600</xdr:colOff>
      <xdr:row>79</xdr:row>
      <xdr:rowOff>83426</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52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74553</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5017" y="136191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103918</xdr:rowOff>
    </xdr:from>
    <xdr:to>
      <xdr:col>85</xdr:col>
      <xdr:colOff>126364</xdr:colOff>
      <xdr:row>98</xdr:row>
      <xdr:rowOff>64548</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705868"/>
          <a:ext cx="1269" cy="1160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68375</xdr:rowOff>
    </xdr:from>
    <xdr:ext cx="534377"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7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64548</xdr:rowOff>
    </xdr:from>
    <xdr:to>
      <xdr:col>86</xdr:col>
      <xdr:colOff>25400</xdr:colOff>
      <xdr:row>98</xdr:row>
      <xdr:rowOff>64548</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50595</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481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540,653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103918</xdr:rowOff>
    </xdr:from>
    <xdr:to>
      <xdr:col>86</xdr:col>
      <xdr:colOff>25400</xdr:colOff>
      <xdr:row>91</xdr:row>
      <xdr:rowOff>103918</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705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125310</xdr:rowOff>
    </xdr:from>
    <xdr:to>
      <xdr:col>85</xdr:col>
      <xdr:colOff>127000</xdr:colOff>
      <xdr:row>97</xdr:row>
      <xdr:rowOff>129966</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5481300" y="16755960"/>
          <a:ext cx="838200" cy="4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62005</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692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83578</xdr:rowOff>
    </xdr:from>
    <xdr:to>
      <xdr:col>85</xdr:col>
      <xdr:colOff>177800</xdr:colOff>
      <xdr:row>98</xdr:row>
      <xdr:rowOff>13728</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129966</xdr:rowOff>
    </xdr:from>
    <xdr:to>
      <xdr:col>81</xdr:col>
      <xdr:colOff>50800</xdr:colOff>
      <xdr:row>97</xdr:row>
      <xdr:rowOff>137122</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4592300" y="16760616"/>
          <a:ext cx="889000" cy="7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83055</xdr:rowOff>
    </xdr:from>
    <xdr:to>
      <xdr:col>81</xdr:col>
      <xdr:colOff>101600</xdr:colOff>
      <xdr:row>98</xdr:row>
      <xdr:rowOff>13205</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4332</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80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137122</xdr:rowOff>
    </xdr:from>
    <xdr:to>
      <xdr:col>76</xdr:col>
      <xdr:colOff>114300</xdr:colOff>
      <xdr:row>97</xdr:row>
      <xdr:rowOff>141849</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6767772"/>
          <a:ext cx="889000" cy="4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88824</xdr:rowOff>
    </xdr:from>
    <xdr:to>
      <xdr:col>76</xdr:col>
      <xdr:colOff>165100</xdr:colOff>
      <xdr:row>98</xdr:row>
      <xdr:rowOff>18974</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10101</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8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141849</xdr:rowOff>
    </xdr:from>
    <xdr:to>
      <xdr:col>71</xdr:col>
      <xdr:colOff>177800</xdr:colOff>
      <xdr:row>97</xdr:row>
      <xdr:rowOff>142273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6772499"/>
          <a:ext cx="889000" cy="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99146</xdr:rowOff>
    </xdr:from>
    <xdr:to>
      <xdr:col>72</xdr:col>
      <xdr:colOff>38100</xdr:colOff>
      <xdr:row>98</xdr:row>
      <xdr:rowOff>29296</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20423</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82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102206</xdr:rowOff>
    </xdr:from>
    <xdr:to>
      <xdr:col>67</xdr:col>
      <xdr:colOff>101600</xdr:colOff>
      <xdr:row>98</xdr:row>
      <xdr:rowOff>32356</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73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23483</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82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74510</xdr:rowOff>
    </xdr:from>
    <xdr:to>
      <xdr:col>85</xdr:col>
      <xdr:colOff>177800</xdr:colOff>
      <xdr:row>98</xdr:row>
      <xdr:rowOff>4660</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70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33887</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493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79166</xdr:rowOff>
    </xdr:from>
    <xdr:to>
      <xdr:col>81</xdr:col>
      <xdr:colOff>101600</xdr:colOff>
      <xdr:row>98</xdr:row>
      <xdr:rowOff>9316</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709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25843</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485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86322</xdr:rowOff>
    </xdr:from>
    <xdr:to>
      <xdr:col>76</xdr:col>
      <xdr:colOff>165100</xdr:colOff>
      <xdr:row>98</xdr:row>
      <xdr:rowOff>16472</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71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32999</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492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91049</xdr:rowOff>
    </xdr:from>
    <xdr:to>
      <xdr:col>72</xdr:col>
      <xdr:colOff>38100</xdr:colOff>
      <xdr:row>98</xdr:row>
      <xdr:rowOff>21199</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72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37726</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49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91473</xdr:rowOff>
    </xdr:from>
    <xdr:to>
      <xdr:col>67</xdr:col>
      <xdr:colOff>101600</xdr:colOff>
      <xdr:row>98</xdr:row>
      <xdr:rowOff>21623</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72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38150</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497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90963</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577363"/>
          <a:ext cx="1269" cy="1077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6601</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6931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37640</xdr:rowOff>
    </xdr:from>
    <xdr:ext cx="534377"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5352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90963</xdr:rowOff>
    </xdr:from>
    <xdr:to>
      <xdr:col>116</xdr:col>
      <xdr:colOff>152400</xdr:colOff>
      <xdr:row>32</xdr:row>
      <xdr:rowOff>90963</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577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30</xdr:row>
      <xdr:rowOff>2906</xdr:rowOff>
    </xdr:from>
    <xdr:to>
      <xdr:col>116</xdr:col>
      <xdr:colOff>63500</xdr:colOff>
      <xdr:row>33</xdr:row>
      <xdr:rowOff>130007</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1323300" y="5146406"/>
          <a:ext cx="838200" cy="641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51050</xdr:rowOff>
    </xdr:from>
    <xdr:ext cx="378565"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5661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72623</xdr:rowOff>
    </xdr:from>
    <xdr:to>
      <xdr:col>116</xdr:col>
      <xdr:colOff>114300</xdr:colOff>
      <xdr:row>39</xdr:row>
      <xdr:rowOff>2773</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58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30</xdr:row>
      <xdr:rowOff>2906</xdr:rowOff>
    </xdr:from>
    <xdr:to>
      <xdr:col>111</xdr:col>
      <xdr:colOff>177800</xdr:colOff>
      <xdr:row>35</xdr:row>
      <xdr:rowOff>69657</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0434300" y="5146406"/>
          <a:ext cx="889000" cy="92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76190</xdr:rowOff>
    </xdr:from>
    <xdr:to>
      <xdr:col>112</xdr:col>
      <xdr:colOff>38100</xdr:colOff>
      <xdr:row>39</xdr:row>
      <xdr:rowOff>6340</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59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168917</xdr:rowOff>
    </xdr:from>
    <xdr:ext cx="378565"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34017" y="66840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87854</xdr:rowOff>
    </xdr:from>
    <xdr:to>
      <xdr:col>107</xdr:col>
      <xdr:colOff>50800</xdr:colOff>
      <xdr:row>35</xdr:row>
      <xdr:rowOff>69657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545300" y="5917154"/>
          <a:ext cx="889000" cy="153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83322</xdr:rowOff>
    </xdr:from>
    <xdr:to>
      <xdr:col>107</xdr:col>
      <xdr:colOff>101600</xdr:colOff>
      <xdr:row>39</xdr:row>
      <xdr:rowOff>13472</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59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4599</xdr:rowOff>
    </xdr:from>
    <xdr:ext cx="313932"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277333" y="66911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87854</xdr:rowOff>
    </xdr:from>
    <xdr:to>
      <xdr:col>102</xdr:col>
      <xdr:colOff>114300</xdr:colOff>
      <xdr:row>34</xdr:row>
      <xdr:rowOff>89957</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18656300" y="5917154"/>
          <a:ext cx="889000" cy="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76556</xdr:rowOff>
    </xdr:from>
    <xdr:to>
      <xdr:col>102</xdr:col>
      <xdr:colOff>165100</xdr:colOff>
      <xdr:row>39</xdr:row>
      <xdr:rowOff>6706</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659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169283</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56017" y="66843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77927</xdr:rowOff>
    </xdr:from>
    <xdr:to>
      <xdr:col>98</xdr:col>
      <xdr:colOff>38100</xdr:colOff>
      <xdr:row>39</xdr:row>
      <xdr:rowOff>8077</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659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170654</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67017" y="66857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79207</xdr:rowOff>
    </xdr:from>
    <xdr:to>
      <xdr:col>116</xdr:col>
      <xdr:colOff>114300</xdr:colOff>
      <xdr:row>34</xdr:row>
      <xdr:rowOff>9357</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573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102084</xdr:rowOff>
    </xdr:from>
    <xdr:ext cx="469744"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5588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29</xdr:row>
      <xdr:rowOff>123556</xdr:rowOff>
    </xdr:from>
    <xdr:to>
      <xdr:col>112</xdr:col>
      <xdr:colOff>38100</xdr:colOff>
      <xdr:row>30</xdr:row>
      <xdr:rowOff>53706</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509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28</xdr:row>
      <xdr:rowOff>70233</xdr:rowOff>
    </xdr:from>
    <xdr:ext cx="534377"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056111" y="487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18857</xdr:rowOff>
    </xdr:from>
    <xdr:to>
      <xdr:col>107</xdr:col>
      <xdr:colOff>101600</xdr:colOff>
      <xdr:row>35</xdr:row>
      <xdr:rowOff>120457</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6019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136984</xdr:rowOff>
    </xdr:from>
    <xdr:ext cx="469744"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199428" y="5794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37054</xdr:rowOff>
    </xdr:from>
    <xdr:to>
      <xdr:col>102</xdr:col>
      <xdr:colOff>165100</xdr:colOff>
      <xdr:row>34</xdr:row>
      <xdr:rowOff>138654</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5866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32</xdr:row>
      <xdr:rowOff>155181</xdr:rowOff>
    </xdr:from>
    <xdr:ext cx="469744"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10428" y="5641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39157</xdr:rowOff>
    </xdr:from>
    <xdr:to>
      <xdr:col>98</xdr:col>
      <xdr:colOff>38100</xdr:colOff>
      <xdr:row>34</xdr:row>
      <xdr:rowOff>140757</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586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32</xdr:row>
      <xdr:rowOff>157284</xdr:rowOff>
    </xdr:from>
    <xdr:ext cx="469744"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21428" y="5643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153579</xdr:rowOff>
    </xdr:from>
    <xdr:to>
      <xdr:col>116</xdr:col>
      <xdr:colOff>62864</xdr:colOff>
      <xdr:row>59</xdr:row>
      <xdr:rowOff>98878</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flipV="1">
          <a:off x="22159595" y="8726079"/>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146157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10261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100256</xdr:rowOff>
    </xdr:from>
    <xdr:ext cx="469744"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850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153579</xdr:rowOff>
    </xdr:from>
    <xdr:to>
      <xdr:col>116</xdr:col>
      <xdr:colOff>152400</xdr:colOff>
      <xdr:row>50</xdr:row>
      <xdr:rowOff>153579</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872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63608</xdr:rowOff>
    </xdr:from>
    <xdr:ext cx="313932"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10007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40731</xdr:rowOff>
    </xdr:from>
    <xdr:to>
      <xdr:col>116</xdr:col>
      <xdr:colOff>114300</xdr:colOff>
      <xdr:row>59</xdr:row>
      <xdr:rowOff>142331</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1015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40405</xdr:rowOff>
    </xdr:from>
    <xdr:to>
      <xdr:col>112</xdr:col>
      <xdr:colOff>38100</xdr:colOff>
      <xdr:row>59</xdr:row>
      <xdr:rowOff>142005</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158532</xdr:rowOff>
    </xdr:from>
    <xdr:ext cx="313932"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66333" y="9931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39915</xdr:rowOff>
    </xdr:from>
    <xdr:to>
      <xdr:col>107</xdr:col>
      <xdr:colOff>101600</xdr:colOff>
      <xdr:row>59</xdr:row>
      <xdr:rowOff>141515</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158042</xdr:rowOff>
    </xdr:from>
    <xdr:ext cx="313932"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277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39261</xdr:rowOff>
    </xdr:from>
    <xdr:to>
      <xdr:col>102</xdr:col>
      <xdr:colOff>165100</xdr:colOff>
      <xdr:row>59</xdr:row>
      <xdr:rowOff>140861</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101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157388</xdr:rowOff>
    </xdr:from>
    <xdr:ext cx="313932"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388333" y="9930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37628</xdr:rowOff>
    </xdr:from>
    <xdr:to>
      <xdr:col>98</xdr:col>
      <xdr:colOff>38100</xdr:colOff>
      <xdr:row>59</xdr:row>
      <xdr:rowOff>139228</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1015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155755</xdr:rowOff>
    </xdr:from>
    <xdr:ext cx="313932"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499333" y="99284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19157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10134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について、前年度と比較し大幅増となっている。これは、低所得世帯等支援給付金給付事業の実施による一時的な増嵩であるものの、今後、障害福祉費や生活保護費の増が予想されることから、引き続き動向を注視していく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について、類似団体内平均値より高い水準で推移している。これは有人離島をはじめ、集落が点在している本市の地理的要因から、各地区に診療所を設置しているほか、一般廃棄物及びし尿処理に係る海上輸送等に多額の経費を要するため、類似団体と比較が困難な事情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費について、前年度と比較し大幅増となっている。これは、災害対応特殊消防ポンプ自動車の整備や消防団格納庫の整備を行ったことによるものである。また、類似団体内平均値より高い水準で推移しているが、これは、消防業務を直営で実施していることによる経費の増嵩が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・諸支出金について、定期航路事業減債基金の残高を確保するための繰出金が皆減となったことから、前年度と比較し大幅減となっている。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三重県鳥羽市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財政調整基金については、決算剰余金を中心に積み立てるとともに、最低水準の取り崩しに努めている。令和５年度は取り崩しを行わなかったことから、前年度と比較し</a:t>
          </a:r>
          <a:r>
            <a:rPr kumimoji="1" lang="en-US" altLang="ja-JP" sz="1400">
              <a:latin typeface="ＭＳ ゴシック" pitchFamily="49" charset="-128"/>
              <a:ea typeface="ＭＳ ゴシック" pitchFamily="49" charset="-128"/>
            </a:rPr>
            <a:t>4.19</a:t>
          </a:r>
          <a:r>
            <a:rPr kumimoji="1" lang="ja-JP" altLang="en-US" sz="1400">
              <a:latin typeface="ＭＳ ゴシック" pitchFamily="49" charset="-128"/>
              <a:ea typeface="ＭＳ ゴシック" pitchFamily="49" charset="-128"/>
            </a:rPr>
            <a:t>ポイント増の</a:t>
          </a:r>
          <a:r>
            <a:rPr kumimoji="1" lang="en-US" altLang="ja-JP" sz="1400">
              <a:latin typeface="ＭＳ ゴシック" pitchFamily="49" charset="-128"/>
              <a:ea typeface="ＭＳ ゴシック" pitchFamily="49" charset="-128"/>
            </a:rPr>
            <a:t>20.11</a:t>
          </a:r>
          <a:r>
            <a:rPr kumimoji="1" lang="ja-JP" altLang="en-US" sz="1400">
              <a:latin typeface="ＭＳ ゴシック" pitchFamily="49" charset="-128"/>
              <a:ea typeface="ＭＳ ゴシック" pitchFamily="49" charset="-128"/>
            </a:rPr>
            <a:t>％となった。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引き続き、財政健全化の取り組みを進め、基金残高の確保に努めていく。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三重県鳥羽市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全会計を対象とした連結実質赤字比率は算定されていない。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各特別会計において、一般会計繰入金への依存度が高くなっている傾向にあることから、健全な財政運営のため、自主財源の確保に努める。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74" customWidth="1"/>
    <col min="12" max="12" width="2.26953125" style="174" customWidth="1"/>
    <col min="13" max="17" width="2.36328125" style="174" customWidth="1"/>
    <col min="18" max="119" width="2.08984375" style="174" customWidth="1"/>
    <col min="120" max="16384" width="0" style="174"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75"/>
      <c r="DK1" s="175"/>
      <c r="DL1" s="175"/>
      <c r="DM1" s="175"/>
      <c r="DN1" s="175"/>
      <c r="DO1" s="175"/>
    </row>
    <row r="2" spans="1:119" ht="24" thickBot="1" x14ac:dyDescent="0.25">
      <c r="B2" s="176" t="s">
        <v>77</v>
      </c>
      <c r="C2" s="176"/>
      <c r="D2" s="177"/>
    </row>
    <row r="3" spans="1:119" ht="18.75" customHeight="1" thickBot="1" x14ac:dyDescent="0.25">
      <c r="A3" s="175"/>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75"/>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13652431</v>
      </c>
      <c r="BO4" s="358"/>
      <c r="BP4" s="358"/>
      <c r="BQ4" s="358"/>
      <c r="BR4" s="358"/>
      <c r="BS4" s="358"/>
      <c r="BT4" s="358"/>
      <c r="BU4" s="359"/>
      <c r="BV4" s="357">
        <v>13593629</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6.9</v>
      </c>
      <c r="CU4" s="364"/>
      <c r="CV4" s="364"/>
      <c r="CW4" s="364"/>
      <c r="CX4" s="364"/>
      <c r="CY4" s="364"/>
      <c r="CZ4" s="364"/>
      <c r="DA4" s="365"/>
      <c r="DB4" s="363">
        <v>9.1</v>
      </c>
      <c r="DC4" s="364"/>
      <c r="DD4" s="364"/>
      <c r="DE4" s="364"/>
      <c r="DF4" s="364"/>
      <c r="DG4" s="364"/>
      <c r="DH4" s="364"/>
      <c r="DI4" s="365"/>
    </row>
    <row r="5" spans="1:119" ht="18.75" customHeight="1" x14ac:dyDescent="0.2">
      <c r="A5" s="175"/>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13181850</v>
      </c>
      <c r="BO5" s="395"/>
      <c r="BP5" s="395"/>
      <c r="BQ5" s="395"/>
      <c r="BR5" s="395"/>
      <c r="BS5" s="395"/>
      <c r="BT5" s="395"/>
      <c r="BU5" s="396"/>
      <c r="BV5" s="394">
        <v>12965604</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87.5</v>
      </c>
      <c r="CU5" s="392"/>
      <c r="CV5" s="392"/>
      <c r="CW5" s="392"/>
      <c r="CX5" s="392"/>
      <c r="CY5" s="392"/>
      <c r="CZ5" s="392"/>
      <c r="DA5" s="393"/>
      <c r="DB5" s="391">
        <v>86</v>
      </c>
      <c r="DC5" s="392"/>
      <c r="DD5" s="392"/>
      <c r="DE5" s="392"/>
      <c r="DF5" s="392"/>
      <c r="DG5" s="392"/>
      <c r="DH5" s="392"/>
      <c r="DI5" s="393"/>
    </row>
    <row r="6" spans="1:119" ht="18.75" customHeight="1" x14ac:dyDescent="0.2">
      <c r="A6" s="175"/>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470581</v>
      </c>
      <c r="BO6" s="395"/>
      <c r="BP6" s="395"/>
      <c r="BQ6" s="395"/>
      <c r="BR6" s="395"/>
      <c r="BS6" s="395"/>
      <c r="BT6" s="395"/>
      <c r="BU6" s="396"/>
      <c r="BV6" s="394">
        <v>628025</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88</v>
      </c>
      <c r="CU6" s="432"/>
      <c r="CV6" s="432"/>
      <c r="CW6" s="432"/>
      <c r="CX6" s="432"/>
      <c r="CY6" s="432"/>
      <c r="CZ6" s="432"/>
      <c r="DA6" s="433"/>
      <c r="DB6" s="431">
        <v>87.1</v>
      </c>
      <c r="DC6" s="432"/>
      <c r="DD6" s="432"/>
      <c r="DE6" s="432"/>
      <c r="DF6" s="432"/>
      <c r="DG6" s="432"/>
      <c r="DH6" s="432"/>
      <c r="DI6" s="433"/>
    </row>
    <row r="7" spans="1:119" ht="18.75" customHeight="1" x14ac:dyDescent="0.2">
      <c r="A7" s="175"/>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1395</v>
      </c>
      <c r="BO7" s="395"/>
      <c r="BP7" s="395"/>
      <c r="BQ7" s="395"/>
      <c r="BR7" s="395"/>
      <c r="BS7" s="395"/>
      <c r="BT7" s="395"/>
      <c r="BU7" s="396"/>
      <c r="BV7" s="394">
        <v>7295</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6771783</v>
      </c>
      <c r="CU7" s="395"/>
      <c r="CV7" s="395"/>
      <c r="CW7" s="395"/>
      <c r="CX7" s="395"/>
      <c r="CY7" s="395"/>
      <c r="CZ7" s="395"/>
      <c r="DA7" s="396"/>
      <c r="DB7" s="394">
        <v>6784699</v>
      </c>
      <c r="DC7" s="395"/>
      <c r="DD7" s="395"/>
      <c r="DE7" s="395"/>
      <c r="DF7" s="395"/>
      <c r="DG7" s="395"/>
      <c r="DH7" s="395"/>
      <c r="DI7" s="396"/>
    </row>
    <row r="8" spans="1:119" ht="18.75" customHeight="1" thickBot="1" x14ac:dyDescent="0.25">
      <c r="A8" s="175"/>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104</v>
      </c>
      <c r="AV8" s="427"/>
      <c r="AW8" s="427"/>
      <c r="AX8" s="427"/>
      <c r="AY8" s="428" t="s">
        <v>105</v>
      </c>
      <c r="AZ8" s="429"/>
      <c r="BA8" s="429"/>
      <c r="BB8" s="429"/>
      <c r="BC8" s="429"/>
      <c r="BD8" s="429"/>
      <c r="BE8" s="429"/>
      <c r="BF8" s="429"/>
      <c r="BG8" s="429"/>
      <c r="BH8" s="429"/>
      <c r="BI8" s="429"/>
      <c r="BJ8" s="429"/>
      <c r="BK8" s="429"/>
      <c r="BL8" s="429"/>
      <c r="BM8" s="430"/>
      <c r="BN8" s="394">
        <v>469186</v>
      </c>
      <c r="BO8" s="395"/>
      <c r="BP8" s="395"/>
      <c r="BQ8" s="395"/>
      <c r="BR8" s="395"/>
      <c r="BS8" s="395"/>
      <c r="BT8" s="395"/>
      <c r="BU8" s="396"/>
      <c r="BV8" s="394">
        <v>620730</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0.4</v>
      </c>
      <c r="CU8" s="435"/>
      <c r="CV8" s="435"/>
      <c r="CW8" s="435"/>
      <c r="CX8" s="435"/>
      <c r="CY8" s="435"/>
      <c r="CZ8" s="435"/>
      <c r="DA8" s="436"/>
      <c r="DB8" s="434">
        <v>0.41</v>
      </c>
      <c r="DC8" s="435"/>
      <c r="DD8" s="435"/>
      <c r="DE8" s="435"/>
      <c r="DF8" s="435"/>
      <c r="DG8" s="435"/>
      <c r="DH8" s="435"/>
      <c r="DI8" s="436"/>
    </row>
    <row r="9" spans="1:119" ht="18.75" customHeight="1" thickBot="1" x14ac:dyDescent="0.25">
      <c r="A9" s="175"/>
      <c r="B9" s="388" t="s">
        <v>107</v>
      </c>
      <c r="C9" s="389"/>
      <c r="D9" s="389"/>
      <c r="E9" s="389"/>
      <c r="F9" s="389"/>
      <c r="G9" s="389"/>
      <c r="H9" s="389"/>
      <c r="I9" s="389"/>
      <c r="J9" s="389"/>
      <c r="K9" s="437"/>
      <c r="L9" s="438" t="s">
        <v>108</v>
      </c>
      <c r="M9" s="439"/>
      <c r="N9" s="439"/>
      <c r="O9" s="439"/>
      <c r="P9" s="439"/>
      <c r="Q9" s="440"/>
      <c r="R9" s="441">
        <v>17525</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104</v>
      </c>
      <c r="AV9" s="427"/>
      <c r="AW9" s="427"/>
      <c r="AX9" s="427"/>
      <c r="AY9" s="428" t="s">
        <v>111</v>
      </c>
      <c r="AZ9" s="429"/>
      <c r="BA9" s="429"/>
      <c r="BB9" s="429"/>
      <c r="BC9" s="429"/>
      <c r="BD9" s="429"/>
      <c r="BE9" s="429"/>
      <c r="BF9" s="429"/>
      <c r="BG9" s="429"/>
      <c r="BH9" s="429"/>
      <c r="BI9" s="429"/>
      <c r="BJ9" s="429"/>
      <c r="BK9" s="429"/>
      <c r="BL9" s="429"/>
      <c r="BM9" s="430"/>
      <c r="BN9" s="394">
        <v>-151544</v>
      </c>
      <c r="BO9" s="395"/>
      <c r="BP9" s="395"/>
      <c r="BQ9" s="395"/>
      <c r="BR9" s="395"/>
      <c r="BS9" s="395"/>
      <c r="BT9" s="395"/>
      <c r="BU9" s="396"/>
      <c r="BV9" s="394">
        <v>-249298</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15.3</v>
      </c>
      <c r="CU9" s="392"/>
      <c r="CV9" s="392"/>
      <c r="CW9" s="392"/>
      <c r="CX9" s="392"/>
      <c r="CY9" s="392"/>
      <c r="CZ9" s="392"/>
      <c r="DA9" s="393"/>
      <c r="DB9" s="391">
        <v>14.6</v>
      </c>
      <c r="DC9" s="392"/>
      <c r="DD9" s="392"/>
      <c r="DE9" s="392"/>
      <c r="DF9" s="392"/>
      <c r="DG9" s="392"/>
      <c r="DH9" s="392"/>
      <c r="DI9" s="393"/>
    </row>
    <row r="10" spans="1:119" ht="18.75" customHeight="1" thickBot="1" x14ac:dyDescent="0.25">
      <c r="A10" s="175"/>
      <c r="B10" s="388"/>
      <c r="C10" s="389"/>
      <c r="D10" s="389"/>
      <c r="E10" s="389"/>
      <c r="F10" s="389"/>
      <c r="G10" s="389"/>
      <c r="H10" s="389"/>
      <c r="I10" s="389"/>
      <c r="J10" s="389"/>
      <c r="K10" s="437"/>
      <c r="L10" s="444" t="s">
        <v>113</v>
      </c>
      <c r="M10" s="424"/>
      <c r="N10" s="424"/>
      <c r="O10" s="424"/>
      <c r="P10" s="424"/>
      <c r="Q10" s="425"/>
      <c r="R10" s="445">
        <v>19448</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104</v>
      </c>
      <c r="AV10" s="427"/>
      <c r="AW10" s="427"/>
      <c r="AX10" s="427"/>
      <c r="AY10" s="428" t="s">
        <v>115</v>
      </c>
      <c r="AZ10" s="429"/>
      <c r="BA10" s="429"/>
      <c r="BB10" s="429"/>
      <c r="BC10" s="429"/>
      <c r="BD10" s="429"/>
      <c r="BE10" s="429"/>
      <c r="BF10" s="429"/>
      <c r="BG10" s="429"/>
      <c r="BH10" s="429"/>
      <c r="BI10" s="429"/>
      <c r="BJ10" s="429"/>
      <c r="BK10" s="429"/>
      <c r="BL10" s="429"/>
      <c r="BM10" s="430"/>
      <c r="BN10" s="394">
        <v>281885</v>
      </c>
      <c r="BO10" s="395"/>
      <c r="BP10" s="395"/>
      <c r="BQ10" s="395"/>
      <c r="BR10" s="395"/>
      <c r="BS10" s="395"/>
      <c r="BT10" s="395"/>
      <c r="BU10" s="396"/>
      <c r="BV10" s="394">
        <v>219388</v>
      </c>
      <c r="BW10" s="395"/>
      <c r="BX10" s="395"/>
      <c r="BY10" s="395"/>
      <c r="BZ10" s="395"/>
      <c r="CA10" s="395"/>
      <c r="CB10" s="395"/>
      <c r="CC10" s="396"/>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75"/>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104</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75"/>
      <c r="B12" s="454" t="s">
        <v>123</v>
      </c>
      <c r="C12" s="455"/>
      <c r="D12" s="455"/>
      <c r="E12" s="455"/>
      <c r="F12" s="455"/>
      <c r="G12" s="455"/>
      <c r="H12" s="455"/>
      <c r="I12" s="455"/>
      <c r="J12" s="455"/>
      <c r="K12" s="456"/>
      <c r="L12" s="463" t="s">
        <v>124</v>
      </c>
      <c r="M12" s="464"/>
      <c r="N12" s="464"/>
      <c r="O12" s="464"/>
      <c r="P12" s="464"/>
      <c r="Q12" s="465"/>
      <c r="R12" s="466">
        <v>16842</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0</v>
      </c>
      <c r="BO12" s="395"/>
      <c r="BP12" s="395"/>
      <c r="BQ12" s="395"/>
      <c r="BR12" s="395"/>
      <c r="BS12" s="395"/>
      <c r="BT12" s="395"/>
      <c r="BU12" s="396"/>
      <c r="BV12" s="394">
        <v>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75"/>
      <c r="B13" s="457"/>
      <c r="C13" s="458"/>
      <c r="D13" s="458"/>
      <c r="E13" s="458"/>
      <c r="F13" s="458"/>
      <c r="G13" s="458"/>
      <c r="H13" s="458"/>
      <c r="I13" s="458"/>
      <c r="J13" s="458"/>
      <c r="K13" s="459"/>
      <c r="L13" s="190"/>
      <c r="M13" s="485" t="s">
        <v>130</v>
      </c>
      <c r="N13" s="486"/>
      <c r="O13" s="486"/>
      <c r="P13" s="486"/>
      <c r="Q13" s="487"/>
      <c r="R13" s="478">
        <v>16411</v>
      </c>
      <c r="S13" s="479"/>
      <c r="T13" s="479"/>
      <c r="U13" s="479"/>
      <c r="V13" s="480"/>
      <c r="W13" s="410" t="s">
        <v>131</v>
      </c>
      <c r="X13" s="411"/>
      <c r="Y13" s="411"/>
      <c r="Z13" s="411"/>
      <c r="AA13" s="411"/>
      <c r="AB13" s="401"/>
      <c r="AC13" s="445">
        <v>1131</v>
      </c>
      <c r="AD13" s="446"/>
      <c r="AE13" s="446"/>
      <c r="AF13" s="446"/>
      <c r="AG13" s="488"/>
      <c r="AH13" s="445">
        <v>1430</v>
      </c>
      <c r="AI13" s="446"/>
      <c r="AJ13" s="446"/>
      <c r="AK13" s="446"/>
      <c r="AL13" s="447"/>
      <c r="AM13" s="423" t="s">
        <v>132</v>
      </c>
      <c r="AN13" s="424"/>
      <c r="AO13" s="424"/>
      <c r="AP13" s="424"/>
      <c r="AQ13" s="424"/>
      <c r="AR13" s="424"/>
      <c r="AS13" s="424"/>
      <c r="AT13" s="425"/>
      <c r="AU13" s="426" t="s">
        <v>104</v>
      </c>
      <c r="AV13" s="427"/>
      <c r="AW13" s="427"/>
      <c r="AX13" s="427"/>
      <c r="AY13" s="428" t="s">
        <v>133</v>
      </c>
      <c r="AZ13" s="429"/>
      <c r="BA13" s="429"/>
      <c r="BB13" s="429"/>
      <c r="BC13" s="429"/>
      <c r="BD13" s="429"/>
      <c r="BE13" s="429"/>
      <c r="BF13" s="429"/>
      <c r="BG13" s="429"/>
      <c r="BH13" s="429"/>
      <c r="BI13" s="429"/>
      <c r="BJ13" s="429"/>
      <c r="BK13" s="429"/>
      <c r="BL13" s="429"/>
      <c r="BM13" s="430"/>
      <c r="BN13" s="394">
        <v>130341</v>
      </c>
      <c r="BO13" s="395"/>
      <c r="BP13" s="395"/>
      <c r="BQ13" s="395"/>
      <c r="BR13" s="395"/>
      <c r="BS13" s="395"/>
      <c r="BT13" s="395"/>
      <c r="BU13" s="396"/>
      <c r="BV13" s="394">
        <v>-29910</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7.7</v>
      </c>
      <c r="CU13" s="392"/>
      <c r="CV13" s="392"/>
      <c r="CW13" s="392"/>
      <c r="CX13" s="392"/>
      <c r="CY13" s="392"/>
      <c r="CZ13" s="392"/>
      <c r="DA13" s="393"/>
      <c r="DB13" s="391">
        <v>7.9</v>
      </c>
      <c r="DC13" s="392"/>
      <c r="DD13" s="392"/>
      <c r="DE13" s="392"/>
      <c r="DF13" s="392"/>
      <c r="DG13" s="392"/>
      <c r="DH13" s="392"/>
      <c r="DI13" s="393"/>
    </row>
    <row r="14" spans="1:119" ht="18.75" customHeight="1" thickBot="1" x14ac:dyDescent="0.25">
      <c r="A14" s="175"/>
      <c r="B14" s="457"/>
      <c r="C14" s="458"/>
      <c r="D14" s="458"/>
      <c r="E14" s="458"/>
      <c r="F14" s="458"/>
      <c r="G14" s="458"/>
      <c r="H14" s="458"/>
      <c r="I14" s="458"/>
      <c r="J14" s="458"/>
      <c r="K14" s="459"/>
      <c r="L14" s="475" t="s">
        <v>135</v>
      </c>
      <c r="M14" s="476"/>
      <c r="N14" s="476"/>
      <c r="O14" s="476"/>
      <c r="P14" s="476"/>
      <c r="Q14" s="477"/>
      <c r="R14" s="478">
        <v>17215</v>
      </c>
      <c r="S14" s="479"/>
      <c r="T14" s="479"/>
      <c r="U14" s="479"/>
      <c r="V14" s="480"/>
      <c r="W14" s="384"/>
      <c r="X14" s="385"/>
      <c r="Y14" s="385"/>
      <c r="Z14" s="385"/>
      <c r="AA14" s="385"/>
      <c r="AB14" s="374"/>
      <c r="AC14" s="481">
        <v>13.2</v>
      </c>
      <c r="AD14" s="482"/>
      <c r="AE14" s="482"/>
      <c r="AF14" s="482"/>
      <c r="AG14" s="483"/>
      <c r="AH14" s="481">
        <v>14.8</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v>10.4</v>
      </c>
      <c r="DC14" s="493"/>
      <c r="DD14" s="493"/>
      <c r="DE14" s="493"/>
      <c r="DF14" s="493"/>
      <c r="DG14" s="493"/>
      <c r="DH14" s="493"/>
      <c r="DI14" s="494"/>
    </row>
    <row r="15" spans="1:119" ht="18.75" customHeight="1" x14ac:dyDescent="0.2">
      <c r="A15" s="175"/>
      <c r="B15" s="457"/>
      <c r="C15" s="458"/>
      <c r="D15" s="458"/>
      <c r="E15" s="458"/>
      <c r="F15" s="458"/>
      <c r="G15" s="458"/>
      <c r="H15" s="458"/>
      <c r="I15" s="458"/>
      <c r="J15" s="458"/>
      <c r="K15" s="459"/>
      <c r="L15" s="190"/>
      <c r="M15" s="485" t="s">
        <v>130</v>
      </c>
      <c r="N15" s="486"/>
      <c r="O15" s="486"/>
      <c r="P15" s="486"/>
      <c r="Q15" s="487"/>
      <c r="R15" s="478">
        <v>16901</v>
      </c>
      <c r="S15" s="479"/>
      <c r="T15" s="479"/>
      <c r="U15" s="479"/>
      <c r="V15" s="480"/>
      <c r="W15" s="410" t="s">
        <v>137</v>
      </c>
      <c r="X15" s="411"/>
      <c r="Y15" s="411"/>
      <c r="Z15" s="411"/>
      <c r="AA15" s="411"/>
      <c r="AB15" s="401"/>
      <c r="AC15" s="445">
        <v>1445</v>
      </c>
      <c r="AD15" s="446"/>
      <c r="AE15" s="446"/>
      <c r="AF15" s="446"/>
      <c r="AG15" s="488"/>
      <c r="AH15" s="445">
        <v>1691</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2463117</v>
      </c>
      <c r="BO15" s="358"/>
      <c r="BP15" s="358"/>
      <c r="BQ15" s="358"/>
      <c r="BR15" s="358"/>
      <c r="BS15" s="358"/>
      <c r="BT15" s="358"/>
      <c r="BU15" s="359"/>
      <c r="BV15" s="357">
        <v>2430369</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91"/>
      <c r="CU15" s="192"/>
      <c r="CV15" s="192"/>
      <c r="CW15" s="192"/>
      <c r="CX15" s="192"/>
      <c r="CY15" s="192"/>
      <c r="CZ15" s="192"/>
      <c r="DA15" s="193"/>
      <c r="DB15" s="191"/>
      <c r="DC15" s="192"/>
      <c r="DD15" s="192"/>
      <c r="DE15" s="192"/>
      <c r="DF15" s="192"/>
      <c r="DG15" s="192"/>
      <c r="DH15" s="192"/>
      <c r="DI15" s="193"/>
    </row>
    <row r="16" spans="1:119" ht="18.75" customHeight="1" x14ac:dyDescent="0.2">
      <c r="A16" s="175"/>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16.8</v>
      </c>
      <c r="AD16" s="482"/>
      <c r="AE16" s="482"/>
      <c r="AF16" s="482"/>
      <c r="AG16" s="483"/>
      <c r="AH16" s="481">
        <v>17.5</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6068057</v>
      </c>
      <c r="BO16" s="395"/>
      <c r="BP16" s="395"/>
      <c r="BQ16" s="395"/>
      <c r="BR16" s="395"/>
      <c r="BS16" s="395"/>
      <c r="BT16" s="395"/>
      <c r="BU16" s="396"/>
      <c r="BV16" s="394">
        <v>6042788</v>
      </c>
      <c r="BW16" s="395"/>
      <c r="BX16" s="395"/>
      <c r="BY16" s="395"/>
      <c r="BZ16" s="395"/>
      <c r="CA16" s="395"/>
      <c r="CB16" s="395"/>
      <c r="CC16" s="396"/>
      <c r="CD16" s="184"/>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75"/>
      <c r="B17" s="460"/>
      <c r="C17" s="461"/>
      <c r="D17" s="461"/>
      <c r="E17" s="461"/>
      <c r="F17" s="461"/>
      <c r="G17" s="461"/>
      <c r="H17" s="461"/>
      <c r="I17" s="461"/>
      <c r="J17" s="461"/>
      <c r="K17" s="462"/>
      <c r="L17" s="194"/>
      <c r="M17" s="505" t="s">
        <v>143</v>
      </c>
      <c r="N17" s="506"/>
      <c r="O17" s="506"/>
      <c r="P17" s="506"/>
      <c r="Q17" s="507"/>
      <c r="R17" s="500" t="s">
        <v>144</v>
      </c>
      <c r="S17" s="501"/>
      <c r="T17" s="501"/>
      <c r="U17" s="501"/>
      <c r="V17" s="502"/>
      <c r="W17" s="410" t="s">
        <v>145</v>
      </c>
      <c r="X17" s="411"/>
      <c r="Y17" s="411"/>
      <c r="Z17" s="411"/>
      <c r="AA17" s="411"/>
      <c r="AB17" s="401"/>
      <c r="AC17" s="445">
        <v>6012</v>
      </c>
      <c r="AD17" s="446"/>
      <c r="AE17" s="446"/>
      <c r="AF17" s="446"/>
      <c r="AG17" s="488"/>
      <c r="AH17" s="445">
        <v>6545</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3126510</v>
      </c>
      <c r="BO17" s="395"/>
      <c r="BP17" s="395"/>
      <c r="BQ17" s="395"/>
      <c r="BR17" s="395"/>
      <c r="BS17" s="395"/>
      <c r="BT17" s="395"/>
      <c r="BU17" s="396"/>
      <c r="BV17" s="394">
        <v>3083519</v>
      </c>
      <c r="BW17" s="395"/>
      <c r="BX17" s="395"/>
      <c r="BY17" s="395"/>
      <c r="BZ17" s="395"/>
      <c r="CA17" s="395"/>
      <c r="CB17" s="395"/>
      <c r="CC17" s="396"/>
      <c r="CD17" s="184"/>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75"/>
      <c r="B18" s="516" t="s">
        <v>147</v>
      </c>
      <c r="C18" s="437"/>
      <c r="D18" s="437"/>
      <c r="E18" s="517"/>
      <c r="F18" s="517"/>
      <c r="G18" s="517"/>
      <c r="H18" s="517"/>
      <c r="I18" s="517"/>
      <c r="J18" s="517"/>
      <c r="K18" s="517"/>
      <c r="L18" s="518">
        <v>107.34</v>
      </c>
      <c r="M18" s="518"/>
      <c r="N18" s="518"/>
      <c r="O18" s="518"/>
      <c r="P18" s="518"/>
      <c r="Q18" s="518"/>
      <c r="R18" s="519"/>
      <c r="S18" s="519"/>
      <c r="T18" s="519"/>
      <c r="U18" s="519"/>
      <c r="V18" s="520"/>
      <c r="W18" s="412"/>
      <c r="X18" s="413"/>
      <c r="Y18" s="413"/>
      <c r="Z18" s="413"/>
      <c r="AA18" s="413"/>
      <c r="AB18" s="404"/>
      <c r="AC18" s="521">
        <v>70</v>
      </c>
      <c r="AD18" s="522"/>
      <c r="AE18" s="522"/>
      <c r="AF18" s="522"/>
      <c r="AG18" s="523"/>
      <c r="AH18" s="521">
        <v>67.7</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6138970</v>
      </c>
      <c r="BO18" s="395"/>
      <c r="BP18" s="395"/>
      <c r="BQ18" s="395"/>
      <c r="BR18" s="395"/>
      <c r="BS18" s="395"/>
      <c r="BT18" s="395"/>
      <c r="BU18" s="396"/>
      <c r="BV18" s="394">
        <v>6046286</v>
      </c>
      <c r="BW18" s="395"/>
      <c r="BX18" s="395"/>
      <c r="BY18" s="395"/>
      <c r="BZ18" s="395"/>
      <c r="CA18" s="395"/>
      <c r="CB18" s="395"/>
      <c r="CC18" s="396"/>
      <c r="CD18" s="184"/>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75"/>
      <c r="B19" s="516" t="s">
        <v>149</v>
      </c>
      <c r="C19" s="437"/>
      <c r="D19" s="437"/>
      <c r="E19" s="517"/>
      <c r="F19" s="517"/>
      <c r="G19" s="517"/>
      <c r="H19" s="517"/>
      <c r="I19" s="517"/>
      <c r="J19" s="517"/>
      <c r="K19" s="517"/>
      <c r="L19" s="525">
        <v>163</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8799007</v>
      </c>
      <c r="BO19" s="395"/>
      <c r="BP19" s="395"/>
      <c r="BQ19" s="395"/>
      <c r="BR19" s="395"/>
      <c r="BS19" s="395"/>
      <c r="BT19" s="395"/>
      <c r="BU19" s="396"/>
      <c r="BV19" s="394">
        <v>9169501</v>
      </c>
      <c r="BW19" s="395"/>
      <c r="BX19" s="395"/>
      <c r="BY19" s="395"/>
      <c r="BZ19" s="395"/>
      <c r="CA19" s="395"/>
      <c r="CB19" s="395"/>
      <c r="CC19" s="396"/>
      <c r="CD19" s="184"/>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75"/>
      <c r="B20" s="516" t="s">
        <v>151</v>
      </c>
      <c r="C20" s="437"/>
      <c r="D20" s="437"/>
      <c r="E20" s="517"/>
      <c r="F20" s="517"/>
      <c r="G20" s="517"/>
      <c r="H20" s="517"/>
      <c r="I20" s="517"/>
      <c r="J20" s="517"/>
      <c r="K20" s="517"/>
      <c r="L20" s="525">
        <v>7382</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84"/>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75"/>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84"/>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75"/>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10645193</v>
      </c>
      <c r="BO22" s="358"/>
      <c r="BP22" s="358"/>
      <c r="BQ22" s="358"/>
      <c r="BR22" s="358"/>
      <c r="BS22" s="358"/>
      <c r="BT22" s="358"/>
      <c r="BU22" s="359"/>
      <c r="BV22" s="357">
        <v>11302262</v>
      </c>
      <c r="BW22" s="358"/>
      <c r="BX22" s="358"/>
      <c r="BY22" s="358"/>
      <c r="BZ22" s="358"/>
      <c r="CA22" s="358"/>
      <c r="CB22" s="358"/>
      <c r="CC22" s="359"/>
      <c r="CD22" s="184"/>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75"/>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10193318</v>
      </c>
      <c r="BO23" s="395"/>
      <c r="BP23" s="395"/>
      <c r="BQ23" s="395"/>
      <c r="BR23" s="395"/>
      <c r="BS23" s="395"/>
      <c r="BT23" s="395"/>
      <c r="BU23" s="396"/>
      <c r="BV23" s="394">
        <v>10790288</v>
      </c>
      <c r="BW23" s="395"/>
      <c r="BX23" s="395"/>
      <c r="BY23" s="395"/>
      <c r="BZ23" s="395"/>
      <c r="CA23" s="395"/>
      <c r="CB23" s="395"/>
      <c r="CC23" s="396"/>
      <c r="CD23" s="184"/>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75"/>
      <c r="B24" s="565"/>
      <c r="C24" s="541"/>
      <c r="D24" s="542"/>
      <c r="E24" s="444" t="s">
        <v>161</v>
      </c>
      <c r="F24" s="424"/>
      <c r="G24" s="424"/>
      <c r="H24" s="424"/>
      <c r="I24" s="424"/>
      <c r="J24" s="424"/>
      <c r="K24" s="425"/>
      <c r="L24" s="445">
        <v>1</v>
      </c>
      <c r="M24" s="446"/>
      <c r="N24" s="446"/>
      <c r="O24" s="446"/>
      <c r="P24" s="488"/>
      <c r="Q24" s="445">
        <v>8900</v>
      </c>
      <c r="R24" s="446"/>
      <c r="S24" s="446"/>
      <c r="T24" s="446"/>
      <c r="U24" s="446"/>
      <c r="V24" s="488"/>
      <c r="W24" s="540"/>
      <c r="X24" s="541"/>
      <c r="Y24" s="542"/>
      <c r="Z24" s="444" t="s">
        <v>162</v>
      </c>
      <c r="AA24" s="424"/>
      <c r="AB24" s="424"/>
      <c r="AC24" s="424"/>
      <c r="AD24" s="424"/>
      <c r="AE24" s="424"/>
      <c r="AF24" s="424"/>
      <c r="AG24" s="425"/>
      <c r="AH24" s="445">
        <v>269</v>
      </c>
      <c r="AI24" s="446"/>
      <c r="AJ24" s="446"/>
      <c r="AK24" s="446"/>
      <c r="AL24" s="488"/>
      <c r="AM24" s="445">
        <v>789246</v>
      </c>
      <c r="AN24" s="446"/>
      <c r="AO24" s="446"/>
      <c r="AP24" s="446"/>
      <c r="AQ24" s="446"/>
      <c r="AR24" s="488"/>
      <c r="AS24" s="445">
        <v>2934</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7015197</v>
      </c>
      <c r="BO24" s="395"/>
      <c r="BP24" s="395"/>
      <c r="BQ24" s="395"/>
      <c r="BR24" s="395"/>
      <c r="BS24" s="395"/>
      <c r="BT24" s="395"/>
      <c r="BU24" s="396"/>
      <c r="BV24" s="394">
        <v>7319623</v>
      </c>
      <c r="BW24" s="395"/>
      <c r="BX24" s="395"/>
      <c r="BY24" s="395"/>
      <c r="BZ24" s="395"/>
      <c r="CA24" s="395"/>
      <c r="CB24" s="395"/>
      <c r="CC24" s="396"/>
      <c r="CD24" s="184"/>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75"/>
      <c r="B25" s="565"/>
      <c r="C25" s="541"/>
      <c r="D25" s="542"/>
      <c r="E25" s="444" t="s">
        <v>164</v>
      </c>
      <c r="F25" s="424"/>
      <c r="G25" s="424"/>
      <c r="H25" s="424"/>
      <c r="I25" s="424"/>
      <c r="J25" s="424"/>
      <c r="K25" s="425"/>
      <c r="L25" s="445">
        <v>1</v>
      </c>
      <c r="M25" s="446"/>
      <c r="N25" s="446"/>
      <c r="O25" s="446"/>
      <c r="P25" s="488"/>
      <c r="Q25" s="445">
        <v>6880</v>
      </c>
      <c r="R25" s="446"/>
      <c r="S25" s="446"/>
      <c r="T25" s="446"/>
      <c r="U25" s="446"/>
      <c r="V25" s="488"/>
      <c r="W25" s="540"/>
      <c r="X25" s="541"/>
      <c r="Y25" s="542"/>
      <c r="Z25" s="444" t="s">
        <v>165</v>
      </c>
      <c r="AA25" s="424"/>
      <c r="AB25" s="424"/>
      <c r="AC25" s="424"/>
      <c r="AD25" s="424"/>
      <c r="AE25" s="424"/>
      <c r="AF25" s="424"/>
      <c r="AG25" s="425"/>
      <c r="AH25" s="445">
        <v>45</v>
      </c>
      <c r="AI25" s="446"/>
      <c r="AJ25" s="446"/>
      <c r="AK25" s="446"/>
      <c r="AL25" s="488"/>
      <c r="AM25" s="445">
        <v>125280</v>
      </c>
      <c r="AN25" s="446"/>
      <c r="AO25" s="446"/>
      <c r="AP25" s="446"/>
      <c r="AQ25" s="446"/>
      <c r="AR25" s="488"/>
      <c r="AS25" s="445">
        <v>2784</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495557</v>
      </c>
      <c r="BO25" s="358"/>
      <c r="BP25" s="358"/>
      <c r="BQ25" s="358"/>
      <c r="BR25" s="358"/>
      <c r="BS25" s="358"/>
      <c r="BT25" s="358"/>
      <c r="BU25" s="359"/>
      <c r="BV25" s="357">
        <v>653336</v>
      </c>
      <c r="BW25" s="358"/>
      <c r="BX25" s="358"/>
      <c r="BY25" s="358"/>
      <c r="BZ25" s="358"/>
      <c r="CA25" s="358"/>
      <c r="CB25" s="358"/>
      <c r="CC25" s="359"/>
      <c r="CD25" s="184"/>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75"/>
      <c r="B26" s="565"/>
      <c r="C26" s="541"/>
      <c r="D26" s="542"/>
      <c r="E26" s="444" t="s">
        <v>167</v>
      </c>
      <c r="F26" s="424"/>
      <c r="G26" s="424"/>
      <c r="H26" s="424"/>
      <c r="I26" s="424"/>
      <c r="J26" s="424"/>
      <c r="K26" s="425"/>
      <c r="L26" s="445">
        <v>1</v>
      </c>
      <c r="M26" s="446"/>
      <c r="N26" s="446"/>
      <c r="O26" s="446"/>
      <c r="P26" s="488"/>
      <c r="Q26" s="445">
        <v>6150</v>
      </c>
      <c r="R26" s="446"/>
      <c r="S26" s="446"/>
      <c r="T26" s="446"/>
      <c r="U26" s="446"/>
      <c r="V26" s="488"/>
      <c r="W26" s="540"/>
      <c r="X26" s="541"/>
      <c r="Y26" s="542"/>
      <c r="Z26" s="444" t="s">
        <v>168</v>
      </c>
      <c r="AA26" s="546"/>
      <c r="AB26" s="546"/>
      <c r="AC26" s="546"/>
      <c r="AD26" s="546"/>
      <c r="AE26" s="546"/>
      <c r="AF26" s="546"/>
      <c r="AG26" s="547"/>
      <c r="AH26" s="445">
        <v>8</v>
      </c>
      <c r="AI26" s="446"/>
      <c r="AJ26" s="446"/>
      <c r="AK26" s="446"/>
      <c r="AL26" s="488"/>
      <c r="AM26" s="445">
        <v>27208</v>
      </c>
      <c r="AN26" s="446"/>
      <c r="AO26" s="446"/>
      <c r="AP26" s="446"/>
      <c r="AQ26" s="446"/>
      <c r="AR26" s="488"/>
      <c r="AS26" s="445">
        <v>3401</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84"/>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75"/>
      <c r="B27" s="565"/>
      <c r="C27" s="541"/>
      <c r="D27" s="542"/>
      <c r="E27" s="444" t="s">
        <v>170</v>
      </c>
      <c r="F27" s="424"/>
      <c r="G27" s="424"/>
      <c r="H27" s="424"/>
      <c r="I27" s="424"/>
      <c r="J27" s="424"/>
      <c r="K27" s="425"/>
      <c r="L27" s="445">
        <v>1</v>
      </c>
      <c r="M27" s="446"/>
      <c r="N27" s="446"/>
      <c r="O27" s="446"/>
      <c r="P27" s="488"/>
      <c r="Q27" s="445">
        <v>4430</v>
      </c>
      <c r="R27" s="446"/>
      <c r="S27" s="446"/>
      <c r="T27" s="446"/>
      <c r="U27" s="446"/>
      <c r="V27" s="488"/>
      <c r="W27" s="540"/>
      <c r="X27" s="541"/>
      <c r="Y27" s="542"/>
      <c r="Z27" s="444" t="s">
        <v>171</v>
      </c>
      <c r="AA27" s="424"/>
      <c r="AB27" s="424"/>
      <c r="AC27" s="424"/>
      <c r="AD27" s="424"/>
      <c r="AE27" s="424"/>
      <c r="AF27" s="424"/>
      <c r="AG27" s="425"/>
      <c r="AH27" s="445">
        <v>6</v>
      </c>
      <c r="AI27" s="446"/>
      <c r="AJ27" s="446"/>
      <c r="AK27" s="446"/>
      <c r="AL27" s="488"/>
      <c r="AM27" s="445">
        <v>19350</v>
      </c>
      <c r="AN27" s="446"/>
      <c r="AO27" s="446"/>
      <c r="AP27" s="446"/>
      <c r="AQ27" s="446"/>
      <c r="AR27" s="488"/>
      <c r="AS27" s="445">
        <v>3225</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70560</v>
      </c>
      <c r="BO27" s="514"/>
      <c r="BP27" s="514"/>
      <c r="BQ27" s="514"/>
      <c r="BR27" s="514"/>
      <c r="BS27" s="514"/>
      <c r="BT27" s="514"/>
      <c r="BU27" s="515"/>
      <c r="BV27" s="513">
        <v>70560</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75"/>
      <c r="B28" s="565"/>
      <c r="C28" s="541"/>
      <c r="D28" s="542"/>
      <c r="E28" s="444" t="s">
        <v>173</v>
      </c>
      <c r="F28" s="424"/>
      <c r="G28" s="424"/>
      <c r="H28" s="424"/>
      <c r="I28" s="424"/>
      <c r="J28" s="424"/>
      <c r="K28" s="425"/>
      <c r="L28" s="445">
        <v>1</v>
      </c>
      <c r="M28" s="446"/>
      <c r="N28" s="446"/>
      <c r="O28" s="446"/>
      <c r="P28" s="488"/>
      <c r="Q28" s="445">
        <v>3750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1361901</v>
      </c>
      <c r="BO28" s="358"/>
      <c r="BP28" s="358"/>
      <c r="BQ28" s="358"/>
      <c r="BR28" s="358"/>
      <c r="BS28" s="358"/>
      <c r="BT28" s="358"/>
      <c r="BU28" s="359"/>
      <c r="BV28" s="357">
        <v>1080016</v>
      </c>
      <c r="BW28" s="358"/>
      <c r="BX28" s="358"/>
      <c r="BY28" s="358"/>
      <c r="BZ28" s="358"/>
      <c r="CA28" s="358"/>
      <c r="CB28" s="358"/>
      <c r="CC28" s="359"/>
      <c r="CD28" s="184"/>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75"/>
      <c r="B29" s="565"/>
      <c r="C29" s="541"/>
      <c r="D29" s="542"/>
      <c r="E29" s="444" t="s">
        <v>176</v>
      </c>
      <c r="F29" s="424"/>
      <c r="G29" s="424"/>
      <c r="H29" s="424"/>
      <c r="I29" s="424"/>
      <c r="J29" s="424"/>
      <c r="K29" s="425"/>
      <c r="L29" s="445">
        <v>12</v>
      </c>
      <c r="M29" s="446"/>
      <c r="N29" s="446"/>
      <c r="O29" s="446"/>
      <c r="P29" s="488"/>
      <c r="Q29" s="445">
        <v>3350</v>
      </c>
      <c r="R29" s="446"/>
      <c r="S29" s="446"/>
      <c r="T29" s="446"/>
      <c r="U29" s="446"/>
      <c r="V29" s="488"/>
      <c r="W29" s="543"/>
      <c r="X29" s="544"/>
      <c r="Y29" s="545"/>
      <c r="Z29" s="444" t="s">
        <v>177</v>
      </c>
      <c r="AA29" s="424"/>
      <c r="AB29" s="424"/>
      <c r="AC29" s="424"/>
      <c r="AD29" s="424"/>
      <c r="AE29" s="424"/>
      <c r="AF29" s="424"/>
      <c r="AG29" s="425"/>
      <c r="AH29" s="445">
        <v>275</v>
      </c>
      <c r="AI29" s="446"/>
      <c r="AJ29" s="446"/>
      <c r="AK29" s="446"/>
      <c r="AL29" s="488"/>
      <c r="AM29" s="445">
        <v>808596</v>
      </c>
      <c r="AN29" s="446"/>
      <c r="AO29" s="446"/>
      <c r="AP29" s="446"/>
      <c r="AQ29" s="446"/>
      <c r="AR29" s="488"/>
      <c r="AS29" s="445">
        <v>2940</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608584</v>
      </c>
      <c r="BO29" s="395"/>
      <c r="BP29" s="395"/>
      <c r="BQ29" s="395"/>
      <c r="BR29" s="395"/>
      <c r="BS29" s="395"/>
      <c r="BT29" s="395"/>
      <c r="BU29" s="396"/>
      <c r="BV29" s="394">
        <v>608389</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75"/>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96.1</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2134516</v>
      </c>
      <c r="BO30" s="514"/>
      <c r="BP30" s="514"/>
      <c r="BQ30" s="514"/>
      <c r="BR30" s="514"/>
      <c r="BS30" s="514"/>
      <c r="BT30" s="514"/>
      <c r="BU30" s="515"/>
      <c r="BV30" s="513">
        <v>1949025</v>
      </c>
      <c r="BW30" s="514"/>
      <c r="BX30" s="514"/>
      <c r="BY30" s="514"/>
      <c r="BZ30" s="514"/>
      <c r="CA30" s="514"/>
      <c r="CB30" s="514"/>
      <c r="CC30" s="515"/>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5"/>
      <c r="B31" s="200"/>
      <c r="DI31" s="201"/>
    </row>
    <row r="32" spans="1:113" ht="13.5" customHeight="1" x14ac:dyDescent="0.2">
      <c r="A32" s="175"/>
      <c r="B32" s="202"/>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201"/>
    </row>
    <row r="33" spans="1:113" ht="13.5" customHeight="1" x14ac:dyDescent="0.2">
      <c r="A33" s="175"/>
      <c r="B33" s="202"/>
      <c r="C33" s="418" t="s">
        <v>186</v>
      </c>
      <c r="D33" s="418"/>
      <c r="E33" s="383" t="s">
        <v>187</v>
      </c>
      <c r="F33" s="383"/>
      <c r="G33" s="383"/>
      <c r="H33" s="383"/>
      <c r="I33" s="383"/>
      <c r="J33" s="383"/>
      <c r="K33" s="383"/>
      <c r="L33" s="383"/>
      <c r="M33" s="383"/>
      <c r="N33" s="383"/>
      <c r="O33" s="383"/>
      <c r="P33" s="383"/>
      <c r="Q33" s="383"/>
      <c r="R33" s="383"/>
      <c r="S33" s="383"/>
      <c r="T33" s="179"/>
      <c r="U33" s="418" t="s">
        <v>186</v>
      </c>
      <c r="V33" s="418"/>
      <c r="W33" s="383" t="s">
        <v>187</v>
      </c>
      <c r="X33" s="383"/>
      <c r="Y33" s="383"/>
      <c r="Z33" s="383"/>
      <c r="AA33" s="383"/>
      <c r="AB33" s="383"/>
      <c r="AC33" s="383"/>
      <c r="AD33" s="383"/>
      <c r="AE33" s="383"/>
      <c r="AF33" s="383"/>
      <c r="AG33" s="383"/>
      <c r="AH33" s="383"/>
      <c r="AI33" s="383"/>
      <c r="AJ33" s="383"/>
      <c r="AK33" s="383"/>
      <c r="AL33" s="179"/>
      <c r="AM33" s="418" t="s">
        <v>186</v>
      </c>
      <c r="AN33" s="418"/>
      <c r="AO33" s="383" t="s">
        <v>187</v>
      </c>
      <c r="AP33" s="383"/>
      <c r="AQ33" s="383"/>
      <c r="AR33" s="383"/>
      <c r="AS33" s="383"/>
      <c r="AT33" s="383"/>
      <c r="AU33" s="383"/>
      <c r="AV33" s="383"/>
      <c r="AW33" s="383"/>
      <c r="AX33" s="383"/>
      <c r="AY33" s="383"/>
      <c r="AZ33" s="383"/>
      <c r="BA33" s="383"/>
      <c r="BB33" s="383"/>
      <c r="BC33" s="383"/>
      <c r="BD33" s="185"/>
      <c r="BE33" s="383" t="s">
        <v>188</v>
      </c>
      <c r="BF33" s="383"/>
      <c r="BG33" s="383" t="s">
        <v>189</v>
      </c>
      <c r="BH33" s="383"/>
      <c r="BI33" s="383"/>
      <c r="BJ33" s="383"/>
      <c r="BK33" s="383"/>
      <c r="BL33" s="383"/>
      <c r="BM33" s="383"/>
      <c r="BN33" s="383"/>
      <c r="BO33" s="383"/>
      <c r="BP33" s="383"/>
      <c r="BQ33" s="383"/>
      <c r="BR33" s="383"/>
      <c r="BS33" s="383"/>
      <c r="BT33" s="383"/>
      <c r="BU33" s="383"/>
      <c r="BV33" s="185"/>
      <c r="BW33" s="418" t="s">
        <v>188</v>
      </c>
      <c r="BX33" s="418"/>
      <c r="BY33" s="383" t="s">
        <v>190</v>
      </c>
      <c r="BZ33" s="383"/>
      <c r="CA33" s="383"/>
      <c r="CB33" s="383"/>
      <c r="CC33" s="383"/>
      <c r="CD33" s="383"/>
      <c r="CE33" s="383"/>
      <c r="CF33" s="383"/>
      <c r="CG33" s="383"/>
      <c r="CH33" s="383"/>
      <c r="CI33" s="383"/>
      <c r="CJ33" s="383"/>
      <c r="CK33" s="383"/>
      <c r="CL33" s="383"/>
      <c r="CM33" s="383"/>
      <c r="CN33" s="179"/>
      <c r="CO33" s="418" t="s">
        <v>186</v>
      </c>
      <c r="CP33" s="418"/>
      <c r="CQ33" s="383" t="s">
        <v>191</v>
      </c>
      <c r="CR33" s="383"/>
      <c r="CS33" s="383"/>
      <c r="CT33" s="383"/>
      <c r="CU33" s="383"/>
      <c r="CV33" s="383"/>
      <c r="CW33" s="383"/>
      <c r="CX33" s="383"/>
      <c r="CY33" s="383"/>
      <c r="CZ33" s="383"/>
      <c r="DA33" s="383"/>
      <c r="DB33" s="383"/>
      <c r="DC33" s="383"/>
      <c r="DD33" s="383"/>
      <c r="DE33" s="383"/>
      <c r="DF33" s="179"/>
      <c r="DG33" s="583" t="s">
        <v>192</v>
      </c>
      <c r="DH33" s="583"/>
      <c r="DI33" s="180"/>
    </row>
    <row r="34" spans="1:113" ht="32.25" customHeight="1" x14ac:dyDescent="0.2">
      <c r="A34" s="175"/>
      <c r="B34" s="202"/>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75"/>
      <c r="U34" s="584">
        <f>IF(W34="","",MAX(C34:D43)+1)</f>
        <v>2</v>
      </c>
      <c r="V34" s="584"/>
      <c r="W34" s="585" t="str">
        <f>IF('各会計、関係団体の財政状況及び健全化判断比率'!B28="","",'各会計、関係団体の財政状況及び健全化判断比率'!B28)</f>
        <v>国民健康保険事業特別会計</v>
      </c>
      <c r="X34" s="585"/>
      <c r="Y34" s="585"/>
      <c r="Z34" s="585"/>
      <c r="AA34" s="585"/>
      <c r="AB34" s="585"/>
      <c r="AC34" s="585"/>
      <c r="AD34" s="585"/>
      <c r="AE34" s="585"/>
      <c r="AF34" s="585"/>
      <c r="AG34" s="585"/>
      <c r="AH34" s="585"/>
      <c r="AI34" s="585"/>
      <c r="AJ34" s="585"/>
      <c r="AK34" s="585"/>
      <c r="AL34" s="175"/>
      <c r="AM34" s="584">
        <f>IF(AO34="","",MAX(C34:D43,U34:V43)+1)</f>
        <v>5</v>
      </c>
      <c r="AN34" s="584"/>
      <c r="AO34" s="585" t="str">
        <f>IF('各会計、関係団体の財政状況及び健全化判断比率'!B31="","",'各会計、関係団体の財政状況及び健全化判断比率'!B31)</f>
        <v>水道事業会計</v>
      </c>
      <c r="AP34" s="585"/>
      <c r="AQ34" s="585"/>
      <c r="AR34" s="585"/>
      <c r="AS34" s="585"/>
      <c r="AT34" s="585"/>
      <c r="AU34" s="585"/>
      <c r="AV34" s="585"/>
      <c r="AW34" s="585"/>
      <c r="AX34" s="585"/>
      <c r="AY34" s="585"/>
      <c r="AZ34" s="585"/>
      <c r="BA34" s="585"/>
      <c r="BB34" s="585"/>
      <c r="BC34" s="585"/>
      <c r="BD34" s="175"/>
      <c r="BE34" s="584">
        <f>IF(BG34="","",MAX(C34:D43,U34:V43,AM34:AN43)+1)</f>
        <v>6</v>
      </c>
      <c r="BF34" s="584"/>
      <c r="BG34" s="585" t="str">
        <f>IF('各会計、関係団体の財政状況及び健全化判断比率'!B32="","",'各会計、関係団体の財政状況及び健全化判断比率'!B32)</f>
        <v>定期航路事業特別会計</v>
      </c>
      <c r="BH34" s="585"/>
      <c r="BI34" s="585"/>
      <c r="BJ34" s="585"/>
      <c r="BK34" s="585"/>
      <c r="BL34" s="585"/>
      <c r="BM34" s="585"/>
      <c r="BN34" s="585"/>
      <c r="BO34" s="585"/>
      <c r="BP34" s="585"/>
      <c r="BQ34" s="585"/>
      <c r="BR34" s="585"/>
      <c r="BS34" s="585"/>
      <c r="BT34" s="585"/>
      <c r="BU34" s="585"/>
      <c r="BV34" s="175"/>
      <c r="BW34" s="584">
        <f>IF(BY34="","",MAX(C34:D43,U34:V43,AM34:AN43,BE34:BF43)+1)</f>
        <v>8</v>
      </c>
      <c r="BX34" s="584"/>
      <c r="BY34" s="585" t="str">
        <f>IF('各会計、関係団体の財政状況及び健全化判断比率'!B68="","",'各会計、関係団体の財政状況及び健全化判断比率'!B68)</f>
        <v>鳥羽志勢広域連合（一般会計）</v>
      </c>
      <c r="BZ34" s="585"/>
      <c r="CA34" s="585"/>
      <c r="CB34" s="585"/>
      <c r="CC34" s="585"/>
      <c r="CD34" s="585"/>
      <c r="CE34" s="585"/>
      <c r="CF34" s="585"/>
      <c r="CG34" s="585"/>
      <c r="CH34" s="585"/>
      <c r="CI34" s="585"/>
      <c r="CJ34" s="585"/>
      <c r="CK34" s="585"/>
      <c r="CL34" s="585"/>
      <c r="CM34" s="585"/>
      <c r="CN34" s="175"/>
      <c r="CO34" s="584">
        <f>IF(CQ34="","",MAX(C34:D43,U34:V43,AM34:AN43,BE34:BF43,BW34:BX43)+1)</f>
        <v>18</v>
      </c>
      <c r="CP34" s="584"/>
      <c r="CQ34" s="585" t="str">
        <f>IF('各会計、関係団体の財政状況及び健全化判断比率'!BS7="","",'各会計、関係団体の財政状況及び健全化判断比率'!BS7)</f>
        <v>鳥羽市開発公社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80"/>
    </row>
    <row r="35" spans="1:113" ht="32.25" customHeight="1" x14ac:dyDescent="0.2">
      <c r="A35" s="175"/>
      <c r="B35" s="202"/>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75"/>
      <c r="U35" s="584">
        <f>IF(W35="","",U34+1)</f>
        <v>3</v>
      </c>
      <c r="V35" s="584"/>
      <c r="W35" s="585" t="str">
        <f>IF('各会計、関係団体の財政状況及び健全化判断比率'!B29="","",'各会計、関係団体の財政状況及び健全化判断比率'!B29)</f>
        <v>介護保険事業特別会計</v>
      </c>
      <c r="X35" s="585"/>
      <c r="Y35" s="585"/>
      <c r="Z35" s="585"/>
      <c r="AA35" s="585"/>
      <c r="AB35" s="585"/>
      <c r="AC35" s="585"/>
      <c r="AD35" s="585"/>
      <c r="AE35" s="585"/>
      <c r="AF35" s="585"/>
      <c r="AG35" s="585"/>
      <c r="AH35" s="585"/>
      <c r="AI35" s="585"/>
      <c r="AJ35" s="585"/>
      <c r="AK35" s="585"/>
      <c r="AL35" s="175"/>
      <c r="AM35" s="584" t="str">
        <f t="shared" ref="AM35:AM43" si="0">IF(AO35="","",AM34+1)</f>
        <v/>
      </c>
      <c r="AN35" s="584"/>
      <c r="AO35" s="585"/>
      <c r="AP35" s="585"/>
      <c r="AQ35" s="585"/>
      <c r="AR35" s="585"/>
      <c r="AS35" s="585"/>
      <c r="AT35" s="585"/>
      <c r="AU35" s="585"/>
      <c r="AV35" s="585"/>
      <c r="AW35" s="585"/>
      <c r="AX35" s="585"/>
      <c r="AY35" s="585"/>
      <c r="AZ35" s="585"/>
      <c r="BA35" s="585"/>
      <c r="BB35" s="585"/>
      <c r="BC35" s="585"/>
      <c r="BD35" s="175"/>
      <c r="BE35" s="584">
        <f t="shared" ref="BE35:BE43" si="1">IF(BG35="","",BE34+1)</f>
        <v>7</v>
      </c>
      <c r="BF35" s="584"/>
      <c r="BG35" s="585" t="str">
        <f>IF('各会計、関係団体の財政状況及び健全化判断比率'!B33="","",'各会計、関係団体の財政状況及び健全化判断比率'!B33)</f>
        <v>特定環境保全公共下水道事業特別会計</v>
      </c>
      <c r="BH35" s="585"/>
      <c r="BI35" s="585"/>
      <c r="BJ35" s="585"/>
      <c r="BK35" s="585"/>
      <c r="BL35" s="585"/>
      <c r="BM35" s="585"/>
      <c r="BN35" s="585"/>
      <c r="BO35" s="585"/>
      <c r="BP35" s="585"/>
      <c r="BQ35" s="585"/>
      <c r="BR35" s="585"/>
      <c r="BS35" s="585"/>
      <c r="BT35" s="585"/>
      <c r="BU35" s="585"/>
      <c r="BV35" s="175"/>
      <c r="BW35" s="584">
        <f t="shared" ref="BW35:BW43" si="2">IF(BY35="","",BW34+1)</f>
        <v>9</v>
      </c>
      <c r="BX35" s="584"/>
      <c r="BY35" s="585" t="str">
        <f>IF('各会計、関係団体の財政状況及び健全化判断比率'!B69="","",'各会計、関係団体の財政状況及び健全化判断比率'!B69)</f>
        <v>志摩広域行政組合（一般会計）</v>
      </c>
      <c r="BZ35" s="585"/>
      <c r="CA35" s="585"/>
      <c r="CB35" s="585"/>
      <c r="CC35" s="585"/>
      <c r="CD35" s="585"/>
      <c r="CE35" s="585"/>
      <c r="CF35" s="585"/>
      <c r="CG35" s="585"/>
      <c r="CH35" s="585"/>
      <c r="CI35" s="585"/>
      <c r="CJ35" s="585"/>
      <c r="CK35" s="585"/>
      <c r="CL35" s="585"/>
      <c r="CM35" s="585"/>
      <c r="CN35" s="175"/>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80"/>
    </row>
    <row r="36" spans="1:113" ht="32.25" customHeight="1" x14ac:dyDescent="0.2">
      <c r="A36" s="175"/>
      <c r="B36" s="202"/>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75"/>
      <c r="U36" s="584">
        <f t="shared" ref="U36:U43" si="4">IF(W36="","",U35+1)</f>
        <v>4</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75"/>
      <c r="AM36" s="584" t="str">
        <f t="shared" si="0"/>
        <v/>
      </c>
      <c r="AN36" s="584"/>
      <c r="AO36" s="585"/>
      <c r="AP36" s="585"/>
      <c r="AQ36" s="585"/>
      <c r="AR36" s="585"/>
      <c r="AS36" s="585"/>
      <c r="AT36" s="585"/>
      <c r="AU36" s="585"/>
      <c r="AV36" s="585"/>
      <c r="AW36" s="585"/>
      <c r="AX36" s="585"/>
      <c r="AY36" s="585"/>
      <c r="AZ36" s="585"/>
      <c r="BA36" s="585"/>
      <c r="BB36" s="585"/>
      <c r="BC36" s="585"/>
      <c r="BD36" s="175"/>
      <c r="BE36" s="584" t="str">
        <f t="shared" si="1"/>
        <v/>
      </c>
      <c r="BF36" s="584"/>
      <c r="BG36" s="585"/>
      <c r="BH36" s="585"/>
      <c r="BI36" s="585"/>
      <c r="BJ36" s="585"/>
      <c r="BK36" s="585"/>
      <c r="BL36" s="585"/>
      <c r="BM36" s="585"/>
      <c r="BN36" s="585"/>
      <c r="BO36" s="585"/>
      <c r="BP36" s="585"/>
      <c r="BQ36" s="585"/>
      <c r="BR36" s="585"/>
      <c r="BS36" s="585"/>
      <c r="BT36" s="585"/>
      <c r="BU36" s="585"/>
      <c r="BV36" s="175"/>
      <c r="BW36" s="584">
        <f t="shared" si="2"/>
        <v>10</v>
      </c>
      <c r="BX36" s="584"/>
      <c r="BY36" s="585" t="str">
        <f>IF('各会計、関係団体の財政状況及び健全化判断比率'!B70="","",'各会計、関係団体の財政状況及び健全化判断比率'!B70)</f>
        <v>志摩広域行政組合（才庭寮特別会計）</v>
      </c>
      <c r="BZ36" s="585"/>
      <c r="CA36" s="585"/>
      <c r="CB36" s="585"/>
      <c r="CC36" s="585"/>
      <c r="CD36" s="585"/>
      <c r="CE36" s="585"/>
      <c r="CF36" s="585"/>
      <c r="CG36" s="585"/>
      <c r="CH36" s="585"/>
      <c r="CI36" s="585"/>
      <c r="CJ36" s="585"/>
      <c r="CK36" s="585"/>
      <c r="CL36" s="585"/>
      <c r="CM36" s="585"/>
      <c r="CN36" s="175"/>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80"/>
    </row>
    <row r="37" spans="1:113" ht="32.25" customHeight="1" x14ac:dyDescent="0.2">
      <c r="A37" s="175"/>
      <c r="B37" s="202"/>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75"/>
      <c r="U37" s="584" t="str">
        <f t="shared" si="4"/>
        <v/>
      </c>
      <c r="V37" s="584"/>
      <c r="W37" s="585"/>
      <c r="X37" s="585"/>
      <c r="Y37" s="585"/>
      <c r="Z37" s="585"/>
      <c r="AA37" s="585"/>
      <c r="AB37" s="585"/>
      <c r="AC37" s="585"/>
      <c r="AD37" s="585"/>
      <c r="AE37" s="585"/>
      <c r="AF37" s="585"/>
      <c r="AG37" s="585"/>
      <c r="AH37" s="585"/>
      <c r="AI37" s="585"/>
      <c r="AJ37" s="585"/>
      <c r="AK37" s="585"/>
      <c r="AL37" s="175"/>
      <c r="AM37" s="584" t="str">
        <f t="shared" si="0"/>
        <v/>
      </c>
      <c r="AN37" s="584"/>
      <c r="AO37" s="585"/>
      <c r="AP37" s="585"/>
      <c r="AQ37" s="585"/>
      <c r="AR37" s="585"/>
      <c r="AS37" s="585"/>
      <c r="AT37" s="585"/>
      <c r="AU37" s="585"/>
      <c r="AV37" s="585"/>
      <c r="AW37" s="585"/>
      <c r="AX37" s="585"/>
      <c r="AY37" s="585"/>
      <c r="AZ37" s="585"/>
      <c r="BA37" s="585"/>
      <c r="BB37" s="585"/>
      <c r="BC37" s="585"/>
      <c r="BD37" s="175"/>
      <c r="BE37" s="584" t="str">
        <f t="shared" si="1"/>
        <v/>
      </c>
      <c r="BF37" s="584"/>
      <c r="BG37" s="585"/>
      <c r="BH37" s="585"/>
      <c r="BI37" s="585"/>
      <c r="BJ37" s="585"/>
      <c r="BK37" s="585"/>
      <c r="BL37" s="585"/>
      <c r="BM37" s="585"/>
      <c r="BN37" s="585"/>
      <c r="BO37" s="585"/>
      <c r="BP37" s="585"/>
      <c r="BQ37" s="585"/>
      <c r="BR37" s="585"/>
      <c r="BS37" s="585"/>
      <c r="BT37" s="585"/>
      <c r="BU37" s="585"/>
      <c r="BV37" s="175"/>
      <c r="BW37" s="584">
        <f t="shared" si="2"/>
        <v>11</v>
      </c>
      <c r="BX37" s="584"/>
      <c r="BY37" s="585" t="str">
        <f>IF('各会計、関係団体の財政状況及び健全化判断比率'!B71="","",'各会計、関係団体の財政状況及び健全化判断比率'!B71)</f>
        <v>志摩広域行政組合（ともやま苑特別会計）</v>
      </c>
      <c r="BZ37" s="585"/>
      <c r="CA37" s="585"/>
      <c r="CB37" s="585"/>
      <c r="CC37" s="585"/>
      <c r="CD37" s="585"/>
      <c r="CE37" s="585"/>
      <c r="CF37" s="585"/>
      <c r="CG37" s="585"/>
      <c r="CH37" s="585"/>
      <c r="CI37" s="585"/>
      <c r="CJ37" s="585"/>
      <c r="CK37" s="585"/>
      <c r="CL37" s="585"/>
      <c r="CM37" s="585"/>
      <c r="CN37" s="175"/>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80"/>
    </row>
    <row r="38" spans="1:113" ht="32.25" customHeight="1" x14ac:dyDescent="0.2">
      <c r="A38" s="175"/>
      <c r="B38" s="202"/>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75"/>
      <c r="U38" s="584" t="str">
        <f t="shared" si="4"/>
        <v/>
      </c>
      <c r="V38" s="584"/>
      <c r="W38" s="585"/>
      <c r="X38" s="585"/>
      <c r="Y38" s="585"/>
      <c r="Z38" s="585"/>
      <c r="AA38" s="585"/>
      <c r="AB38" s="585"/>
      <c r="AC38" s="585"/>
      <c r="AD38" s="585"/>
      <c r="AE38" s="585"/>
      <c r="AF38" s="585"/>
      <c r="AG38" s="585"/>
      <c r="AH38" s="585"/>
      <c r="AI38" s="585"/>
      <c r="AJ38" s="585"/>
      <c r="AK38" s="585"/>
      <c r="AL38" s="175"/>
      <c r="AM38" s="584" t="str">
        <f t="shared" si="0"/>
        <v/>
      </c>
      <c r="AN38" s="584"/>
      <c r="AO38" s="585"/>
      <c r="AP38" s="585"/>
      <c r="AQ38" s="585"/>
      <c r="AR38" s="585"/>
      <c r="AS38" s="585"/>
      <c r="AT38" s="585"/>
      <c r="AU38" s="585"/>
      <c r="AV38" s="585"/>
      <c r="AW38" s="585"/>
      <c r="AX38" s="585"/>
      <c r="AY38" s="585"/>
      <c r="AZ38" s="585"/>
      <c r="BA38" s="585"/>
      <c r="BB38" s="585"/>
      <c r="BC38" s="585"/>
      <c r="BD38" s="175"/>
      <c r="BE38" s="584" t="str">
        <f t="shared" si="1"/>
        <v/>
      </c>
      <c r="BF38" s="584"/>
      <c r="BG38" s="585"/>
      <c r="BH38" s="585"/>
      <c r="BI38" s="585"/>
      <c r="BJ38" s="585"/>
      <c r="BK38" s="585"/>
      <c r="BL38" s="585"/>
      <c r="BM38" s="585"/>
      <c r="BN38" s="585"/>
      <c r="BO38" s="585"/>
      <c r="BP38" s="585"/>
      <c r="BQ38" s="585"/>
      <c r="BR38" s="585"/>
      <c r="BS38" s="585"/>
      <c r="BT38" s="585"/>
      <c r="BU38" s="585"/>
      <c r="BV38" s="175"/>
      <c r="BW38" s="584">
        <f t="shared" si="2"/>
        <v>12</v>
      </c>
      <c r="BX38" s="584"/>
      <c r="BY38" s="585" t="str">
        <f>IF('各会計、関係団体の財政状況及び健全化判断比率'!B72="","",'各会計、関係団体の財政状況及び健全化判断比率'!B72)</f>
        <v>志摩広域行政組合（福祉センター特別会計）</v>
      </c>
      <c r="BZ38" s="585"/>
      <c r="CA38" s="585"/>
      <c r="CB38" s="585"/>
      <c r="CC38" s="585"/>
      <c r="CD38" s="585"/>
      <c r="CE38" s="585"/>
      <c r="CF38" s="585"/>
      <c r="CG38" s="585"/>
      <c r="CH38" s="585"/>
      <c r="CI38" s="585"/>
      <c r="CJ38" s="585"/>
      <c r="CK38" s="585"/>
      <c r="CL38" s="585"/>
      <c r="CM38" s="585"/>
      <c r="CN38" s="175"/>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80"/>
    </row>
    <row r="39" spans="1:113" ht="32.25" customHeight="1" x14ac:dyDescent="0.2">
      <c r="A39" s="175"/>
      <c r="B39" s="202"/>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75"/>
      <c r="U39" s="584" t="str">
        <f t="shared" si="4"/>
        <v/>
      </c>
      <c r="V39" s="584"/>
      <c r="W39" s="585"/>
      <c r="X39" s="585"/>
      <c r="Y39" s="585"/>
      <c r="Z39" s="585"/>
      <c r="AA39" s="585"/>
      <c r="AB39" s="585"/>
      <c r="AC39" s="585"/>
      <c r="AD39" s="585"/>
      <c r="AE39" s="585"/>
      <c r="AF39" s="585"/>
      <c r="AG39" s="585"/>
      <c r="AH39" s="585"/>
      <c r="AI39" s="585"/>
      <c r="AJ39" s="585"/>
      <c r="AK39" s="585"/>
      <c r="AL39" s="175"/>
      <c r="AM39" s="584" t="str">
        <f t="shared" si="0"/>
        <v/>
      </c>
      <c r="AN39" s="584"/>
      <c r="AO39" s="585"/>
      <c r="AP39" s="585"/>
      <c r="AQ39" s="585"/>
      <c r="AR39" s="585"/>
      <c r="AS39" s="585"/>
      <c r="AT39" s="585"/>
      <c r="AU39" s="585"/>
      <c r="AV39" s="585"/>
      <c r="AW39" s="585"/>
      <c r="AX39" s="585"/>
      <c r="AY39" s="585"/>
      <c r="AZ39" s="585"/>
      <c r="BA39" s="585"/>
      <c r="BB39" s="585"/>
      <c r="BC39" s="585"/>
      <c r="BD39" s="175"/>
      <c r="BE39" s="584" t="str">
        <f t="shared" si="1"/>
        <v/>
      </c>
      <c r="BF39" s="584"/>
      <c r="BG39" s="585"/>
      <c r="BH39" s="585"/>
      <c r="BI39" s="585"/>
      <c r="BJ39" s="585"/>
      <c r="BK39" s="585"/>
      <c r="BL39" s="585"/>
      <c r="BM39" s="585"/>
      <c r="BN39" s="585"/>
      <c r="BO39" s="585"/>
      <c r="BP39" s="585"/>
      <c r="BQ39" s="585"/>
      <c r="BR39" s="585"/>
      <c r="BS39" s="585"/>
      <c r="BT39" s="585"/>
      <c r="BU39" s="585"/>
      <c r="BV39" s="175"/>
      <c r="BW39" s="584">
        <f t="shared" si="2"/>
        <v>13</v>
      </c>
      <c r="BX39" s="584"/>
      <c r="BY39" s="585" t="str">
        <f>IF('各会計、関係団体の財政状況及び健全化判断比率'!B73="","",'各会計、関係団体の財政状況及び健全化判断比率'!B73)</f>
        <v>三重県後期高齢者医療広域連合（一般会計）</v>
      </c>
      <c r="BZ39" s="585"/>
      <c r="CA39" s="585"/>
      <c r="CB39" s="585"/>
      <c r="CC39" s="585"/>
      <c r="CD39" s="585"/>
      <c r="CE39" s="585"/>
      <c r="CF39" s="585"/>
      <c r="CG39" s="585"/>
      <c r="CH39" s="585"/>
      <c r="CI39" s="585"/>
      <c r="CJ39" s="585"/>
      <c r="CK39" s="585"/>
      <c r="CL39" s="585"/>
      <c r="CM39" s="585"/>
      <c r="CN39" s="175"/>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80"/>
    </row>
    <row r="40" spans="1:113" ht="32.25" customHeight="1" x14ac:dyDescent="0.2">
      <c r="A40" s="175"/>
      <c r="B40" s="202"/>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75"/>
      <c r="U40" s="584" t="str">
        <f t="shared" si="4"/>
        <v/>
      </c>
      <c r="V40" s="584"/>
      <c r="W40" s="585"/>
      <c r="X40" s="585"/>
      <c r="Y40" s="585"/>
      <c r="Z40" s="585"/>
      <c r="AA40" s="585"/>
      <c r="AB40" s="585"/>
      <c r="AC40" s="585"/>
      <c r="AD40" s="585"/>
      <c r="AE40" s="585"/>
      <c r="AF40" s="585"/>
      <c r="AG40" s="585"/>
      <c r="AH40" s="585"/>
      <c r="AI40" s="585"/>
      <c r="AJ40" s="585"/>
      <c r="AK40" s="585"/>
      <c r="AL40" s="175"/>
      <c r="AM40" s="584" t="str">
        <f t="shared" si="0"/>
        <v/>
      </c>
      <c r="AN40" s="584"/>
      <c r="AO40" s="585"/>
      <c r="AP40" s="585"/>
      <c r="AQ40" s="585"/>
      <c r="AR40" s="585"/>
      <c r="AS40" s="585"/>
      <c r="AT40" s="585"/>
      <c r="AU40" s="585"/>
      <c r="AV40" s="585"/>
      <c r="AW40" s="585"/>
      <c r="AX40" s="585"/>
      <c r="AY40" s="585"/>
      <c r="AZ40" s="585"/>
      <c r="BA40" s="585"/>
      <c r="BB40" s="585"/>
      <c r="BC40" s="585"/>
      <c r="BD40" s="175"/>
      <c r="BE40" s="584" t="str">
        <f t="shared" si="1"/>
        <v/>
      </c>
      <c r="BF40" s="584"/>
      <c r="BG40" s="585"/>
      <c r="BH40" s="585"/>
      <c r="BI40" s="585"/>
      <c r="BJ40" s="585"/>
      <c r="BK40" s="585"/>
      <c r="BL40" s="585"/>
      <c r="BM40" s="585"/>
      <c r="BN40" s="585"/>
      <c r="BO40" s="585"/>
      <c r="BP40" s="585"/>
      <c r="BQ40" s="585"/>
      <c r="BR40" s="585"/>
      <c r="BS40" s="585"/>
      <c r="BT40" s="585"/>
      <c r="BU40" s="585"/>
      <c r="BV40" s="175"/>
      <c r="BW40" s="584">
        <f t="shared" si="2"/>
        <v>14</v>
      </c>
      <c r="BX40" s="584"/>
      <c r="BY40" s="585" t="str">
        <f>IF('各会計、関係団体の財政状況及び健全化判断比率'!B74="","",'各会計、関係団体の財政状況及び健全化判断比率'!B74)</f>
        <v>三重県後期高齢者医療広域連合（後期高齢者医療特別会計）</v>
      </c>
      <c r="BZ40" s="585"/>
      <c r="CA40" s="585"/>
      <c r="CB40" s="585"/>
      <c r="CC40" s="585"/>
      <c r="CD40" s="585"/>
      <c r="CE40" s="585"/>
      <c r="CF40" s="585"/>
      <c r="CG40" s="585"/>
      <c r="CH40" s="585"/>
      <c r="CI40" s="585"/>
      <c r="CJ40" s="585"/>
      <c r="CK40" s="585"/>
      <c r="CL40" s="585"/>
      <c r="CM40" s="585"/>
      <c r="CN40" s="175"/>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80"/>
    </row>
    <row r="41" spans="1:113" ht="32.25" customHeight="1" x14ac:dyDescent="0.2">
      <c r="A41" s="175"/>
      <c r="B41" s="202"/>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75"/>
      <c r="U41" s="584" t="str">
        <f t="shared" si="4"/>
        <v/>
      </c>
      <c r="V41" s="584"/>
      <c r="W41" s="585"/>
      <c r="X41" s="585"/>
      <c r="Y41" s="585"/>
      <c r="Z41" s="585"/>
      <c r="AA41" s="585"/>
      <c r="AB41" s="585"/>
      <c r="AC41" s="585"/>
      <c r="AD41" s="585"/>
      <c r="AE41" s="585"/>
      <c r="AF41" s="585"/>
      <c r="AG41" s="585"/>
      <c r="AH41" s="585"/>
      <c r="AI41" s="585"/>
      <c r="AJ41" s="585"/>
      <c r="AK41" s="585"/>
      <c r="AL41" s="175"/>
      <c r="AM41" s="584" t="str">
        <f t="shared" si="0"/>
        <v/>
      </c>
      <c r="AN41" s="584"/>
      <c r="AO41" s="585"/>
      <c r="AP41" s="585"/>
      <c r="AQ41" s="585"/>
      <c r="AR41" s="585"/>
      <c r="AS41" s="585"/>
      <c r="AT41" s="585"/>
      <c r="AU41" s="585"/>
      <c r="AV41" s="585"/>
      <c r="AW41" s="585"/>
      <c r="AX41" s="585"/>
      <c r="AY41" s="585"/>
      <c r="AZ41" s="585"/>
      <c r="BA41" s="585"/>
      <c r="BB41" s="585"/>
      <c r="BC41" s="585"/>
      <c r="BD41" s="175"/>
      <c r="BE41" s="584" t="str">
        <f t="shared" si="1"/>
        <v/>
      </c>
      <c r="BF41" s="584"/>
      <c r="BG41" s="585"/>
      <c r="BH41" s="585"/>
      <c r="BI41" s="585"/>
      <c r="BJ41" s="585"/>
      <c r="BK41" s="585"/>
      <c r="BL41" s="585"/>
      <c r="BM41" s="585"/>
      <c r="BN41" s="585"/>
      <c r="BO41" s="585"/>
      <c r="BP41" s="585"/>
      <c r="BQ41" s="585"/>
      <c r="BR41" s="585"/>
      <c r="BS41" s="585"/>
      <c r="BT41" s="585"/>
      <c r="BU41" s="585"/>
      <c r="BV41" s="175"/>
      <c r="BW41" s="584">
        <f t="shared" si="2"/>
        <v>15</v>
      </c>
      <c r="BX41" s="584"/>
      <c r="BY41" s="585" t="str">
        <f>IF('各会計、関係団体の財政状況及び健全化判断比率'!B75="","",'各会計、関係団体の財政状況及び健全化判断比率'!B75)</f>
        <v>三重地方税管理回収機構（一般会計）</v>
      </c>
      <c r="BZ41" s="585"/>
      <c r="CA41" s="585"/>
      <c r="CB41" s="585"/>
      <c r="CC41" s="585"/>
      <c r="CD41" s="585"/>
      <c r="CE41" s="585"/>
      <c r="CF41" s="585"/>
      <c r="CG41" s="585"/>
      <c r="CH41" s="585"/>
      <c r="CI41" s="585"/>
      <c r="CJ41" s="585"/>
      <c r="CK41" s="585"/>
      <c r="CL41" s="585"/>
      <c r="CM41" s="585"/>
      <c r="CN41" s="175"/>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80"/>
    </row>
    <row r="42" spans="1:113" ht="32.25" customHeight="1" x14ac:dyDescent="0.2">
      <c r="B42" s="202"/>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75"/>
      <c r="U42" s="584" t="str">
        <f t="shared" si="4"/>
        <v/>
      </c>
      <c r="V42" s="584"/>
      <c r="W42" s="585"/>
      <c r="X42" s="585"/>
      <c r="Y42" s="585"/>
      <c r="Z42" s="585"/>
      <c r="AA42" s="585"/>
      <c r="AB42" s="585"/>
      <c r="AC42" s="585"/>
      <c r="AD42" s="585"/>
      <c r="AE42" s="585"/>
      <c r="AF42" s="585"/>
      <c r="AG42" s="585"/>
      <c r="AH42" s="585"/>
      <c r="AI42" s="585"/>
      <c r="AJ42" s="585"/>
      <c r="AK42" s="585"/>
      <c r="AL42" s="175"/>
      <c r="AM42" s="584" t="str">
        <f t="shared" si="0"/>
        <v/>
      </c>
      <c r="AN42" s="584"/>
      <c r="AO42" s="585"/>
      <c r="AP42" s="585"/>
      <c r="AQ42" s="585"/>
      <c r="AR42" s="585"/>
      <c r="AS42" s="585"/>
      <c r="AT42" s="585"/>
      <c r="AU42" s="585"/>
      <c r="AV42" s="585"/>
      <c r="AW42" s="585"/>
      <c r="AX42" s="585"/>
      <c r="AY42" s="585"/>
      <c r="AZ42" s="585"/>
      <c r="BA42" s="585"/>
      <c r="BB42" s="585"/>
      <c r="BC42" s="585"/>
      <c r="BD42" s="175"/>
      <c r="BE42" s="584" t="str">
        <f t="shared" si="1"/>
        <v/>
      </c>
      <c r="BF42" s="584"/>
      <c r="BG42" s="585"/>
      <c r="BH42" s="585"/>
      <c r="BI42" s="585"/>
      <c r="BJ42" s="585"/>
      <c r="BK42" s="585"/>
      <c r="BL42" s="585"/>
      <c r="BM42" s="585"/>
      <c r="BN42" s="585"/>
      <c r="BO42" s="585"/>
      <c r="BP42" s="585"/>
      <c r="BQ42" s="585"/>
      <c r="BR42" s="585"/>
      <c r="BS42" s="585"/>
      <c r="BT42" s="585"/>
      <c r="BU42" s="585"/>
      <c r="BV42" s="175"/>
      <c r="BW42" s="584">
        <f t="shared" si="2"/>
        <v>16</v>
      </c>
      <c r="BX42" s="584"/>
      <c r="BY42" s="585" t="str">
        <f>IF('各会計、関係団体の財政状況及び健全化判断比率'!B76="","",'各会計、関係団体の財政状況及び健全化判断比率'!B76)</f>
        <v>三重地方税管理回収機構（滞納整理拡充事業特別会計）</v>
      </c>
      <c r="BZ42" s="585"/>
      <c r="CA42" s="585"/>
      <c r="CB42" s="585"/>
      <c r="CC42" s="585"/>
      <c r="CD42" s="585"/>
      <c r="CE42" s="585"/>
      <c r="CF42" s="585"/>
      <c r="CG42" s="585"/>
      <c r="CH42" s="585"/>
      <c r="CI42" s="585"/>
      <c r="CJ42" s="585"/>
      <c r="CK42" s="585"/>
      <c r="CL42" s="585"/>
      <c r="CM42" s="585"/>
      <c r="CN42" s="175"/>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80"/>
    </row>
    <row r="43" spans="1:113" ht="32.25" customHeight="1" x14ac:dyDescent="0.2">
      <c r="B43" s="202"/>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75"/>
      <c r="U43" s="584" t="str">
        <f t="shared" si="4"/>
        <v/>
      </c>
      <c r="V43" s="584"/>
      <c r="W43" s="585"/>
      <c r="X43" s="585"/>
      <c r="Y43" s="585"/>
      <c r="Z43" s="585"/>
      <c r="AA43" s="585"/>
      <c r="AB43" s="585"/>
      <c r="AC43" s="585"/>
      <c r="AD43" s="585"/>
      <c r="AE43" s="585"/>
      <c r="AF43" s="585"/>
      <c r="AG43" s="585"/>
      <c r="AH43" s="585"/>
      <c r="AI43" s="585"/>
      <c r="AJ43" s="585"/>
      <c r="AK43" s="585"/>
      <c r="AL43" s="175"/>
      <c r="AM43" s="584" t="str">
        <f t="shared" si="0"/>
        <v/>
      </c>
      <c r="AN43" s="584"/>
      <c r="AO43" s="585"/>
      <c r="AP43" s="585"/>
      <c r="AQ43" s="585"/>
      <c r="AR43" s="585"/>
      <c r="AS43" s="585"/>
      <c r="AT43" s="585"/>
      <c r="AU43" s="585"/>
      <c r="AV43" s="585"/>
      <c r="AW43" s="585"/>
      <c r="AX43" s="585"/>
      <c r="AY43" s="585"/>
      <c r="AZ43" s="585"/>
      <c r="BA43" s="585"/>
      <c r="BB43" s="585"/>
      <c r="BC43" s="585"/>
      <c r="BD43" s="175"/>
      <c r="BE43" s="584" t="str">
        <f t="shared" si="1"/>
        <v/>
      </c>
      <c r="BF43" s="584"/>
      <c r="BG43" s="585"/>
      <c r="BH43" s="585"/>
      <c r="BI43" s="585"/>
      <c r="BJ43" s="585"/>
      <c r="BK43" s="585"/>
      <c r="BL43" s="585"/>
      <c r="BM43" s="585"/>
      <c r="BN43" s="585"/>
      <c r="BO43" s="585"/>
      <c r="BP43" s="585"/>
      <c r="BQ43" s="585"/>
      <c r="BR43" s="585"/>
      <c r="BS43" s="585"/>
      <c r="BT43" s="585"/>
      <c r="BU43" s="585"/>
      <c r="BV43" s="175"/>
      <c r="BW43" s="584">
        <f t="shared" si="2"/>
        <v>17</v>
      </c>
      <c r="BX43" s="584"/>
      <c r="BY43" s="585" t="str">
        <f>IF('各会計、関係団体の財政状況及び健全化判断比率'!B77="","",'各会計、関係団体の財政状況及び健全化判断比率'!B77)</f>
        <v>三重県市町総合事務組合（一般会計）</v>
      </c>
      <c r="BZ43" s="585"/>
      <c r="CA43" s="585"/>
      <c r="CB43" s="585"/>
      <c r="CC43" s="585"/>
      <c r="CD43" s="585"/>
      <c r="CE43" s="585"/>
      <c r="CF43" s="585"/>
      <c r="CG43" s="585"/>
      <c r="CH43" s="585"/>
      <c r="CI43" s="585"/>
      <c r="CJ43" s="585"/>
      <c r="CK43" s="585"/>
      <c r="CL43" s="585"/>
      <c r="CM43" s="585"/>
      <c r="CN43" s="175"/>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80"/>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t3J2WkCSh6kKdahlLjPQ3GE9gy5SeBhFy+rs87GO2i2KcQIJKlqFHR0FaWtie5gHRlH8FLdAfyKTtgI9Mc6PjA==" saltValue="egQTREZ+NGdNtNGpNL6x3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election activeCell="N32" sqref="N32"/>
    </sheetView>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36" t="s">
        <v>533</v>
      </c>
      <c r="D34" s="1136"/>
      <c r="E34" s="1137"/>
      <c r="F34" s="32">
        <v>35.979999999999997</v>
      </c>
      <c r="G34" s="33">
        <v>31.16</v>
      </c>
      <c r="H34" s="33">
        <v>29.92</v>
      </c>
      <c r="I34" s="33">
        <v>31.73</v>
      </c>
      <c r="J34" s="34">
        <v>32.020000000000003</v>
      </c>
      <c r="K34" s="22"/>
      <c r="L34" s="22"/>
      <c r="M34" s="22"/>
      <c r="N34" s="22"/>
      <c r="O34" s="22"/>
      <c r="P34" s="22"/>
    </row>
    <row r="35" spans="1:16" ht="39" customHeight="1" x14ac:dyDescent="0.2">
      <c r="A35" s="22"/>
      <c r="B35" s="35"/>
      <c r="C35" s="1132" t="s">
        <v>534</v>
      </c>
      <c r="D35" s="1132"/>
      <c r="E35" s="1133"/>
      <c r="F35" s="36">
        <v>5.42</v>
      </c>
      <c r="G35" s="37">
        <v>7.56</v>
      </c>
      <c r="H35" s="37">
        <v>12.25</v>
      </c>
      <c r="I35" s="37">
        <v>9.14</v>
      </c>
      <c r="J35" s="38">
        <v>6.92</v>
      </c>
      <c r="K35" s="22"/>
      <c r="L35" s="22"/>
      <c r="M35" s="22"/>
      <c r="N35" s="22"/>
      <c r="O35" s="22"/>
      <c r="P35" s="22"/>
    </row>
    <row r="36" spans="1:16" ht="39" customHeight="1" x14ac:dyDescent="0.2">
      <c r="A36" s="22"/>
      <c r="B36" s="35"/>
      <c r="C36" s="1132" t="s">
        <v>535</v>
      </c>
      <c r="D36" s="1132"/>
      <c r="E36" s="1133"/>
      <c r="F36" s="36">
        <v>1.49</v>
      </c>
      <c r="G36" s="37">
        <v>1.73</v>
      </c>
      <c r="H36" s="37">
        <v>0.74</v>
      </c>
      <c r="I36" s="37">
        <v>0.53</v>
      </c>
      <c r="J36" s="38">
        <v>1.41</v>
      </c>
      <c r="K36" s="22"/>
      <c r="L36" s="22"/>
      <c r="M36" s="22"/>
      <c r="N36" s="22"/>
      <c r="O36" s="22"/>
      <c r="P36" s="22"/>
    </row>
    <row r="37" spans="1:16" ht="39" customHeight="1" x14ac:dyDescent="0.2">
      <c r="A37" s="22"/>
      <c r="B37" s="35"/>
      <c r="C37" s="1132" t="s">
        <v>536</v>
      </c>
      <c r="D37" s="1132"/>
      <c r="E37" s="1133"/>
      <c r="F37" s="36">
        <v>0.71</v>
      </c>
      <c r="G37" s="37">
        <v>1.25</v>
      </c>
      <c r="H37" s="37">
        <v>1.33</v>
      </c>
      <c r="I37" s="37">
        <v>0.98</v>
      </c>
      <c r="J37" s="38">
        <v>0.63</v>
      </c>
      <c r="K37" s="22"/>
      <c r="L37" s="22"/>
      <c r="M37" s="22"/>
      <c r="N37" s="22"/>
      <c r="O37" s="22"/>
      <c r="P37" s="22"/>
    </row>
    <row r="38" spans="1:16" ht="39" customHeight="1" x14ac:dyDescent="0.2">
      <c r="A38" s="22"/>
      <c r="B38" s="35"/>
      <c r="C38" s="1132" t="s">
        <v>537</v>
      </c>
      <c r="D38" s="1132"/>
      <c r="E38" s="1133"/>
      <c r="F38" s="36">
        <v>0.06</v>
      </c>
      <c r="G38" s="37">
        <v>0.06</v>
      </c>
      <c r="H38" s="37">
        <v>7.0000000000000007E-2</v>
      </c>
      <c r="I38" s="37">
        <v>7.0000000000000007E-2</v>
      </c>
      <c r="J38" s="38">
        <v>0.28000000000000003</v>
      </c>
      <c r="K38" s="22"/>
      <c r="L38" s="22"/>
      <c r="M38" s="22"/>
      <c r="N38" s="22"/>
      <c r="O38" s="22"/>
      <c r="P38" s="22"/>
    </row>
    <row r="39" spans="1:16" ht="39" customHeight="1" x14ac:dyDescent="0.2">
      <c r="A39" s="22"/>
      <c r="B39" s="35"/>
      <c r="C39" s="1132" t="s">
        <v>538</v>
      </c>
      <c r="D39" s="1132"/>
      <c r="E39" s="1133"/>
      <c r="F39" s="36">
        <v>0</v>
      </c>
      <c r="G39" s="37">
        <v>0</v>
      </c>
      <c r="H39" s="37">
        <v>0</v>
      </c>
      <c r="I39" s="37">
        <v>0</v>
      </c>
      <c r="J39" s="38">
        <v>0</v>
      </c>
      <c r="K39" s="22"/>
      <c r="L39" s="22"/>
      <c r="M39" s="22"/>
      <c r="N39" s="22"/>
      <c r="O39" s="22"/>
      <c r="P39" s="22"/>
    </row>
    <row r="40" spans="1:16" ht="39" customHeight="1" x14ac:dyDescent="0.2">
      <c r="A40" s="22"/>
      <c r="B40" s="35"/>
      <c r="C40" s="1132" t="s">
        <v>539</v>
      </c>
      <c r="D40" s="1132"/>
      <c r="E40" s="1133"/>
      <c r="F40" s="36">
        <v>0</v>
      </c>
      <c r="G40" s="37">
        <v>0</v>
      </c>
      <c r="H40" s="37">
        <v>0</v>
      </c>
      <c r="I40" s="37">
        <v>0</v>
      </c>
      <c r="J40" s="38">
        <v>0</v>
      </c>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540</v>
      </c>
      <c r="D42" s="1132"/>
      <c r="E42" s="1133"/>
      <c r="F42" s="36" t="s">
        <v>487</v>
      </c>
      <c r="G42" s="37" t="s">
        <v>487</v>
      </c>
      <c r="H42" s="37" t="s">
        <v>487</v>
      </c>
      <c r="I42" s="37" t="s">
        <v>487</v>
      </c>
      <c r="J42" s="38" t="s">
        <v>487</v>
      </c>
      <c r="K42" s="22"/>
      <c r="L42" s="22"/>
      <c r="M42" s="22"/>
      <c r="N42" s="22"/>
      <c r="O42" s="22"/>
      <c r="P42" s="22"/>
    </row>
    <row r="43" spans="1:16" ht="39" customHeight="1" thickBot="1" x14ac:dyDescent="0.25">
      <c r="A43" s="22"/>
      <c r="B43" s="40"/>
      <c r="C43" s="1134" t="s">
        <v>541</v>
      </c>
      <c r="D43" s="1134"/>
      <c r="E43" s="1135"/>
      <c r="F43" s="41" t="s">
        <v>487</v>
      </c>
      <c r="G43" s="42" t="s">
        <v>487</v>
      </c>
      <c r="H43" s="42" t="s">
        <v>487</v>
      </c>
      <c r="I43" s="42" t="s">
        <v>487</v>
      </c>
      <c r="J43" s="43" t="s">
        <v>487</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Ovdz+hGrgyWJ1Yy2ZOdqFeKuKu71FUBMywLjVS/+Z/3yubfNyiihw0s4llmtEYu40sAfvK1HrulaoRutZQRVnw==" saltValue="r0eTdZQaBQdxtuXjpVvCb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election activeCell="R55" sqref="R55"/>
    </sheetView>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1368</v>
      </c>
      <c r="L45" s="58">
        <v>1336</v>
      </c>
      <c r="M45" s="58">
        <v>1344</v>
      </c>
      <c r="N45" s="58">
        <v>1364</v>
      </c>
      <c r="O45" s="59">
        <v>1369</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487</v>
      </c>
      <c r="L46" s="62" t="s">
        <v>487</v>
      </c>
      <c r="M46" s="62" t="s">
        <v>487</v>
      </c>
      <c r="N46" s="62" t="s">
        <v>487</v>
      </c>
      <c r="O46" s="63" t="s">
        <v>487</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487</v>
      </c>
      <c r="L47" s="62" t="s">
        <v>487</v>
      </c>
      <c r="M47" s="62" t="s">
        <v>487</v>
      </c>
      <c r="N47" s="62" t="s">
        <v>487</v>
      </c>
      <c r="O47" s="63" t="s">
        <v>487</v>
      </c>
      <c r="P47" s="46"/>
      <c r="Q47" s="46"/>
      <c r="R47" s="46"/>
      <c r="S47" s="46"/>
      <c r="T47" s="46"/>
      <c r="U47" s="46"/>
    </row>
    <row r="48" spans="1:21" ht="30.75" customHeight="1" x14ac:dyDescent="0.2">
      <c r="A48" s="46"/>
      <c r="B48" s="1140"/>
      <c r="C48" s="1141"/>
      <c r="D48" s="60"/>
      <c r="E48" s="1146" t="s">
        <v>13</v>
      </c>
      <c r="F48" s="1146"/>
      <c r="G48" s="1146"/>
      <c r="H48" s="1146"/>
      <c r="I48" s="1146"/>
      <c r="J48" s="1147"/>
      <c r="K48" s="61">
        <v>124</v>
      </c>
      <c r="L48" s="62">
        <v>119</v>
      </c>
      <c r="M48" s="62">
        <v>107</v>
      </c>
      <c r="N48" s="62">
        <v>109</v>
      </c>
      <c r="O48" s="63">
        <v>83</v>
      </c>
      <c r="P48" s="46"/>
      <c r="Q48" s="46"/>
      <c r="R48" s="46"/>
      <c r="S48" s="46"/>
      <c r="T48" s="46"/>
      <c r="U48" s="46"/>
    </row>
    <row r="49" spans="1:21" ht="30.75" customHeight="1" x14ac:dyDescent="0.2">
      <c r="A49" s="46"/>
      <c r="B49" s="1140"/>
      <c r="C49" s="1141"/>
      <c r="D49" s="60"/>
      <c r="E49" s="1146" t="s">
        <v>14</v>
      </c>
      <c r="F49" s="1146"/>
      <c r="G49" s="1146"/>
      <c r="H49" s="1146"/>
      <c r="I49" s="1146"/>
      <c r="J49" s="1147"/>
      <c r="K49" s="61">
        <v>190</v>
      </c>
      <c r="L49" s="62">
        <v>185</v>
      </c>
      <c r="M49" s="62">
        <v>150</v>
      </c>
      <c r="N49" s="62">
        <v>119</v>
      </c>
      <c r="O49" s="63">
        <v>118</v>
      </c>
      <c r="P49" s="46"/>
      <c r="Q49" s="46"/>
      <c r="R49" s="46"/>
      <c r="S49" s="46"/>
      <c r="T49" s="46"/>
      <c r="U49" s="46"/>
    </row>
    <row r="50" spans="1:21" ht="30.75" customHeight="1" x14ac:dyDescent="0.2">
      <c r="A50" s="46"/>
      <c r="B50" s="1140"/>
      <c r="C50" s="1141"/>
      <c r="D50" s="60"/>
      <c r="E50" s="1146" t="s">
        <v>15</v>
      </c>
      <c r="F50" s="1146"/>
      <c r="G50" s="1146"/>
      <c r="H50" s="1146"/>
      <c r="I50" s="1146"/>
      <c r="J50" s="1147"/>
      <c r="K50" s="61" t="s">
        <v>487</v>
      </c>
      <c r="L50" s="62" t="s">
        <v>487</v>
      </c>
      <c r="M50" s="62" t="s">
        <v>487</v>
      </c>
      <c r="N50" s="62" t="s">
        <v>487</v>
      </c>
      <c r="O50" s="63" t="s">
        <v>487</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487</v>
      </c>
      <c r="L51" s="62" t="s">
        <v>487</v>
      </c>
      <c r="M51" s="62" t="s">
        <v>487</v>
      </c>
      <c r="N51" s="62" t="s">
        <v>487</v>
      </c>
      <c r="O51" s="63" t="s">
        <v>487</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1174</v>
      </c>
      <c r="L52" s="62">
        <v>1155</v>
      </c>
      <c r="M52" s="62">
        <v>1143</v>
      </c>
      <c r="N52" s="62">
        <v>1150</v>
      </c>
      <c r="O52" s="63">
        <v>1110</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508</v>
      </c>
      <c r="L53" s="67">
        <v>485</v>
      </c>
      <c r="M53" s="67">
        <v>458</v>
      </c>
      <c r="N53" s="67">
        <v>442</v>
      </c>
      <c r="O53" s="68">
        <v>460</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542</v>
      </c>
      <c r="L57" s="79" t="s">
        <v>543</v>
      </c>
      <c r="M57" s="79" t="s">
        <v>544</v>
      </c>
      <c r="N57" s="79" t="s">
        <v>545</v>
      </c>
      <c r="O57" s="80" t="s">
        <v>546</v>
      </c>
      <c r="P57" s="46"/>
      <c r="Q57" s="46"/>
      <c r="R57" s="46"/>
      <c r="S57" s="46"/>
      <c r="T57" s="46"/>
      <c r="U57" s="46"/>
    </row>
    <row r="58" spans="1:21" ht="31.5" customHeight="1" x14ac:dyDescent="0.2">
      <c r="B58" s="1154" t="s">
        <v>24</v>
      </c>
      <c r="C58" s="1155"/>
      <c r="D58" s="1160" t="s">
        <v>25</v>
      </c>
      <c r="E58" s="1161"/>
      <c r="F58" s="1161"/>
      <c r="G58" s="1161"/>
      <c r="H58" s="1161"/>
      <c r="I58" s="1161"/>
      <c r="J58" s="1162"/>
      <c r="K58" s="81"/>
      <c r="L58" s="82"/>
      <c r="M58" s="82"/>
      <c r="N58" s="82"/>
      <c r="O58" s="83"/>
    </row>
    <row r="59" spans="1:21" ht="31.5" customHeight="1" x14ac:dyDescent="0.2">
      <c r="B59" s="1156"/>
      <c r="C59" s="1157"/>
      <c r="D59" s="1163" t="s">
        <v>26</v>
      </c>
      <c r="E59" s="1164"/>
      <c r="F59" s="1164"/>
      <c r="G59" s="1164"/>
      <c r="H59" s="1164"/>
      <c r="I59" s="1164"/>
      <c r="J59" s="1165"/>
      <c r="K59" s="84"/>
      <c r="L59" s="85"/>
      <c r="M59" s="85"/>
      <c r="N59" s="85"/>
      <c r="O59" s="86"/>
    </row>
    <row r="60" spans="1:21" ht="31.5" customHeight="1" thickBot="1" x14ac:dyDescent="0.25">
      <c r="B60" s="1158"/>
      <c r="C60" s="1159"/>
      <c r="D60" s="1166" t="s">
        <v>27</v>
      </c>
      <c r="E60" s="1167"/>
      <c r="F60" s="1167"/>
      <c r="G60" s="1167"/>
      <c r="H60" s="1167"/>
      <c r="I60" s="1167"/>
      <c r="J60" s="1168"/>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COzRLlw8NRn/7lKqVVpdKcY5uAMx3hX2CN0Rqni2ageqVKctlvSjsb5LE0jA0RBEdlya9IQYf9nzJ6yWAMZ+hQ==" saltValue="MFAJZV63aZJomM+ducHvj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election activeCell="N39" sqref="N39"/>
    </sheetView>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526</v>
      </c>
      <c r="J40" s="101" t="s">
        <v>527</v>
      </c>
      <c r="K40" s="101" t="s">
        <v>528</v>
      </c>
      <c r="L40" s="101" t="s">
        <v>529</v>
      </c>
      <c r="M40" s="102" t="s">
        <v>530</v>
      </c>
    </row>
    <row r="41" spans="2:13" ht="27.75" customHeight="1" x14ac:dyDescent="0.2">
      <c r="B41" s="1169" t="s">
        <v>30</v>
      </c>
      <c r="C41" s="1170"/>
      <c r="D41" s="103"/>
      <c r="E41" s="1175" t="s">
        <v>31</v>
      </c>
      <c r="F41" s="1175"/>
      <c r="G41" s="1175"/>
      <c r="H41" s="1176"/>
      <c r="I41" s="342">
        <v>12160</v>
      </c>
      <c r="J41" s="343">
        <v>12342</v>
      </c>
      <c r="K41" s="343">
        <v>12144</v>
      </c>
      <c r="L41" s="343">
        <v>11302</v>
      </c>
      <c r="M41" s="344">
        <v>10645</v>
      </c>
    </row>
    <row r="42" spans="2:13" ht="27.75" customHeight="1" x14ac:dyDescent="0.2">
      <c r="B42" s="1171"/>
      <c r="C42" s="1172"/>
      <c r="D42" s="104"/>
      <c r="E42" s="1177" t="s">
        <v>32</v>
      </c>
      <c r="F42" s="1177"/>
      <c r="G42" s="1177"/>
      <c r="H42" s="1178"/>
      <c r="I42" s="345" t="s">
        <v>487</v>
      </c>
      <c r="J42" s="346" t="s">
        <v>487</v>
      </c>
      <c r="K42" s="346" t="s">
        <v>487</v>
      </c>
      <c r="L42" s="346" t="s">
        <v>487</v>
      </c>
      <c r="M42" s="347" t="s">
        <v>487</v>
      </c>
    </row>
    <row r="43" spans="2:13" ht="27.75" customHeight="1" x14ac:dyDescent="0.2">
      <c r="B43" s="1171"/>
      <c r="C43" s="1172"/>
      <c r="D43" s="104"/>
      <c r="E43" s="1177" t="s">
        <v>33</v>
      </c>
      <c r="F43" s="1177"/>
      <c r="G43" s="1177"/>
      <c r="H43" s="1178"/>
      <c r="I43" s="345">
        <v>712</v>
      </c>
      <c r="J43" s="346">
        <v>638</v>
      </c>
      <c r="K43" s="346">
        <v>501</v>
      </c>
      <c r="L43" s="346">
        <v>373</v>
      </c>
      <c r="M43" s="347">
        <v>326</v>
      </c>
    </row>
    <row r="44" spans="2:13" ht="27.75" customHeight="1" x14ac:dyDescent="0.2">
      <c r="B44" s="1171"/>
      <c r="C44" s="1172"/>
      <c r="D44" s="104"/>
      <c r="E44" s="1177" t="s">
        <v>34</v>
      </c>
      <c r="F44" s="1177"/>
      <c r="G44" s="1177"/>
      <c r="H44" s="1178"/>
      <c r="I44" s="345">
        <v>1093</v>
      </c>
      <c r="J44" s="346">
        <v>914</v>
      </c>
      <c r="K44" s="346">
        <v>769</v>
      </c>
      <c r="L44" s="346">
        <v>653</v>
      </c>
      <c r="M44" s="347">
        <v>537</v>
      </c>
    </row>
    <row r="45" spans="2:13" ht="27.75" customHeight="1" x14ac:dyDescent="0.2">
      <c r="B45" s="1171"/>
      <c r="C45" s="1172"/>
      <c r="D45" s="104"/>
      <c r="E45" s="1177" t="s">
        <v>35</v>
      </c>
      <c r="F45" s="1177"/>
      <c r="G45" s="1177"/>
      <c r="H45" s="1178"/>
      <c r="I45" s="345">
        <v>1894</v>
      </c>
      <c r="J45" s="346">
        <v>1829</v>
      </c>
      <c r="K45" s="346">
        <v>1821</v>
      </c>
      <c r="L45" s="346">
        <v>1753</v>
      </c>
      <c r="M45" s="347">
        <v>1792</v>
      </c>
    </row>
    <row r="46" spans="2:13" ht="27.75" customHeight="1" x14ac:dyDescent="0.2">
      <c r="B46" s="1171"/>
      <c r="C46" s="1172"/>
      <c r="D46" s="105"/>
      <c r="E46" s="1177" t="s">
        <v>36</v>
      </c>
      <c r="F46" s="1177"/>
      <c r="G46" s="1177"/>
      <c r="H46" s="1178"/>
      <c r="I46" s="345">
        <v>12</v>
      </c>
      <c r="J46" s="346">
        <v>9</v>
      </c>
      <c r="K46" s="346">
        <v>6</v>
      </c>
      <c r="L46" s="346">
        <v>3</v>
      </c>
      <c r="M46" s="347" t="s">
        <v>487</v>
      </c>
    </row>
    <row r="47" spans="2:13" ht="27.75" customHeight="1" x14ac:dyDescent="0.2">
      <c r="B47" s="1171"/>
      <c r="C47" s="1172"/>
      <c r="D47" s="106"/>
      <c r="E47" s="1179" t="s">
        <v>37</v>
      </c>
      <c r="F47" s="1180"/>
      <c r="G47" s="1180"/>
      <c r="H47" s="1181"/>
      <c r="I47" s="345" t="s">
        <v>487</v>
      </c>
      <c r="J47" s="346" t="s">
        <v>487</v>
      </c>
      <c r="K47" s="346" t="s">
        <v>487</v>
      </c>
      <c r="L47" s="346" t="s">
        <v>487</v>
      </c>
      <c r="M47" s="347" t="s">
        <v>487</v>
      </c>
    </row>
    <row r="48" spans="2:13" ht="27.75" customHeight="1" x14ac:dyDescent="0.2">
      <c r="B48" s="1171"/>
      <c r="C48" s="1172"/>
      <c r="D48" s="104"/>
      <c r="E48" s="1177" t="s">
        <v>38</v>
      </c>
      <c r="F48" s="1177"/>
      <c r="G48" s="1177"/>
      <c r="H48" s="1178"/>
      <c r="I48" s="345" t="s">
        <v>487</v>
      </c>
      <c r="J48" s="346" t="s">
        <v>487</v>
      </c>
      <c r="K48" s="346" t="s">
        <v>487</v>
      </c>
      <c r="L48" s="346" t="s">
        <v>487</v>
      </c>
      <c r="M48" s="347" t="s">
        <v>487</v>
      </c>
    </row>
    <row r="49" spans="2:13" ht="27.75" customHeight="1" x14ac:dyDescent="0.2">
      <c r="B49" s="1173"/>
      <c r="C49" s="1174"/>
      <c r="D49" s="104"/>
      <c r="E49" s="1177" t="s">
        <v>39</v>
      </c>
      <c r="F49" s="1177"/>
      <c r="G49" s="1177"/>
      <c r="H49" s="1178"/>
      <c r="I49" s="345" t="s">
        <v>487</v>
      </c>
      <c r="J49" s="346" t="s">
        <v>487</v>
      </c>
      <c r="K49" s="346" t="s">
        <v>487</v>
      </c>
      <c r="L49" s="346" t="s">
        <v>487</v>
      </c>
      <c r="M49" s="347" t="s">
        <v>487</v>
      </c>
    </row>
    <row r="50" spans="2:13" ht="27.75" customHeight="1" x14ac:dyDescent="0.2">
      <c r="B50" s="1182" t="s">
        <v>40</v>
      </c>
      <c r="C50" s="1183"/>
      <c r="D50" s="107"/>
      <c r="E50" s="1177" t="s">
        <v>41</v>
      </c>
      <c r="F50" s="1177"/>
      <c r="G50" s="1177"/>
      <c r="H50" s="1178"/>
      <c r="I50" s="345">
        <v>2006</v>
      </c>
      <c r="J50" s="346">
        <v>2133</v>
      </c>
      <c r="K50" s="346">
        <v>2961</v>
      </c>
      <c r="L50" s="346">
        <v>3761</v>
      </c>
      <c r="M50" s="347">
        <v>4209</v>
      </c>
    </row>
    <row r="51" spans="2:13" ht="27.75" customHeight="1" x14ac:dyDescent="0.2">
      <c r="B51" s="1171"/>
      <c r="C51" s="1172"/>
      <c r="D51" s="104"/>
      <c r="E51" s="1177" t="s">
        <v>42</v>
      </c>
      <c r="F51" s="1177"/>
      <c r="G51" s="1177"/>
      <c r="H51" s="1178"/>
      <c r="I51" s="345">
        <v>866</v>
      </c>
      <c r="J51" s="346">
        <v>862</v>
      </c>
      <c r="K51" s="346">
        <v>880</v>
      </c>
      <c r="L51" s="346">
        <v>805</v>
      </c>
      <c r="M51" s="347">
        <v>772</v>
      </c>
    </row>
    <row r="52" spans="2:13" ht="27.75" customHeight="1" x14ac:dyDescent="0.2">
      <c r="B52" s="1173"/>
      <c r="C52" s="1174"/>
      <c r="D52" s="104"/>
      <c r="E52" s="1177" t="s">
        <v>43</v>
      </c>
      <c r="F52" s="1177"/>
      <c r="G52" s="1177"/>
      <c r="H52" s="1178"/>
      <c r="I52" s="345">
        <v>9648</v>
      </c>
      <c r="J52" s="346">
        <v>9771</v>
      </c>
      <c r="K52" s="346">
        <v>9558</v>
      </c>
      <c r="L52" s="346">
        <v>8920</v>
      </c>
      <c r="M52" s="347">
        <v>8516</v>
      </c>
    </row>
    <row r="53" spans="2:13" ht="27.75" customHeight="1" thickBot="1" x14ac:dyDescent="0.25">
      <c r="B53" s="1184" t="s">
        <v>19</v>
      </c>
      <c r="C53" s="1185"/>
      <c r="D53" s="108"/>
      <c r="E53" s="1186" t="s">
        <v>44</v>
      </c>
      <c r="F53" s="1186"/>
      <c r="G53" s="1186"/>
      <c r="H53" s="1187"/>
      <c r="I53" s="348">
        <v>3351</v>
      </c>
      <c r="J53" s="349">
        <v>2966</v>
      </c>
      <c r="K53" s="349">
        <v>1842</v>
      </c>
      <c r="L53" s="349">
        <v>599</v>
      </c>
      <c r="M53" s="350">
        <v>-196</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n0afi1XpC0qrXdozXshvE0sw16w18vNfrmn8LSgwgM8wwjl9NUX79ue3JCg32Dh04vYQJWa4NNMgcm2Ockv1wg==" saltValue="NmnspFwkGRiyQtDXJ5NKw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H53" sqref="H53"/>
    </sheetView>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528</v>
      </c>
      <c r="G54" s="117" t="s">
        <v>529</v>
      </c>
      <c r="H54" s="118" t="s">
        <v>530</v>
      </c>
    </row>
    <row r="55" spans="2:8" ht="52.5" customHeight="1" x14ac:dyDescent="0.2">
      <c r="B55" s="119"/>
      <c r="C55" s="1196" t="s">
        <v>46</v>
      </c>
      <c r="D55" s="1196"/>
      <c r="E55" s="1197"/>
      <c r="F55" s="120">
        <v>861</v>
      </c>
      <c r="G55" s="120">
        <v>1080</v>
      </c>
      <c r="H55" s="121">
        <v>1362</v>
      </c>
    </row>
    <row r="56" spans="2:8" ht="52.5" customHeight="1" x14ac:dyDescent="0.2">
      <c r="B56" s="122"/>
      <c r="C56" s="1198" t="s">
        <v>47</v>
      </c>
      <c r="D56" s="1198"/>
      <c r="E56" s="1199"/>
      <c r="F56" s="123">
        <v>408</v>
      </c>
      <c r="G56" s="123">
        <v>608</v>
      </c>
      <c r="H56" s="124">
        <v>609</v>
      </c>
    </row>
    <row r="57" spans="2:8" ht="53.25" customHeight="1" x14ac:dyDescent="0.2">
      <c r="B57" s="122"/>
      <c r="C57" s="1200" t="s">
        <v>48</v>
      </c>
      <c r="D57" s="1200"/>
      <c r="E57" s="1201"/>
      <c r="F57" s="125">
        <v>1568</v>
      </c>
      <c r="G57" s="125">
        <v>1949</v>
      </c>
      <c r="H57" s="126">
        <v>2135</v>
      </c>
    </row>
    <row r="58" spans="2:8" ht="45.75" customHeight="1" x14ac:dyDescent="0.2">
      <c r="B58" s="127"/>
      <c r="C58" s="1188" t="s">
        <v>566</v>
      </c>
      <c r="D58" s="1189"/>
      <c r="E58" s="1190"/>
      <c r="F58" s="128">
        <v>687</v>
      </c>
      <c r="G58" s="128">
        <v>927</v>
      </c>
      <c r="H58" s="129">
        <v>1024</v>
      </c>
    </row>
    <row r="59" spans="2:8" ht="45.75" customHeight="1" x14ac:dyDescent="0.2">
      <c r="B59" s="127"/>
      <c r="C59" s="1188" t="s">
        <v>567</v>
      </c>
      <c r="D59" s="1189"/>
      <c r="E59" s="1190"/>
      <c r="F59" s="128">
        <v>359</v>
      </c>
      <c r="G59" s="128">
        <v>458</v>
      </c>
      <c r="H59" s="129">
        <v>514</v>
      </c>
    </row>
    <row r="60" spans="2:8" ht="45.75" customHeight="1" x14ac:dyDescent="0.2">
      <c r="B60" s="127"/>
      <c r="C60" s="1188" t="s">
        <v>568</v>
      </c>
      <c r="D60" s="1189"/>
      <c r="E60" s="1190"/>
      <c r="F60" s="128">
        <v>237</v>
      </c>
      <c r="G60" s="128">
        <v>232</v>
      </c>
      <c r="H60" s="129">
        <v>223</v>
      </c>
    </row>
    <row r="61" spans="2:8" ht="45.75" customHeight="1" x14ac:dyDescent="0.2">
      <c r="B61" s="127"/>
      <c r="C61" s="1188" t="s">
        <v>569</v>
      </c>
      <c r="D61" s="1189"/>
      <c r="E61" s="1190"/>
      <c r="F61" s="128">
        <v>162</v>
      </c>
      <c r="G61" s="128">
        <v>162</v>
      </c>
      <c r="H61" s="129">
        <v>212</v>
      </c>
    </row>
    <row r="62" spans="2:8" ht="45.75" customHeight="1" thickBot="1" x14ac:dyDescent="0.25">
      <c r="B62" s="130"/>
      <c r="C62" s="1191" t="s">
        <v>570</v>
      </c>
      <c r="D62" s="1192"/>
      <c r="E62" s="1193"/>
      <c r="F62" s="131">
        <v>116</v>
      </c>
      <c r="G62" s="131">
        <v>162</v>
      </c>
      <c r="H62" s="132">
        <v>156</v>
      </c>
    </row>
    <row r="63" spans="2:8" ht="52.5" customHeight="1" thickBot="1" x14ac:dyDescent="0.25">
      <c r="B63" s="133"/>
      <c r="C63" s="1194" t="s">
        <v>49</v>
      </c>
      <c r="D63" s="1194"/>
      <c r="E63" s="1195"/>
      <c r="F63" s="134">
        <v>2837</v>
      </c>
      <c r="G63" s="134">
        <v>3637</v>
      </c>
      <c r="H63" s="135">
        <v>4105</v>
      </c>
    </row>
    <row r="64" spans="2:8" ht="13" x14ac:dyDescent="0.2"/>
  </sheetData>
  <sheetProtection algorithmName="SHA-512" hashValue="jC2qyxILRNLLCl1l6f7wBhFV/Zutevp2xjphm5Fd+K1DcB0I+sJZbZqKS1QoyXQiscEg+Pp5bndaEvQTDcgPiw==" saltValue="4Vhn3zsYnn+6iH2w1npHP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2" customWidth="1"/>
    <col min="2" max="8" width="13.36328125" style="142" customWidth="1"/>
    <col min="9" max="16384" width="11.08984375" style="142"/>
  </cols>
  <sheetData>
    <row r="1" spans="1:8" x14ac:dyDescent="0.2">
      <c r="A1" s="136"/>
      <c r="B1" s="137"/>
      <c r="C1" s="138"/>
      <c r="D1" s="139"/>
      <c r="E1" s="140"/>
      <c r="F1" s="140"/>
      <c r="G1" s="140"/>
      <c r="H1" s="141"/>
    </row>
    <row r="2" spans="1:8" x14ac:dyDescent="0.2">
      <c r="A2" s="143"/>
      <c r="B2" s="144"/>
      <c r="C2" s="145"/>
      <c r="D2" s="146" t="s">
        <v>50</v>
      </c>
      <c r="E2" s="147"/>
      <c r="F2" s="148" t="s">
        <v>525</v>
      </c>
      <c r="G2" s="149"/>
      <c r="H2" s="150"/>
    </row>
    <row r="3" spans="1:8" x14ac:dyDescent="0.2">
      <c r="A3" s="146" t="s">
        <v>518</v>
      </c>
      <c r="B3" s="151"/>
      <c r="C3" s="152"/>
      <c r="D3" s="153">
        <v>90652</v>
      </c>
      <c r="E3" s="154"/>
      <c r="F3" s="155">
        <v>94081</v>
      </c>
      <c r="G3" s="156"/>
      <c r="H3" s="157"/>
    </row>
    <row r="4" spans="1:8" x14ac:dyDescent="0.2">
      <c r="A4" s="158"/>
      <c r="B4" s="159"/>
      <c r="C4" s="160"/>
      <c r="D4" s="161">
        <v>22740</v>
      </c>
      <c r="E4" s="162"/>
      <c r="F4" s="163">
        <v>48949</v>
      </c>
      <c r="G4" s="164"/>
      <c r="H4" s="165"/>
    </row>
    <row r="5" spans="1:8" x14ac:dyDescent="0.2">
      <c r="A5" s="146" t="s">
        <v>520</v>
      </c>
      <c r="B5" s="151"/>
      <c r="C5" s="152"/>
      <c r="D5" s="153">
        <v>119065</v>
      </c>
      <c r="E5" s="154"/>
      <c r="F5" s="155">
        <v>92632</v>
      </c>
      <c r="G5" s="156"/>
      <c r="H5" s="157"/>
    </row>
    <row r="6" spans="1:8" x14ac:dyDescent="0.2">
      <c r="A6" s="158"/>
      <c r="B6" s="159"/>
      <c r="C6" s="160"/>
      <c r="D6" s="161">
        <v>40521</v>
      </c>
      <c r="E6" s="162"/>
      <c r="F6" s="163">
        <v>47978</v>
      </c>
      <c r="G6" s="164"/>
      <c r="H6" s="165"/>
    </row>
    <row r="7" spans="1:8" x14ac:dyDescent="0.2">
      <c r="A7" s="146" t="s">
        <v>521</v>
      </c>
      <c r="B7" s="151"/>
      <c r="C7" s="152"/>
      <c r="D7" s="153">
        <v>57910</v>
      </c>
      <c r="E7" s="154"/>
      <c r="F7" s="155">
        <v>96469</v>
      </c>
      <c r="G7" s="156"/>
      <c r="H7" s="157"/>
    </row>
    <row r="8" spans="1:8" x14ac:dyDescent="0.2">
      <c r="A8" s="158"/>
      <c r="B8" s="159"/>
      <c r="C8" s="160"/>
      <c r="D8" s="161">
        <v>36620</v>
      </c>
      <c r="E8" s="162"/>
      <c r="F8" s="163">
        <v>49775</v>
      </c>
      <c r="G8" s="164"/>
      <c r="H8" s="165"/>
    </row>
    <row r="9" spans="1:8" x14ac:dyDescent="0.2">
      <c r="A9" s="146" t="s">
        <v>522</v>
      </c>
      <c r="B9" s="151"/>
      <c r="C9" s="152"/>
      <c r="D9" s="153">
        <v>35267</v>
      </c>
      <c r="E9" s="154"/>
      <c r="F9" s="155">
        <v>85743</v>
      </c>
      <c r="G9" s="156"/>
      <c r="H9" s="157"/>
    </row>
    <row r="10" spans="1:8" x14ac:dyDescent="0.2">
      <c r="A10" s="158"/>
      <c r="B10" s="159"/>
      <c r="C10" s="160"/>
      <c r="D10" s="161">
        <v>11899</v>
      </c>
      <c r="E10" s="162"/>
      <c r="F10" s="163">
        <v>45231</v>
      </c>
      <c r="G10" s="164"/>
      <c r="H10" s="165"/>
    </row>
    <row r="11" spans="1:8" x14ac:dyDescent="0.2">
      <c r="A11" s="146" t="s">
        <v>523</v>
      </c>
      <c r="B11" s="151"/>
      <c r="C11" s="152"/>
      <c r="D11" s="153">
        <v>68435</v>
      </c>
      <c r="E11" s="154"/>
      <c r="F11" s="155">
        <v>92509</v>
      </c>
      <c r="G11" s="156"/>
      <c r="H11" s="157"/>
    </row>
    <row r="12" spans="1:8" x14ac:dyDescent="0.2">
      <c r="A12" s="158"/>
      <c r="B12" s="159"/>
      <c r="C12" s="166"/>
      <c r="D12" s="161">
        <v>29566</v>
      </c>
      <c r="E12" s="162"/>
      <c r="F12" s="163">
        <v>52274</v>
      </c>
      <c r="G12" s="164"/>
      <c r="H12" s="165"/>
    </row>
    <row r="13" spans="1:8" x14ac:dyDescent="0.2">
      <c r="A13" s="146"/>
      <c r="B13" s="151"/>
      <c r="C13" s="152"/>
      <c r="D13" s="153">
        <v>74266</v>
      </c>
      <c r="E13" s="154"/>
      <c r="F13" s="155">
        <v>92287</v>
      </c>
      <c r="G13" s="167"/>
      <c r="H13" s="157"/>
    </row>
    <row r="14" spans="1:8" x14ac:dyDescent="0.2">
      <c r="A14" s="158"/>
      <c r="B14" s="159"/>
      <c r="C14" s="160"/>
      <c r="D14" s="161">
        <v>28269</v>
      </c>
      <c r="E14" s="162"/>
      <c r="F14" s="163">
        <v>48841</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5.43</v>
      </c>
      <c r="C19" s="168">
        <f>ROUND(VALUE(SUBSTITUTE(実質収支比率等に係る経年分析!G$48,"▲","-")),2)</f>
        <v>7.57</v>
      </c>
      <c r="D19" s="168">
        <f>ROUND(VALUE(SUBSTITUTE(実質収支比率等に係る経年分析!H$48,"▲","-")),2)</f>
        <v>12.26</v>
      </c>
      <c r="E19" s="168">
        <f>ROUND(VALUE(SUBSTITUTE(実質収支比率等に係る経年分析!I$48,"▲","-")),2)</f>
        <v>9.15</v>
      </c>
      <c r="F19" s="168">
        <f>ROUND(VALUE(SUBSTITUTE(実質収支比率等に係る経年分析!J$48,"▲","-")),2)</f>
        <v>6.93</v>
      </c>
    </row>
    <row r="20" spans="1:11" x14ac:dyDescent="0.2">
      <c r="A20" s="168" t="s">
        <v>53</v>
      </c>
      <c r="B20" s="168">
        <f>ROUND(VALUE(SUBSTITUTE(実質収支比率等に係る経年分析!F$47,"▲","-")),2)</f>
        <v>8.66</v>
      </c>
      <c r="C20" s="168">
        <f>ROUND(VALUE(SUBSTITUTE(実質収支比率等に係る経年分析!G$47,"▲","-")),2)</f>
        <v>10.77</v>
      </c>
      <c r="D20" s="168">
        <f>ROUND(VALUE(SUBSTITUTE(実質収支比率等に係る経年分析!H$47,"▲","-")),2)</f>
        <v>12.13</v>
      </c>
      <c r="E20" s="168">
        <f>ROUND(VALUE(SUBSTITUTE(実質収支比率等に係る経年分析!I$47,"▲","-")),2)</f>
        <v>15.92</v>
      </c>
      <c r="F20" s="168">
        <f>ROUND(VALUE(SUBSTITUTE(実質収支比率等に係る経年分析!J$47,"▲","-")),2)</f>
        <v>20.11</v>
      </c>
    </row>
    <row r="21" spans="1:11" x14ac:dyDescent="0.2">
      <c r="A21" s="168" t="s">
        <v>54</v>
      </c>
      <c r="B21" s="168">
        <f>IF(ISNUMBER(VALUE(SUBSTITUTE(実質収支比率等に係る経年分析!F$49,"▲","-"))),ROUND(VALUE(SUBSTITUTE(実質収支比率等に係る経年分析!F$49,"▲","-")),2),NA())</f>
        <v>-0.28999999999999998</v>
      </c>
      <c r="C21" s="168">
        <f>IF(ISNUMBER(VALUE(SUBSTITUTE(実質収支比率等に係る経年分析!G$49,"▲","-"))),ROUND(VALUE(SUBSTITUTE(実質収支比率等に係る経年分析!G$49,"▲","-")),2),NA())</f>
        <v>4.83</v>
      </c>
      <c r="D21" s="168">
        <f>IF(ISNUMBER(VALUE(SUBSTITUTE(実質収支比率等に係る経年分析!H$49,"▲","-"))),ROUND(VALUE(SUBSTITUTE(実質収支比率等に係る経年分析!H$49,"▲","-")),2),NA())</f>
        <v>7.13</v>
      </c>
      <c r="E21" s="168">
        <f>IF(ISNUMBER(VALUE(SUBSTITUTE(実質収支比率等に係る経年分析!I$49,"▲","-"))),ROUND(VALUE(SUBSTITUTE(実質収支比率等に係る経年分析!I$49,"▲","-")),2),NA())</f>
        <v>-0.44</v>
      </c>
      <c r="F21" s="168">
        <f>IF(ISNUMBER(VALUE(SUBSTITUTE(実質収支比率等に係る経年分析!J$49,"▲","-"))),ROUND(VALUE(SUBSTITUTE(実質収支比率等に係る経年分析!J$49,"▲","-")),2),NA())</f>
        <v>1.92</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str">
        <f>IF(連結実質赤字比率に係る赤字・黒字の構成分析!C$40="",NA(),連結実質赤字比率に係る赤字・黒字の構成分析!C$40)</f>
        <v>特定環境保全公共下水道事業特別会計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v>
      </c>
    </row>
    <row r="31" spans="1:11" x14ac:dyDescent="0.2">
      <c r="A31" s="169" t="str">
        <f>IF(連結実質赤字比率に係る赤字・黒字の構成分析!C$39="",NA(),連結実質赤字比率に係る赤字・黒字の構成分析!C$39)</f>
        <v>定期航路事業特別会計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v>
      </c>
    </row>
    <row r="32" spans="1:11" x14ac:dyDescent="0.2">
      <c r="A32" s="169" t="str">
        <f>IF(連結実質赤字比率に係る赤字・黒字の構成分析!C$38="",NA(),連結実質赤字比率に係る赤字・黒字の構成分析!C$38)</f>
        <v>後期高齢者医療特別会計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0.06</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0.06</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7.0000000000000007E-2</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7.0000000000000007E-2</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0.28000000000000003</v>
      </c>
    </row>
    <row r="33" spans="1:16" x14ac:dyDescent="0.2">
      <c r="A33" s="169" t="str">
        <f>IF(連結実質赤字比率に係る赤字・黒字の構成分析!C$37="",NA(),連結実質赤字比率に係る赤字・黒字の構成分析!C$37)</f>
        <v>国民健康保険事業特別会計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0.71</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1.25</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1.33</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0.98</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0.63</v>
      </c>
    </row>
    <row r="34" spans="1:16" x14ac:dyDescent="0.2">
      <c r="A34" s="169" t="str">
        <f>IF(連結実質赤字比率に係る赤字・黒字の構成分析!C$36="",NA(),連結実質赤字比率に係る赤字・黒字の構成分析!C$36)</f>
        <v>介護保険事業特別会計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1.49</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1.73</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0.74</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0.53</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1.41</v>
      </c>
    </row>
    <row r="35" spans="1:16" x14ac:dyDescent="0.2">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5.42</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7.56</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12.25</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9.14</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6.92</v>
      </c>
    </row>
    <row r="36" spans="1:16" x14ac:dyDescent="0.2">
      <c r="A36" s="169" t="str">
        <f>IF(連結実質赤字比率に係る赤字・黒字の構成分析!C$34="",NA(),連結実質赤字比率に係る赤字・黒字の構成分析!C$34)</f>
        <v>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35.979999999999997</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31.16</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29.92</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31.73</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32.020000000000003</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1174</v>
      </c>
      <c r="E42" s="170"/>
      <c r="F42" s="170"/>
      <c r="G42" s="170">
        <f>'実質公債費比率（分子）の構造'!L$52</f>
        <v>1155</v>
      </c>
      <c r="H42" s="170"/>
      <c r="I42" s="170"/>
      <c r="J42" s="170">
        <f>'実質公債費比率（分子）の構造'!M$52</f>
        <v>1143</v>
      </c>
      <c r="K42" s="170"/>
      <c r="L42" s="170"/>
      <c r="M42" s="170">
        <f>'実質公債費比率（分子）の構造'!N$52</f>
        <v>1150</v>
      </c>
      <c r="N42" s="170"/>
      <c r="O42" s="170"/>
      <c r="P42" s="170">
        <f>'実質公債費比率（分子）の構造'!O$52</f>
        <v>1110</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2">
      <c r="A45" s="170" t="s">
        <v>63</v>
      </c>
      <c r="B45" s="170">
        <f>'実質公債費比率（分子）の構造'!K$49</f>
        <v>190</v>
      </c>
      <c r="C45" s="170"/>
      <c r="D45" s="170"/>
      <c r="E45" s="170">
        <f>'実質公債費比率（分子）の構造'!L$49</f>
        <v>185</v>
      </c>
      <c r="F45" s="170"/>
      <c r="G45" s="170"/>
      <c r="H45" s="170">
        <f>'実質公債費比率（分子）の構造'!M$49</f>
        <v>150</v>
      </c>
      <c r="I45" s="170"/>
      <c r="J45" s="170"/>
      <c r="K45" s="170">
        <f>'実質公債費比率（分子）の構造'!N$49</f>
        <v>119</v>
      </c>
      <c r="L45" s="170"/>
      <c r="M45" s="170"/>
      <c r="N45" s="170">
        <f>'実質公債費比率（分子）の構造'!O$49</f>
        <v>118</v>
      </c>
      <c r="O45" s="170"/>
      <c r="P45" s="170"/>
    </row>
    <row r="46" spans="1:16" x14ac:dyDescent="0.2">
      <c r="A46" s="170" t="s">
        <v>64</v>
      </c>
      <c r="B46" s="170">
        <f>'実質公債費比率（分子）の構造'!K$48</f>
        <v>124</v>
      </c>
      <c r="C46" s="170"/>
      <c r="D46" s="170"/>
      <c r="E46" s="170">
        <f>'実質公債費比率（分子）の構造'!L$48</f>
        <v>119</v>
      </c>
      <c r="F46" s="170"/>
      <c r="G46" s="170"/>
      <c r="H46" s="170">
        <f>'実質公債費比率（分子）の構造'!M$48</f>
        <v>107</v>
      </c>
      <c r="I46" s="170"/>
      <c r="J46" s="170"/>
      <c r="K46" s="170">
        <f>'実質公債費比率（分子）の構造'!N$48</f>
        <v>109</v>
      </c>
      <c r="L46" s="170"/>
      <c r="M46" s="170"/>
      <c r="N46" s="170">
        <f>'実質公債費比率（分子）の構造'!O$48</f>
        <v>83</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1368</v>
      </c>
      <c r="C49" s="170"/>
      <c r="D49" s="170"/>
      <c r="E49" s="170">
        <f>'実質公債費比率（分子）の構造'!L$45</f>
        <v>1336</v>
      </c>
      <c r="F49" s="170"/>
      <c r="G49" s="170"/>
      <c r="H49" s="170">
        <f>'実質公債費比率（分子）の構造'!M$45</f>
        <v>1344</v>
      </c>
      <c r="I49" s="170"/>
      <c r="J49" s="170"/>
      <c r="K49" s="170">
        <f>'実質公債費比率（分子）の構造'!N$45</f>
        <v>1364</v>
      </c>
      <c r="L49" s="170"/>
      <c r="M49" s="170"/>
      <c r="N49" s="170">
        <f>'実質公債費比率（分子）の構造'!O$45</f>
        <v>1369</v>
      </c>
      <c r="O49" s="170"/>
      <c r="P49" s="170"/>
    </row>
    <row r="50" spans="1:16" x14ac:dyDescent="0.2">
      <c r="A50" s="170" t="s">
        <v>67</v>
      </c>
      <c r="B50" s="170" t="e">
        <f>NA()</f>
        <v>#N/A</v>
      </c>
      <c r="C50" s="170">
        <f>IF(ISNUMBER('実質公債費比率（分子）の構造'!K$53),'実質公債費比率（分子）の構造'!K$53,NA())</f>
        <v>508</v>
      </c>
      <c r="D50" s="170" t="e">
        <f>NA()</f>
        <v>#N/A</v>
      </c>
      <c r="E50" s="170" t="e">
        <f>NA()</f>
        <v>#N/A</v>
      </c>
      <c r="F50" s="170">
        <f>IF(ISNUMBER('実質公債費比率（分子）の構造'!L$53),'実質公債費比率（分子）の構造'!L$53,NA())</f>
        <v>485</v>
      </c>
      <c r="G50" s="170" t="e">
        <f>NA()</f>
        <v>#N/A</v>
      </c>
      <c r="H50" s="170" t="e">
        <f>NA()</f>
        <v>#N/A</v>
      </c>
      <c r="I50" s="170">
        <f>IF(ISNUMBER('実質公債費比率（分子）の構造'!M$53),'実質公債費比率（分子）の構造'!M$53,NA())</f>
        <v>458</v>
      </c>
      <c r="J50" s="170" t="e">
        <f>NA()</f>
        <v>#N/A</v>
      </c>
      <c r="K50" s="170" t="e">
        <f>NA()</f>
        <v>#N/A</v>
      </c>
      <c r="L50" s="170">
        <f>IF(ISNUMBER('実質公債費比率（分子）の構造'!N$53),'実質公債費比率（分子）の構造'!N$53,NA())</f>
        <v>442</v>
      </c>
      <c r="M50" s="170" t="e">
        <f>NA()</f>
        <v>#N/A</v>
      </c>
      <c r="N50" s="170" t="e">
        <f>NA()</f>
        <v>#N/A</v>
      </c>
      <c r="O50" s="170">
        <f>IF(ISNUMBER('実質公債費比率（分子）の構造'!O$53),'実質公債費比率（分子）の構造'!O$53,NA())</f>
        <v>460</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9648</v>
      </c>
      <c r="E56" s="169"/>
      <c r="F56" s="169"/>
      <c r="G56" s="169">
        <f>'将来負担比率（分子）の構造'!J$52</f>
        <v>9771</v>
      </c>
      <c r="H56" s="169"/>
      <c r="I56" s="169"/>
      <c r="J56" s="169">
        <f>'将来負担比率（分子）の構造'!K$52</f>
        <v>9558</v>
      </c>
      <c r="K56" s="169"/>
      <c r="L56" s="169"/>
      <c r="M56" s="169">
        <f>'将来負担比率（分子）の構造'!L$52</f>
        <v>8920</v>
      </c>
      <c r="N56" s="169"/>
      <c r="O56" s="169"/>
      <c r="P56" s="169">
        <f>'将来負担比率（分子）の構造'!M$52</f>
        <v>8516</v>
      </c>
    </row>
    <row r="57" spans="1:16" x14ac:dyDescent="0.2">
      <c r="A57" s="169" t="s">
        <v>42</v>
      </c>
      <c r="B57" s="169"/>
      <c r="C57" s="169"/>
      <c r="D57" s="169">
        <f>'将来負担比率（分子）の構造'!I$51</f>
        <v>866</v>
      </c>
      <c r="E57" s="169"/>
      <c r="F57" s="169"/>
      <c r="G57" s="169">
        <f>'将来負担比率（分子）の構造'!J$51</f>
        <v>862</v>
      </c>
      <c r="H57" s="169"/>
      <c r="I57" s="169"/>
      <c r="J57" s="169">
        <f>'将来負担比率（分子）の構造'!K$51</f>
        <v>880</v>
      </c>
      <c r="K57" s="169"/>
      <c r="L57" s="169"/>
      <c r="M57" s="169">
        <f>'将来負担比率（分子）の構造'!L$51</f>
        <v>805</v>
      </c>
      <c r="N57" s="169"/>
      <c r="O57" s="169"/>
      <c r="P57" s="169">
        <f>'将来負担比率（分子）の構造'!M$51</f>
        <v>772</v>
      </c>
    </row>
    <row r="58" spans="1:16" x14ac:dyDescent="0.2">
      <c r="A58" s="169" t="s">
        <v>41</v>
      </c>
      <c r="B58" s="169"/>
      <c r="C58" s="169"/>
      <c r="D58" s="169">
        <f>'将来負担比率（分子）の構造'!I$50</f>
        <v>2006</v>
      </c>
      <c r="E58" s="169"/>
      <c r="F58" s="169"/>
      <c r="G58" s="169">
        <f>'将来負担比率（分子）の構造'!J$50</f>
        <v>2133</v>
      </c>
      <c r="H58" s="169"/>
      <c r="I58" s="169"/>
      <c r="J58" s="169">
        <f>'将来負担比率（分子）の構造'!K$50</f>
        <v>2961</v>
      </c>
      <c r="K58" s="169"/>
      <c r="L58" s="169"/>
      <c r="M58" s="169">
        <f>'将来負担比率（分子）の構造'!L$50</f>
        <v>3761</v>
      </c>
      <c r="N58" s="169"/>
      <c r="O58" s="169"/>
      <c r="P58" s="169">
        <f>'将来負担比率（分子）の構造'!M$50</f>
        <v>4209</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f>'将来負担比率（分子）の構造'!I$46</f>
        <v>12</v>
      </c>
      <c r="C61" s="169"/>
      <c r="D61" s="169"/>
      <c r="E61" s="169">
        <f>'将来負担比率（分子）の構造'!J$46</f>
        <v>9</v>
      </c>
      <c r="F61" s="169"/>
      <c r="G61" s="169"/>
      <c r="H61" s="169">
        <f>'将来負担比率（分子）の構造'!K$46</f>
        <v>6</v>
      </c>
      <c r="I61" s="169"/>
      <c r="J61" s="169"/>
      <c r="K61" s="169">
        <f>'将来負担比率（分子）の構造'!L$46</f>
        <v>3</v>
      </c>
      <c r="L61" s="169"/>
      <c r="M61" s="169"/>
      <c r="N61" s="169" t="str">
        <f>'将来負担比率（分子）の構造'!M$46</f>
        <v>-</v>
      </c>
      <c r="O61" s="169"/>
      <c r="P61" s="169"/>
    </row>
    <row r="62" spans="1:16" x14ac:dyDescent="0.2">
      <c r="A62" s="169" t="s">
        <v>35</v>
      </c>
      <c r="B62" s="169">
        <f>'将来負担比率（分子）の構造'!I$45</f>
        <v>1894</v>
      </c>
      <c r="C62" s="169"/>
      <c r="D62" s="169"/>
      <c r="E62" s="169">
        <f>'将来負担比率（分子）の構造'!J$45</f>
        <v>1829</v>
      </c>
      <c r="F62" s="169"/>
      <c r="G62" s="169"/>
      <c r="H62" s="169">
        <f>'将来負担比率（分子）の構造'!K$45</f>
        <v>1821</v>
      </c>
      <c r="I62" s="169"/>
      <c r="J62" s="169"/>
      <c r="K62" s="169">
        <f>'将来負担比率（分子）の構造'!L$45</f>
        <v>1753</v>
      </c>
      <c r="L62" s="169"/>
      <c r="M62" s="169"/>
      <c r="N62" s="169">
        <f>'将来負担比率（分子）の構造'!M$45</f>
        <v>1792</v>
      </c>
      <c r="O62" s="169"/>
      <c r="P62" s="169"/>
    </row>
    <row r="63" spans="1:16" x14ac:dyDescent="0.2">
      <c r="A63" s="169" t="s">
        <v>34</v>
      </c>
      <c r="B63" s="169">
        <f>'将来負担比率（分子）の構造'!I$44</f>
        <v>1093</v>
      </c>
      <c r="C63" s="169"/>
      <c r="D63" s="169"/>
      <c r="E63" s="169">
        <f>'将来負担比率（分子）の構造'!J$44</f>
        <v>914</v>
      </c>
      <c r="F63" s="169"/>
      <c r="G63" s="169"/>
      <c r="H63" s="169">
        <f>'将来負担比率（分子）の構造'!K$44</f>
        <v>769</v>
      </c>
      <c r="I63" s="169"/>
      <c r="J63" s="169"/>
      <c r="K63" s="169">
        <f>'将来負担比率（分子）の構造'!L$44</f>
        <v>653</v>
      </c>
      <c r="L63" s="169"/>
      <c r="M63" s="169"/>
      <c r="N63" s="169">
        <f>'将来負担比率（分子）の構造'!M$44</f>
        <v>537</v>
      </c>
      <c r="O63" s="169"/>
      <c r="P63" s="169"/>
    </row>
    <row r="64" spans="1:16" x14ac:dyDescent="0.2">
      <c r="A64" s="169" t="s">
        <v>33</v>
      </c>
      <c r="B64" s="169">
        <f>'将来負担比率（分子）の構造'!I$43</f>
        <v>712</v>
      </c>
      <c r="C64" s="169"/>
      <c r="D64" s="169"/>
      <c r="E64" s="169">
        <f>'将来負担比率（分子）の構造'!J$43</f>
        <v>638</v>
      </c>
      <c r="F64" s="169"/>
      <c r="G64" s="169"/>
      <c r="H64" s="169">
        <f>'将来負担比率（分子）の構造'!K$43</f>
        <v>501</v>
      </c>
      <c r="I64" s="169"/>
      <c r="J64" s="169"/>
      <c r="K64" s="169">
        <f>'将来負担比率（分子）の構造'!L$43</f>
        <v>373</v>
      </c>
      <c r="L64" s="169"/>
      <c r="M64" s="169"/>
      <c r="N64" s="169">
        <f>'将来負担比率（分子）の構造'!M$43</f>
        <v>326</v>
      </c>
      <c r="O64" s="169"/>
      <c r="P64" s="169"/>
    </row>
    <row r="65" spans="1:16" x14ac:dyDescent="0.2">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2">
      <c r="A66" s="169" t="s">
        <v>31</v>
      </c>
      <c r="B66" s="169">
        <f>'将来負担比率（分子）の構造'!I$41</f>
        <v>12160</v>
      </c>
      <c r="C66" s="169"/>
      <c r="D66" s="169"/>
      <c r="E66" s="169">
        <f>'将来負担比率（分子）の構造'!J$41</f>
        <v>12342</v>
      </c>
      <c r="F66" s="169"/>
      <c r="G66" s="169"/>
      <c r="H66" s="169">
        <f>'将来負担比率（分子）の構造'!K$41</f>
        <v>12144</v>
      </c>
      <c r="I66" s="169"/>
      <c r="J66" s="169"/>
      <c r="K66" s="169">
        <f>'将来負担比率（分子）の構造'!L$41</f>
        <v>11302</v>
      </c>
      <c r="L66" s="169"/>
      <c r="M66" s="169"/>
      <c r="N66" s="169">
        <f>'将来負担比率（分子）の構造'!M$41</f>
        <v>10645</v>
      </c>
      <c r="O66" s="169"/>
      <c r="P66" s="169"/>
    </row>
    <row r="67" spans="1:16" x14ac:dyDescent="0.2">
      <c r="A67" s="169" t="s">
        <v>71</v>
      </c>
      <c r="B67" s="169" t="e">
        <f>NA()</f>
        <v>#N/A</v>
      </c>
      <c r="C67" s="169">
        <f>IF(ISNUMBER('将来負担比率（分子）の構造'!I$53), IF('将来負担比率（分子）の構造'!I$53 &lt; 0, 0, '将来負担比率（分子）の構造'!I$53), NA())</f>
        <v>3351</v>
      </c>
      <c r="D67" s="169" t="e">
        <f>NA()</f>
        <v>#N/A</v>
      </c>
      <c r="E67" s="169" t="e">
        <f>NA()</f>
        <v>#N/A</v>
      </c>
      <c r="F67" s="169">
        <f>IF(ISNUMBER('将来負担比率（分子）の構造'!J$53), IF('将来負担比率（分子）の構造'!J$53 &lt; 0, 0, '将来負担比率（分子）の構造'!J$53), NA())</f>
        <v>2966</v>
      </c>
      <c r="G67" s="169" t="e">
        <f>NA()</f>
        <v>#N/A</v>
      </c>
      <c r="H67" s="169" t="e">
        <f>NA()</f>
        <v>#N/A</v>
      </c>
      <c r="I67" s="169">
        <f>IF(ISNUMBER('将来負担比率（分子）の構造'!K$53), IF('将来負担比率（分子）の構造'!K$53 &lt; 0, 0, '将来負担比率（分子）の構造'!K$53), NA())</f>
        <v>1842</v>
      </c>
      <c r="J67" s="169" t="e">
        <f>NA()</f>
        <v>#N/A</v>
      </c>
      <c r="K67" s="169" t="e">
        <f>NA()</f>
        <v>#N/A</v>
      </c>
      <c r="L67" s="169">
        <f>IF(ISNUMBER('将来負担比率（分子）の構造'!L$53), IF('将来負担比率（分子）の構造'!L$53 &lt; 0, 0, '将来負担比率（分子）の構造'!L$53), NA())</f>
        <v>599</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861</v>
      </c>
      <c r="C72" s="173">
        <f>基金残高に係る経年分析!G55</f>
        <v>1080</v>
      </c>
      <c r="D72" s="173">
        <f>基金残高に係る経年分析!H55</f>
        <v>1362</v>
      </c>
    </row>
    <row r="73" spans="1:16" x14ac:dyDescent="0.2">
      <c r="A73" s="172" t="s">
        <v>74</v>
      </c>
      <c r="B73" s="173">
        <f>基金残高に係る経年分析!F56</f>
        <v>408</v>
      </c>
      <c r="C73" s="173">
        <f>基金残高に係る経年分析!G56</f>
        <v>608</v>
      </c>
      <c r="D73" s="173">
        <f>基金残高に係る経年分析!H56</f>
        <v>609</v>
      </c>
    </row>
    <row r="74" spans="1:16" x14ac:dyDescent="0.2">
      <c r="A74" s="172" t="s">
        <v>75</v>
      </c>
      <c r="B74" s="173">
        <f>基金残高に係る経年分析!F57</f>
        <v>1568</v>
      </c>
      <c r="C74" s="173">
        <f>基金残高に係る経年分析!G57</f>
        <v>1949</v>
      </c>
      <c r="D74" s="173">
        <f>基金残高に係る経年分析!H57</f>
        <v>2135</v>
      </c>
    </row>
  </sheetData>
  <sheetProtection algorithmName="SHA-512" hashValue="IUYNkGbOWBclTVOZmISeDh7VhRKkcd2CEd7RJCrsZ7XFAh8TMuJl+Z1C9S+BfwpaukzVB+BPVKnJhFK6RvTXMg==" saltValue="kjrCgkuxu3FoqDejW8sEn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8" customWidth="1"/>
    <col min="2" max="2" width="2.36328125" style="208" customWidth="1"/>
    <col min="3" max="16" width="2.6328125" style="208" customWidth="1"/>
    <col min="17" max="17" width="2.36328125" style="208" customWidth="1"/>
    <col min="18" max="95" width="1.6328125" style="208" customWidth="1"/>
    <col min="96" max="133" width="1.6328125" style="220" customWidth="1"/>
    <col min="134" max="143" width="1.63281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589" t="s">
        <v>202</v>
      </c>
      <c r="DI1" s="590"/>
      <c r="DJ1" s="590"/>
      <c r="DK1" s="590"/>
      <c r="DL1" s="590"/>
      <c r="DM1" s="590"/>
      <c r="DN1" s="591"/>
      <c r="DO1" s="208"/>
      <c r="DP1" s="589" t="s">
        <v>203</v>
      </c>
      <c r="DQ1" s="590"/>
      <c r="DR1" s="590"/>
      <c r="DS1" s="590"/>
      <c r="DT1" s="590"/>
      <c r="DU1" s="590"/>
      <c r="DV1" s="590"/>
      <c r="DW1" s="590"/>
      <c r="DX1" s="590"/>
      <c r="DY1" s="590"/>
      <c r="DZ1" s="590"/>
      <c r="EA1" s="590"/>
      <c r="EB1" s="590"/>
      <c r="EC1" s="591"/>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2795193</v>
      </c>
      <c r="S5" s="600"/>
      <c r="T5" s="600"/>
      <c r="U5" s="600"/>
      <c r="V5" s="600"/>
      <c r="W5" s="600"/>
      <c r="X5" s="600"/>
      <c r="Y5" s="601"/>
      <c r="Z5" s="602">
        <v>20.5</v>
      </c>
      <c r="AA5" s="602"/>
      <c r="AB5" s="602"/>
      <c r="AC5" s="602"/>
      <c r="AD5" s="603">
        <v>2682950</v>
      </c>
      <c r="AE5" s="603"/>
      <c r="AF5" s="603"/>
      <c r="AG5" s="603"/>
      <c r="AH5" s="603"/>
      <c r="AI5" s="603"/>
      <c r="AJ5" s="603"/>
      <c r="AK5" s="603"/>
      <c r="AL5" s="604">
        <v>38.4</v>
      </c>
      <c r="AM5" s="605"/>
      <c r="AN5" s="605"/>
      <c r="AO5" s="606"/>
      <c r="AP5" s="596" t="s">
        <v>216</v>
      </c>
      <c r="AQ5" s="597"/>
      <c r="AR5" s="597"/>
      <c r="AS5" s="597"/>
      <c r="AT5" s="597"/>
      <c r="AU5" s="597"/>
      <c r="AV5" s="597"/>
      <c r="AW5" s="597"/>
      <c r="AX5" s="597"/>
      <c r="AY5" s="597"/>
      <c r="AZ5" s="597"/>
      <c r="BA5" s="597"/>
      <c r="BB5" s="597"/>
      <c r="BC5" s="597"/>
      <c r="BD5" s="597"/>
      <c r="BE5" s="597"/>
      <c r="BF5" s="598"/>
      <c r="BG5" s="610">
        <v>2525155</v>
      </c>
      <c r="BH5" s="611"/>
      <c r="BI5" s="611"/>
      <c r="BJ5" s="611"/>
      <c r="BK5" s="611"/>
      <c r="BL5" s="611"/>
      <c r="BM5" s="611"/>
      <c r="BN5" s="612"/>
      <c r="BO5" s="613">
        <v>90.3</v>
      </c>
      <c r="BP5" s="613"/>
      <c r="BQ5" s="613"/>
      <c r="BR5" s="613"/>
      <c r="BS5" s="614" t="s">
        <v>122</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64895</v>
      </c>
      <c r="S6" s="611"/>
      <c r="T6" s="611"/>
      <c r="U6" s="611"/>
      <c r="V6" s="611"/>
      <c r="W6" s="611"/>
      <c r="X6" s="611"/>
      <c r="Y6" s="612"/>
      <c r="Z6" s="613">
        <v>0.5</v>
      </c>
      <c r="AA6" s="613"/>
      <c r="AB6" s="613"/>
      <c r="AC6" s="613"/>
      <c r="AD6" s="614">
        <v>64895</v>
      </c>
      <c r="AE6" s="614"/>
      <c r="AF6" s="614"/>
      <c r="AG6" s="614"/>
      <c r="AH6" s="614"/>
      <c r="AI6" s="614"/>
      <c r="AJ6" s="614"/>
      <c r="AK6" s="614"/>
      <c r="AL6" s="615">
        <v>0.9</v>
      </c>
      <c r="AM6" s="616"/>
      <c r="AN6" s="616"/>
      <c r="AO6" s="617"/>
      <c r="AP6" s="607" t="s">
        <v>221</v>
      </c>
      <c r="AQ6" s="608"/>
      <c r="AR6" s="608"/>
      <c r="AS6" s="608"/>
      <c r="AT6" s="608"/>
      <c r="AU6" s="608"/>
      <c r="AV6" s="608"/>
      <c r="AW6" s="608"/>
      <c r="AX6" s="608"/>
      <c r="AY6" s="608"/>
      <c r="AZ6" s="608"/>
      <c r="BA6" s="608"/>
      <c r="BB6" s="608"/>
      <c r="BC6" s="608"/>
      <c r="BD6" s="608"/>
      <c r="BE6" s="608"/>
      <c r="BF6" s="609"/>
      <c r="BG6" s="610">
        <v>2525155</v>
      </c>
      <c r="BH6" s="611"/>
      <c r="BI6" s="611"/>
      <c r="BJ6" s="611"/>
      <c r="BK6" s="611"/>
      <c r="BL6" s="611"/>
      <c r="BM6" s="611"/>
      <c r="BN6" s="612"/>
      <c r="BO6" s="613">
        <v>90.3</v>
      </c>
      <c r="BP6" s="613"/>
      <c r="BQ6" s="613"/>
      <c r="BR6" s="613"/>
      <c r="BS6" s="614" t="s">
        <v>122</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122878</v>
      </c>
      <c r="CS6" s="611"/>
      <c r="CT6" s="611"/>
      <c r="CU6" s="611"/>
      <c r="CV6" s="611"/>
      <c r="CW6" s="611"/>
      <c r="CX6" s="611"/>
      <c r="CY6" s="612"/>
      <c r="CZ6" s="604">
        <v>0.9</v>
      </c>
      <c r="DA6" s="605"/>
      <c r="DB6" s="605"/>
      <c r="DC6" s="621"/>
      <c r="DD6" s="619" t="s">
        <v>122</v>
      </c>
      <c r="DE6" s="611"/>
      <c r="DF6" s="611"/>
      <c r="DG6" s="611"/>
      <c r="DH6" s="611"/>
      <c r="DI6" s="611"/>
      <c r="DJ6" s="611"/>
      <c r="DK6" s="611"/>
      <c r="DL6" s="611"/>
      <c r="DM6" s="611"/>
      <c r="DN6" s="611"/>
      <c r="DO6" s="611"/>
      <c r="DP6" s="612"/>
      <c r="DQ6" s="619">
        <v>122850</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684</v>
      </c>
      <c r="S7" s="611"/>
      <c r="T7" s="611"/>
      <c r="U7" s="611"/>
      <c r="V7" s="611"/>
      <c r="W7" s="611"/>
      <c r="X7" s="611"/>
      <c r="Y7" s="612"/>
      <c r="Z7" s="613">
        <v>0</v>
      </c>
      <c r="AA7" s="613"/>
      <c r="AB7" s="613"/>
      <c r="AC7" s="613"/>
      <c r="AD7" s="614">
        <v>684</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808874</v>
      </c>
      <c r="BH7" s="611"/>
      <c r="BI7" s="611"/>
      <c r="BJ7" s="611"/>
      <c r="BK7" s="611"/>
      <c r="BL7" s="611"/>
      <c r="BM7" s="611"/>
      <c r="BN7" s="612"/>
      <c r="BO7" s="613">
        <v>28.9</v>
      </c>
      <c r="BP7" s="613"/>
      <c r="BQ7" s="613"/>
      <c r="BR7" s="613"/>
      <c r="BS7" s="614" t="s">
        <v>122</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3058456</v>
      </c>
      <c r="CS7" s="611"/>
      <c r="CT7" s="611"/>
      <c r="CU7" s="611"/>
      <c r="CV7" s="611"/>
      <c r="CW7" s="611"/>
      <c r="CX7" s="611"/>
      <c r="CY7" s="612"/>
      <c r="CZ7" s="613">
        <v>23.2</v>
      </c>
      <c r="DA7" s="613"/>
      <c r="DB7" s="613"/>
      <c r="DC7" s="613"/>
      <c r="DD7" s="619">
        <v>171190</v>
      </c>
      <c r="DE7" s="611"/>
      <c r="DF7" s="611"/>
      <c r="DG7" s="611"/>
      <c r="DH7" s="611"/>
      <c r="DI7" s="611"/>
      <c r="DJ7" s="611"/>
      <c r="DK7" s="611"/>
      <c r="DL7" s="611"/>
      <c r="DM7" s="611"/>
      <c r="DN7" s="611"/>
      <c r="DO7" s="611"/>
      <c r="DP7" s="612"/>
      <c r="DQ7" s="619">
        <v>1495592</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13689</v>
      </c>
      <c r="S8" s="611"/>
      <c r="T8" s="611"/>
      <c r="U8" s="611"/>
      <c r="V8" s="611"/>
      <c r="W8" s="611"/>
      <c r="X8" s="611"/>
      <c r="Y8" s="612"/>
      <c r="Z8" s="613">
        <v>0.1</v>
      </c>
      <c r="AA8" s="613"/>
      <c r="AB8" s="613"/>
      <c r="AC8" s="613"/>
      <c r="AD8" s="614">
        <v>13689</v>
      </c>
      <c r="AE8" s="614"/>
      <c r="AF8" s="614"/>
      <c r="AG8" s="614"/>
      <c r="AH8" s="614"/>
      <c r="AI8" s="614"/>
      <c r="AJ8" s="614"/>
      <c r="AK8" s="614"/>
      <c r="AL8" s="615">
        <v>0.2</v>
      </c>
      <c r="AM8" s="616"/>
      <c r="AN8" s="616"/>
      <c r="AO8" s="617"/>
      <c r="AP8" s="607" t="s">
        <v>227</v>
      </c>
      <c r="AQ8" s="608"/>
      <c r="AR8" s="608"/>
      <c r="AS8" s="608"/>
      <c r="AT8" s="608"/>
      <c r="AU8" s="608"/>
      <c r="AV8" s="608"/>
      <c r="AW8" s="608"/>
      <c r="AX8" s="608"/>
      <c r="AY8" s="608"/>
      <c r="AZ8" s="608"/>
      <c r="BA8" s="608"/>
      <c r="BB8" s="608"/>
      <c r="BC8" s="608"/>
      <c r="BD8" s="608"/>
      <c r="BE8" s="608"/>
      <c r="BF8" s="609"/>
      <c r="BG8" s="610">
        <v>29406</v>
      </c>
      <c r="BH8" s="611"/>
      <c r="BI8" s="611"/>
      <c r="BJ8" s="611"/>
      <c r="BK8" s="611"/>
      <c r="BL8" s="611"/>
      <c r="BM8" s="611"/>
      <c r="BN8" s="612"/>
      <c r="BO8" s="613">
        <v>1.1000000000000001</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3772877</v>
      </c>
      <c r="CS8" s="611"/>
      <c r="CT8" s="611"/>
      <c r="CU8" s="611"/>
      <c r="CV8" s="611"/>
      <c r="CW8" s="611"/>
      <c r="CX8" s="611"/>
      <c r="CY8" s="612"/>
      <c r="CZ8" s="613">
        <v>28.6</v>
      </c>
      <c r="DA8" s="613"/>
      <c r="DB8" s="613"/>
      <c r="DC8" s="613"/>
      <c r="DD8" s="619">
        <v>60160</v>
      </c>
      <c r="DE8" s="611"/>
      <c r="DF8" s="611"/>
      <c r="DG8" s="611"/>
      <c r="DH8" s="611"/>
      <c r="DI8" s="611"/>
      <c r="DJ8" s="611"/>
      <c r="DK8" s="611"/>
      <c r="DL8" s="611"/>
      <c r="DM8" s="611"/>
      <c r="DN8" s="611"/>
      <c r="DO8" s="611"/>
      <c r="DP8" s="612"/>
      <c r="DQ8" s="619">
        <v>2339649</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14923</v>
      </c>
      <c r="S9" s="611"/>
      <c r="T9" s="611"/>
      <c r="U9" s="611"/>
      <c r="V9" s="611"/>
      <c r="W9" s="611"/>
      <c r="X9" s="611"/>
      <c r="Y9" s="612"/>
      <c r="Z9" s="613">
        <v>0.1</v>
      </c>
      <c r="AA9" s="613"/>
      <c r="AB9" s="613"/>
      <c r="AC9" s="613"/>
      <c r="AD9" s="614">
        <v>14923</v>
      </c>
      <c r="AE9" s="614"/>
      <c r="AF9" s="614"/>
      <c r="AG9" s="614"/>
      <c r="AH9" s="614"/>
      <c r="AI9" s="614"/>
      <c r="AJ9" s="614"/>
      <c r="AK9" s="614"/>
      <c r="AL9" s="615">
        <v>0.2</v>
      </c>
      <c r="AM9" s="616"/>
      <c r="AN9" s="616"/>
      <c r="AO9" s="617"/>
      <c r="AP9" s="607" t="s">
        <v>230</v>
      </c>
      <c r="AQ9" s="608"/>
      <c r="AR9" s="608"/>
      <c r="AS9" s="608"/>
      <c r="AT9" s="608"/>
      <c r="AU9" s="608"/>
      <c r="AV9" s="608"/>
      <c r="AW9" s="608"/>
      <c r="AX9" s="608"/>
      <c r="AY9" s="608"/>
      <c r="AZ9" s="608"/>
      <c r="BA9" s="608"/>
      <c r="BB9" s="608"/>
      <c r="BC9" s="608"/>
      <c r="BD9" s="608"/>
      <c r="BE9" s="608"/>
      <c r="BF9" s="609"/>
      <c r="BG9" s="610">
        <v>631968</v>
      </c>
      <c r="BH9" s="611"/>
      <c r="BI9" s="611"/>
      <c r="BJ9" s="611"/>
      <c r="BK9" s="611"/>
      <c r="BL9" s="611"/>
      <c r="BM9" s="611"/>
      <c r="BN9" s="612"/>
      <c r="BO9" s="613">
        <v>22.6</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1392744</v>
      </c>
      <c r="CS9" s="611"/>
      <c r="CT9" s="611"/>
      <c r="CU9" s="611"/>
      <c r="CV9" s="611"/>
      <c r="CW9" s="611"/>
      <c r="CX9" s="611"/>
      <c r="CY9" s="612"/>
      <c r="CZ9" s="613">
        <v>10.6</v>
      </c>
      <c r="DA9" s="613"/>
      <c r="DB9" s="613"/>
      <c r="DC9" s="613"/>
      <c r="DD9" s="619">
        <v>24099</v>
      </c>
      <c r="DE9" s="611"/>
      <c r="DF9" s="611"/>
      <c r="DG9" s="611"/>
      <c r="DH9" s="611"/>
      <c r="DI9" s="611"/>
      <c r="DJ9" s="611"/>
      <c r="DK9" s="611"/>
      <c r="DL9" s="611"/>
      <c r="DM9" s="611"/>
      <c r="DN9" s="611"/>
      <c r="DO9" s="611"/>
      <c r="DP9" s="612"/>
      <c r="DQ9" s="619">
        <v>1023958</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72588</v>
      </c>
      <c r="BH10" s="611"/>
      <c r="BI10" s="611"/>
      <c r="BJ10" s="611"/>
      <c r="BK10" s="611"/>
      <c r="BL10" s="611"/>
      <c r="BM10" s="611"/>
      <c r="BN10" s="612"/>
      <c r="BO10" s="613">
        <v>2.6</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t="s">
        <v>122</v>
      </c>
      <c r="CS10" s="611"/>
      <c r="CT10" s="611"/>
      <c r="CU10" s="611"/>
      <c r="CV10" s="611"/>
      <c r="CW10" s="611"/>
      <c r="CX10" s="611"/>
      <c r="CY10" s="612"/>
      <c r="CZ10" s="613" t="s">
        <v>122</v>
      </c>
      <c r="DA10" s="613"/>
      <c r="DB10" s="613"/>
      <c r="DC10" s="613"/>
      <c r="DD10" s="619" t="s">
        <v>122</v>
      </c>
      <c r="DE10" s="611"/>
      <c r="DF10" s="611"/>
      <c r="DG10" s="611"/>
      <c r="DH10" s="611"/>
      <c r="DI10" s="611"/>
      <c r="DJ10" s="611"/>
      <c r="DK10" s="611"/>
      <c r="DL10" s="611"/>
      <c r="DM10" s="611"/>
      <c r="DN10" s="611"/>
      <c r="DO10" s="611"/>
      <c r="DP10" s="612"/>
      <c r="DQ10" s="619" t="s">
        <v>122</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457508</v>
      </c>
      <c r="S11" s="611"/>
      <c r="T11" s="611"/>
      <c r="U11" s="611"/>
      <c r="V11" s="611"/>
      <c r="W11" s="611"/>
      <c r="X11" s="611"/>
      <c r="Y11" s="612"/>
      <c r="Z11" s="615">
        <v>3.4</v>
      </c>
      <c r="AA11" s="616"/>
      <c r="AB11" s="616"/>
      <c r="AC11" s="622"/>
      <c r="AD11" s="619">
        <v>457508</v>
      </c>
      <c r="AE11" s="611"/>
      <c r="AF11" s="611"/>
      <c r="AG11" s="611"/>
      <c r="AH11" s="611"/>
      <c r="AI11" s="611"/>
      <c r="AJ11" s="611"/>
      <c r="AK11" s="612"/>
      <c r="AL11" s="615">
        <v>6.6</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74912</v>
      </c>
      <c r="BH11" s="611"/>
      <c r="BI11" s="611"/>
      <c r="BJ11" s="611"/>
      <c r="BK11" s="611"/>
      <c r="BL11" s="611"/>
      <c r="BM11" s="611"/>
      <c r="BN11" s="612"/>
      <c r="BO11" s="613">
        <v>2.7</v>
      </c>
      <c r="BP11" s="613"/>
      <c r="BQ11" s="613"/>
      <c r="BR11" s="613"/>
      <c r="BS11" s="614" t="s">
        <v>122</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356185</v>
      </c>
      <c r="CS11" s="611"/>
      <c r="CT11" s="611"/>
      <c r="CU11" s="611"/>
      <c r="CV11" s="611"/>
      <c r="CW11" s="611"/>
      <c r="CX11" s="611"/>
      <c r="CY11" s="612"/>
      <c r="CZ11" s="613">
        <v>2.7</v>
      </c>
      <c r="DA11" s="613"/>
      <c r="DB11" s="613"/>
      <c r="DC11" s="613"/>
      <c r="DD11" s="619">
        <v>174905</v>
      </c>
      <c r="DE11" s="611"/>
      <c r="DF11" s="611"/>
      <c r="DG11" s="611"/>
      <c r="DH11" s="611"/>
      <c r="DI11" s="611"/>
      <c r="DJ11" s="611"/>
      <c r="DK11" s="611"/>
      <c r="DL11" s="611"/>
      <c r="DM11" s="611"/>
      <c r="DN11" s="611"/>
      <c r="DO11" s="611"/>
      <c r="DP11" s="612"/>
      <c r="DQ11" s="619">
        <v>130371</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1503944</v>
      </c>
      <c r="BH12" s="611"/>
      <c r="BI12" s="611"/>
      <c r="BJ12" s="611"/>
      <c r="BK12" s="611"/>
      <c r="BL12" s="611"/>
      <c r="BM12" s="611"/>
      <c r="BN12" s="612"/>
      <c r="BO12" s="613">
        <v>53.8</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450518</v>
      </c>
      <c r="CS12" s="611"/>
      <c r="CT12" s="611"/>
      <c r="CU12" s="611"/>
      <c r="CV12" s="611"/>
      <c r="CW12" s="611"/>
      <c r="CX12" s="611"/>
      <c r="CY12" s="612"/>
      <c r="CZ12" s="613">
        <v>3.4</v>
      </c>
      <c r="DA12" s="613"/>
      <c r="DB12" s="613"/>
      <c r="DC12" s="613"/>
      <c r="DD12" s="619" t="s">
        <v>122</v>
      </c>
      <c r="DE12" s="611"/>
      <c r="DF12" s="611"/>
      <c r="DG12" s="611"/>
      <c r="DH12" s="611"/>
      <c r="DI12" s="611"/>
      <c r="DJ12" s="611"/>
      <c r="DK12" s="611"/>
      <c r="DL12" s="611"/>
      <c r="DM12" s="611"/>
      <c r="DN12" s="611"/>
      <c r="DO12" s="611"/>
      <c r="DP12" s="612"/>
      <c r="DQ12" s="619">
        <v>294232</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1502845</v>
      </c>
      <c r="BH13" s="611"/>
      <c r="BI13" s="611"/>
      <c r="BJ13" s="611"/>
      <c r="BK13" s="611"/>
      <c r="BL13" s="611"/>
      <c r="BM13" s="611"/>
      <c r="BN13" s="612"/>
      <c r="BO13" s="613">
        <v>53.8</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680605</v>
      </c>
      <c r="CS13" s="611"/>
      <c r="CT13" s="611"/>
      <c r="CU13" s="611"/>
      <c r="CV13" s="611"/>
      <c r="CW13" s="611"/>
      <c r="CX13" s="611"/>
      <c r="CY13" s="612"/>
      <c r="CZ13" s="613">
        <v>5.2</v>
      </c>
      <c r="DA13" s="613"/>
      <c r="DB13" s="613"/>
      <c r="DC13" s="613"/>
      <c r="DD13" s="619">
        <v>314615</v>
      </c>
      <c r="DE13" s="611"/>
      <c r="DF13" s="611"/>
      <c r="DG13" s="611"/>
      <c r="DH13" s="611"/>
      <c r="DI13" s="611"/>
      <c r="DJ13" s="611"/>
      <c r="DK13" s="611"/>
      <c r="DL13" s="611"/>
      <c r="DM13" s="611"/>
      <c r="DN13" s="611"/>
      <c r="DO13" s="611"/>
      <c r="DP13" s="612"/>
      <c r="DQ13" s="619">
        <v>341937</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v>568</v>
      </c>
      <c r="S14" s="611"/>
      <c r="T14" s="611"/>
      <c r="U14" s="611"/>
      <c r="V14" s="611"/>
      <c r="W14" s="611"/>
      <c r="X14" s="611"/>
      <c r="Y14" s="612"/>
      <c r="Z14" s="613">
        <v>0</v>
      </c>
      <c r="AA14" s="613"/>
      <c r="AB14" s="613"/>
      <c r="AC14" s="613"/>
      <c r="AD14" s="614">
        <v>568</v>
      </c>
      <c r="AE14" s="614"/>
      <c r="AF14" s="614"/>
      <c r="AG14" s="614"/>
      <c r="AH14" s="614"/>
      <c r="AI14" s="614"/>
      <c r="AJ14" s="614"/>
      <c r="AK14" s="614"/>
      <c r="AL14" s="615">
        <v>0</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68108</v>
      </c>
      <c r="BH14" s="611"/>
      <c r="BI14" s="611"/>
      <c r="BJ14" s="611"/>
      <c r="BK14" s="611"/>
      <c r="BL14" s="611"/>
      <c r="BM14" s="611"/>
      <c r="BN14" s="612"/>
      <c r="BO14" s="613">
        <v>2.4</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632107</v>
      </c>
      <c r="CS14" s="611"/>
      <c r="CT14" s="611"/>
      <c r="CU14" s="611"/>
      <c r="CV14" s="611"/>
      <c r="CW14" s="611"/>
      <c r="CX14" s="611"/>
      <c r="CY14" s="612"/>
      <c r="CZ14" s="613">
        <v>4.8</v>
      </c>
      <c r="DA14" s="613"/>
      <c r="DB14" s="613"/>
      <c r="DC14" s="613"/>
      <c r="DD14" s="619">
        <v>93191</v>
      </c>
      <c r="DE14" s="611"/>
      <c r="DF14" s="611"/>
      <c r="DG14" s="611"/>
      <c r="DH14" s="611"/>
      <c r="DI14" s="611"/>
      <c r="DJ14" s="611"/>
      <c r="DK14" s="611"/>
      <c r="DL14" s="611"/>
      <c r="DM14" s="611"/>
      <c r="DN14" s="611"/>
      <c r="DO14" s="611"/>
      <c r="DP14" s="612"/>
      <c r="DQ14" s="619">
        <v>466847</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t="s">
        <v>122</v>
      </c>
      <c r="S15" s="611"/>
      <c r="T15" s="611"/>
      <c r="U15" s="611"/>
      <c r="V15" s="611"/>
      <c r="W15" s="611"/>
      <c r="X15" s="611"/>
      <c r="Y15" s="612"/>
      <c r="Z15" s="613" t="s">
        <v>122</v>
      </c>
      <c r="AA15" s="613"/>
      <c r="AB15" s="613"/>
      <c r="AC15" s="613"/>
      <c r="AD15" s="614" t="s">
        <v>122</v>
      </c>
      <c r="AE15" s="614"/>
      <c r="AF15" s="614"/>
      <c r="AG15" s="614"/>
      <c r="AH15" s="614"/>
      <c r="AI15" s="614"/>
      <c r="AJ15" s="614"/>
      <c r="AK15" s="614"/>
      <c r="AL15" s="615" t="s">
        <v>122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144229</v>
      </c>
      <c r="BH15" s="611"/>
      <c r="BI15" s="611"/>
      <c r="BJ15" s="611"/>
      <c r="BK15" s="611"/>
      <c r="BL15" s="611"/>
      <c r="BM15" s="611"/>
      <c r="BN15" s="612"/>
      <c r="BO15" s="613">
        <v>5.2</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996803</v>
      </c>
      <c r="CS15" s="611"/>
      <c r="CT15" s="611"/>
      <c r="CU15" s="611"/>
      <c r="CV15" s="611"/>
      <c r="CW15" s="611"/>
      <c r="CX15" s="611"/>
      <c r="CY15" s="612"/>
      <c r="CZ15" s="613">
        <v>7.6</v>
      </c>
      <c r="DA15" s="613"/>
      <c r="DB15" s="613"/>
      <c r="DC15" s="613"/>
      <c r="DD15" s="619">
        <v>314427</v>
      </c>
      <c r="DE15" s="611"/>
      <c r="DF15" s="611"/>
      <c r="DG15" s="611"/>
      <c r="DH15" s="611"/>
      <c r="DI15" s="611"/>
      <c r="DJ15" s="611"/>
      <c r="DK15" s="611"/>
      <c r="DL15" s="611"/>
      <c r="DM15" s="611"/>
      <c r="DN15" s="611"/>
      <c r="DO15" s="611"/>
      <c r="DP15" s="612"/>
      <c r="DQ15" s="619">
        <v>580530</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v>9250</v>
      </c>
      <c r="S16" s="611"/>
      <c r="T16" s="611"/>
      <c r="U16" s="611"/>
      <c r="V16" s="611"/>
      <c r="W16" s="611"/>
      <c r="X16" s="611"/>
      <c r="Y16" s="612"/>
      <c r="Z16" s="613">
        <v>0.1</v>
      </c>
      <c r="AA16" s="613"/>
      <c r="AB16" s="613"/>
      <c r="AC16" s="613"/>
      <c r="AD16" s="614">
        <v>9250</v>
      </c>
      <c r="AE16" s="614"/>
      <c r="AF16" s="614"/>
      <c r="AG16" s="614"/>
      <c r="AH16" s="614"/>
      <c r="AI16" s="614"/>
      <c r="AJ16" s="614"/>
      <c r="AK16" s="614"/>
      <c r="AL16" s="615">
        <v>0.1</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189827</v>
      </c>
      <c r="CS16" s="611"/>
      <c r="CT16" s="611"/>
      <c r="CU16" s="611"/>
      <c r="CV16" s="611"/>
      <c r="CW16" s="611"/>
      <c r="CX16" s="611"/>
      <c r="CY16" s="612"/>
      <c r="CZ16" s="613">
        <v>1.4</v>
      </c>
      <c r="DA16" s="613"/>
      <c r="DB16" s="613"/>
      <c r="DC16" s="613"/>
      <c r="DD16" s="619" t="s">
        <v>122</v>
      </c>
      <c r="DE16" s="611"/>
      <c r="DF16" s="611"/>
      <c r="DG16" s="611"/>
      <c r="DH16" s="611"/>
      <c r="DI16" s="611"/>
      <c r="DJ16" s="611"/>
      <c r="DK16" s="611"/>
      <c r="DL16" s="611"/>
      <c r="DM16" s="611"/>
      <c r="DN16" s="611"/>
      <c r="DO16" s="611"/>
      <c r="DP16" s="612"/>
      <c r="DQ16" s="619">
        <v>27105</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v>54724</v>
      </c>
      <c r="S17" s="611"/>
      <c r="T17" s="611"/>
      <c r="U17" s="611"/>
      <c r="V17" s="611"/>
      <c r="W17" s="611"/>
      <c r="X17" s="611"/>
      <c r="Y17" s="612"/>
      <c r="Z17" s="613">
        <v>0.4</v>
      </c>
      <c r="AA17" s="613"/>
      <c r="AB17" s="613"/>
      <c r="AC17" s="613"/>
      <c r="AD17" s="614">
        <v>54724</v>
      </c>
      <c r="AE17" s="614"/>
      <c r="AF17" s="614"/>
      <c r="AG17" s="614"/>
      <c r="AH17" s="614"/>
      <c r="AI17" s="614"/>
      <c r="AJ17" s="614"/>
      <c r="AK17" s="614"/>
      <c r="AL17" s="615">
        <v>0.8</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1369164</v>
      </c>
      <c r="CS17" s="611"/>
      <c r="CT17" s="611"/>
      <c r="CU17" s="611"/>
      <c r="CV17" s="611"/>
      <c r="CW17" s="611"/>
      <c r="CX17" s="611"/>
      <c r="CY17" s="612"/>
      <c r="CZ17" s="613">
        <v>10.4</v>
      </c>
      <c r="DA17" s="613"/>
      <c r="DB17" s="613"/>
      <c r="DC17" s="613"/>
      <c r="DD17" s="619" t="s">
        <v>122</v>
      </c>
      <c r="DE17" s="611"/>
      <c r="DF17" s="611"/>
      <c r="DG17" s="611"/>
      <c r="DH17" s="611"/>
      <c r="DI17" s="611"/>
      <c r="DJ17" s="611"/>
      <c r="DK17" s="611"/>
      <c r="DL17" s="611"/>
      <c r="DM17" s="611"/>
      <c r="DN17" s="611"/>
      <c r="DO17" s="611"/>
      <c r="DP17" s="612"/>
      <c r="DQ17" s="619">
        <v>1345669</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v>10425</v>
      </c>
      <c r="S18" s="611"/>
      <c r="T18" s="611"/>
      <c r="U18" s="611"/>
      <c r="V18" s="611"/>
      <c r="W18" s="611"/>
      <c r="X18" s="611"/>
      <c r="Y18" s="612"/>
      <c r="Z18" s="613">
        <v>0.1</v>
      </c>
      <c r="AA18" s="613"/>
      <c r="AB18" s="613"/>
      <c r="AC18" s="613"/>
      <c r="AD18" s="614">
        <v>10425</v>
      </c>
      <c r="AE18" s="614"/>
      <c r="AF18" s="614"/>
      <c r="AG18" s="614"/>
      <c r="AH18" s="614"/>
      <c r="AI18" s="614"/>
      <c r="AJ18" s="614"/>
      <c r="AK18" s="614"/>
      <c r="AL18" s="615">
        <v>0.1</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v>159686</v>
      </c>
      <c r="CS18" s="611"/>
      <c r="CT18" s="611"/>
      <c r="CU18" s="611"/>
      <c r="CV18" s="611"/>
      <c r="CW18" s="611"/>
      <c r="CX18" s="611"/>
      <c r="CY18" s="612"/>
      <c r="CZ18" s="613">
        <v>1.2</v>
      </c>
      <c r="DA18" s="613"/>
      <c r="DB18" s="613"/>
      <c r="DC18" s="613"/>
      <c r="DD18" s="619" t="s">
        <v>122</v>
      </c>
      <c r="DE18" s="611"/>
      <c r="DF18" s="611"/>
      <c r="DG18" s="611"/>
      <c r="DH18" s="611"/>
      <c r="DI18" s="611"/>
      <c r="DJ18" s="611"/>
      <c r="DK18" s="611"/>
      <c r="DL18" s="611"/>
      <c r="DM18" s="611"/>
      <c r="DN18" s="611"/>
      <c r="DO18" s="611"/>
      <c r="DP18" s="612"/>
      <c r="DQ18" s="619">
        <v>159686</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8380</v>
      </c>
      <c r="S19" s="611"/>
      <c r="T19" s="611"/>
      <c r="U19" s="611"/>
      <c r="V19" s="611"/>
      <c r="W19" s="611"/>
      <c r="X19" s="611"/>
      <c r="Y19" s="612"/>
      <c r="Z19" s="613">
        <v>0.1</v>
      </c>
      <c r="AA19" s="613"/>
      <c r="AB19" s="613"/>
      <c r="AC19" s="613"/>
      <c r="AD19" s="614">
        <v>8380</v>
      </c>
      <c r="AE19" s="614"/>
      <c r="AF19" s="614"/>
      <c r="AG19" s="614"/>
      <c r="AH19" s="614"/>
      <c r="AI19" s="614"/>
      <c r="AJ19" s="614"/>
      <c r="AK19" s="614"/>
      <c r="AL19" s="615">
        <v>0.1</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270038</v>
      </c>
      <c r="BH19" s="611"/>
      <c r="BI19" s="611"/>
      <c r="BJ19" s="611"/>
      <c r="BK19" s="611"/>
      <c r="BL19" s="611"/>
      <c r="BM19" s="611"/>
      <c r="BN19" s="612"/>
      <c r="BO19" s="613">
        <v>9.6999999999999993</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v>2045</v>
      </c>
      <c r="S20" s="611"/>
      <c r="T20" s="611"/>
      <c r="U20" s="611"/>
      <c r="V20" s="611"/>
      <c r="W20" s="611"/>
      <c r="X20" s="611"/>
      <c r="Y20" s="612"/>
      <c r="Z20" s="613">
        <v>0</v>
      </c>
      <c r="AA20" s="613"/>
      <c r="AB20" s="613"/>
      <c r="AC20" s="613"/>
      <c r="AD20" s="614">
        <v>2045</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270038</v>
      </c>
      <c r="BH20" s="611"/>
      <c r="BI20" s="611"/>
      <c r="BJ20" s="611"/>
      <c r="BK20" s="611"/>
      <c r="BL20" s="611"/>
      <c r="BM20" s="611"/>
      <c r="BN20" s="612"/>
      <c r="BO20" s="613">
        <v>9.6999999999999993</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13181850</v>
      </c>
      <c r="CS20" s="611"/>
      <c r="CT20" s="611"/>
      <c r="CU20" s="611"/>
      <c r="CV20" s="611"/>
      <c r="CW20" s="611"/>
      <c r="CX20" s="611"/>
      <c r="CY20" s="612"/>
      <c r="CZ20" s="613">
        <v>100</v>
      </c>
      <c r="DA20" s="613"/>
      <c r="DB20" s="613"/>
      <c r="DC20" s="613"/>
      <c r="DD20" s="619">
        <v>1152587</v>
      </c>
      <c r="DE20" s="611"/>
      <c r="DF20" s="611"/>
      <c r="DG20" s="611"/>
      <c r="DH20" s="611"/>
      <c r="DI20" s="611"/>
      <c r="DJ20" s="611"/>
      <c r="DK20" s="611"/>
      <c r="DL20" s="611"/>
      <c r="DM20" s="611"/>
      <c r="DN20" s="611"/>
      <c r="DO20" s="611"/>
      <c r="DP20" s="612"/>
      <c r="DQ20" s="619">
        <v>8328426</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v>4128496</v>
      </c>
      <c r="S21" s="611"/>
      <c r="T21" s="611"/>
      <c r="U21" s="611"/>
      <c r="V21" s="611"/>
      <c r="W21" s="611"/>
      <c r="X21" s="611"/>
      <c r="Y21" s="612"/>
      <c r="Z21" s="613">
        <v>30.2</v>
      </c>
      <c r="AA21" s="613"/>
      <c r="AB21" s="613"/>
      <c r="AC21" s="613"/>
      <c r="AD21" s="614">
        <v>3604940</v>
      </c>
      <c r="AE21" s="614"/>
      <c r="AF21" s="614"/>
      <c r="AG21" s="614"/>
      <c r="AH21" s="614"/>
      <c r="AI21" s="614"/>
      <c r="AJ21" s="614"/>
      <c r="AK21" s="614"/>
      <c r="AL21" s="615">
        <v>51.6</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157795</v>
      </c>
      <c r="BH21" s="611"/>
      <c r="BI21" s="611"/>
      <c r="BJ21" s="611"/>
      <c r="BK21" s="611"/>
      <c r="BL21" s="611"/>
      <c r="BM21" s="611"/>
      <c r="BN21" s="612"/>
      <c r="BO21" s="613">
        <v>5.6</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v>3604940</v>
      </c>
      <c r="S22" s="611"/>
      <c r="T22" s="611"/>
      <c r="U22" s="611"/>
      <c r="V22" s="611"/>
      <c r="W22" s="611"/>
      <c r="X22" s="611"/>
      <c r="Y22" s="612"/>
      <c r="Z22" s="613">
        <v>26.4</v>
      </c>
      <c r="AA22" s="613"/>
      <c r="AB22" s="613"/>
      <c r="AC22" s="613"/>
      <c r="AD22" s="614">
        <v>3604940</v>
      </c>
      <c r="AE22" s="614"/>
      <c r="AF22" s="614"/>
      <c r="AG22" s="614"/>
      <c r="AH22" s="614"/>
      <c r="AI22" s="614"/>
      <c r="AJ22" s="614"/>
      <c r="AK22" s="614"/>
      <c r="AL22" s="615">
        <v>51.6</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v>523556</v>
      </c>
      <c r="S23" s="611"/>
      <c r="T23" s="611"/>
      <c r="U23" s="611"/>
      <c r="V23" s="611"/>
      <c r="W23" s="611"/>
      <c r="X23" s="611"/>
      <c r="Y23" s="612"/>
      <c r="Z23" s="613">
        <v>3.8</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v>112243</v>
      </c>
      <c r="BH23" s="611"/>
      <c r="BI23" s="611"/>
      <c r="BJ23" s="611"/>
      <c r="BK23" s="611"/>
      <c r="BL23" s="611"/>
      <c r="BM23" s="611"/>
      <c r="BN23" s="612"/>
      <c r="BO23" s="613">
        <v>4</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5554404</v>
      </c>
      <c r="CS24" s="600"/>
      <c r="CT24" s="600"/>
      <c r="CU24" s="600"/>
      <c r="CV24" s="600"/>
      <c r="CW24" s="600"/>
      <c r="CX24" s="600"/>
      <c r="CY24" s="601"/>
      <c r="CZ24" s="604">
        <v>42.1</v>
      </c>
      <c r="DA24" s="605"/>
      <c r="DB24" s="605"/>
      <c r="DC24" s="621"/>
      <c r="DD24" s="642">
        <v>4271626</v>
      </c>
      <c r="DE24" s="600"/>
      <c r="DF24" s="600"/>
      <c r="DG24" s="600"/>
      <c r="DH24" s="600"/>
      <c r="DI24" s="600"/>
      <c r="DJ24" s="600"/>
      <c r="DK24" s="601"/>
      <c r="DL24" s="642">
        <v>3877103</v>
      </c>
      <c r="DM24" s="600"/>
      <c r="DN24" s="600"/>
      <c r="DO24" s="600"/>
      <c r="DP24" s="600"/>
      <c r="DQ24" s="600"/>
      <c r="DR24" s="600"/>
      <c r="DS24" s="600"/>
      <c r="DT24" s="600"/>
      <c r="DU24" s="600"/>
      <c r="DV24" s="601"/>
      <c r="DW24" s="604">
        <v>55.2</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7550355</v>
      </c>
      <c r="S25" s="611"/>
      <c r="T25" s="611"/>
      <c r="U25" s="611"/>
      <c r="V25" s="611"/>
      <c r="W25" s="611"/>
      <c r="X25" s="611"/>
      <c r="Y25" s="612"/>
      <c r="Z25" s="613">
        <v>55.3</v>
      </c>
      <c r="AA25" s="613"/>
      <c r="AB25" s="613"/>
      <c r="AC25" s="613"/>
      <c r="AD25" s="614">
        <v>6914556</v>
      </c>
      <c r="AE25" s="614"/>
      <c r="AF25" s="614"/>
      <c r="AG25" s="614"/>
      <c r="AH25" s="614"/>
      <c r="AI25" s="614"/>
      <c r="AJ25" s="614"/>
      <c r="AK25" s="614"/>
      <c r="AL25" s="615">
        <v>99.1</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2516346</v>
      </c>
      <c r="CS25" s="643"/>
      <c r="CT25" s="643"/>
      <c r="CU25" s="643"/>
      <c r="CV25" s="643"/>
      <c r="CW25" s="643"/>
      <c r="CX25" s="643"/>
      <c r="CY25" s="644"/>
      <c r="CZ25" s="615">
        <v>19.100000000000001</v>
      </c>
      <c r="DA25" s="640"/>
      <c r="DB25" s="640"/>
      <c r="DC25" s="645"/>
      <c r="DD25" s="619">
        <v>2177691</v>
      </c>
      <c r="DE25" s="643"/>
      <c r="DF25" s="643"/>
      <c r="DG25" s="643"/>
      <c r="DH25" s="643"/>
      <c r="DI25" s="643"/>
      <c r="DJ25" s="643"/>
      <c r="DK25" s="644"/>
      <c r="DL25" s="619">
        <v>2094606</v>
      </c>
      <c r="DM25" s="643"/>
      <c r="DN25" s="643"/>
      <c r="DO25" s="643"/>
      <c r="DP25" s="643"/>
      <c r="DQ25" s="643"/>
      <c r="DR25" s="643"/>
      <c r="DS25" s="643"/>
      <c r="DT25" s="643"/>
      <c r="DU25" s="643"/>
      <c r="DV25" s="644"/>
      <c r="DW25" s="615">
        <v>29.8</v>
      </c>
      <c r="DX25" s="640"/>
      <c r="DY25" s="640"/>
      <c r="DZ25" s="640"/>
      <c r="EA25" s="640"/>
      <c r="EB25" s="640"/>
      <c r="EC25" s="641"/>
    </row>
    <row r="26" spans="2:133" ht="11.25" customHeight="1" x14ac:dyDescent="0.2">
      <c r="B26" s="607" t="s">
        <v>283</v>
      </c>
      <c r="C26" s="608"/>
      <c r="D26" s="608"/>
      <c r="E26" s="608"/>
      <c r="F26" s="608"/>
      <c r="G26" s="608"/>
      <c r="H26" s="608"/>
      <c r="I26" s="608"/>
      <c r="J26" s="608"/>
      <c r="K26" s="608"/>
      <c r="L26" s="608"/>
      <c r="M26" s="608"/>
      <c r="N26" s="608"/>
      <c r="O26" s="608"/>
      <c r="P26" s="608"/>
      <c r="Q26" s="609"/>
      <c r="R26" s="610">
        <v>885</v>
      </c>
      <c r="S26" s="611"/>
      <c r="T26" s="611"/>
      <c r="U26" s="611"/>
      <c r="V26" s="611"/>
      <c r="W26" s="611"/>
      <c r="X26" s="611"/>
      <c r="Y26" s="612"/>
      <c r="Z26" s="613">
        <v>0</v>
      </c>
      <c r="AA26" s="613"/>
      <c r="AB26" s="613"/>
      <c r="AC26" s="613"/>
      <c r="AD26" s="614">
        <v>885</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1553076</v>
      </c>
      <c r="CS26" s="611"/>
      <c r="CT26" s="611"/>
      <c r="CU26" s="611"/>
      <c r="CV26" s="611"/>
      <c r="CW26" s="611"/>
      <c r="CX26" s="611"/>
      <c r="CY26" s="612"/>
      <c r="CZ26" s="615">
        <v>11.8</v>
      </c>
      <c r="DA26" s="640"/>
      <c r="DB26" s="640"/>
      <c r="DC26" s="645"/>
      <c r="DD26" s="619">
        <v>1374951</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2">
      <c r="B27" s="607" t="s">
        <v>286</v>
      </c>
      <c r="C27" s="608"/>
      <c r="D27" s="608"/>
      <c r="E27" s="608"/>
      <c r="F27" s="608"/>
      <c r="G27" s="608"/>
      <c r="H27" s="608"/>
      <c r="I27" s="608"/>
      <c r="J27" s="608"/>
      <c r="K27" s="608"/>
      <c r="L27" s="608"/>
      <c r="M27" s="608"/>
      <c r="N27" s="608"/>
      <c r="O27" s="608"/>
      <c r="P27" s="608"/>
      <c r="Q27" s="609"/>
      <c r="R27" s="610">
        <v>10836</v>
      </c>
      <c r="S27" s="611"/>
      <c r="T27" s="611"/>
      <c r="U27" s="611"/>
      <c r="V27" s="611"/>
      <c r="W27" s="611"/>
      <c r="X27" s="611"/>
      <c r="Y27" s="612"/>
      <c r="Z27" s="613">
        <v>0.1</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2795193</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1668894</v>
      </c>
      <c r="CS27" s="643"/>
      <c r="CT27" s="643"/>
      <c r="CU27" s="643"/>
      <c r="CV27" s="643"/>
      <c r="CW27" s="643"/>
      <c r="CX27" s="643"/>
      <c r="CY27" s="644"/>
      <c r="CZ27" s="615">
        <v>12.7</v>
      </c>
      <c r="DA27" s="640"/>
      <c r="DB27" s="640"/>
      <c r="DC27" s="645"/>
      <c r="DD27" s="619">
        <v>748266</v>
      </c>
      <c r="DE27" s="643"/>
      <c r="DF27" s="643"/>
      <c r="DG27" s="643"/>
      <c r="DH27" s="643"/>
      <c r="DI27" s="643"/>
      <c r="DJ27" s="643"/>
      <c r="DK27" s="644"/>
      <c r="DL27" s="619">
        <v>436828</v>
      </c>
      <c r="DM27" s="643"/>
      <c r="DN27" s="643"/>
      <c r="DO27" s="643"/>
      <c r="DP27" s="643"/>
      <c r="DQ27" s="643"/>
      <c r="DR27" s="643"/>
      <c r="DS27" s="643"/>
      <c r="DT27" s="643"/>
      <c r="DU27" s="643"/>
      <c r="DV27" s="644"/>
      <c r="DW27" s="615">
        <v>6.2</v>
      </c>
      <c r="DX27" s="640"/>
      <c r="DY27" s="640"/>
      <c r="DZ27" s="640"/>
      <c r="EA27" s="640"/>
      <c r="EB27" s="640"/>
      <c r="EC27" s="641"/>
    </row>
    <row r="28" spans="2:133" ht="11.25" customHeight="1" x14ac:dyDescent="0.2">
      <c r="B28" s="607" t="s">
        <v>289</v>
      </c>
      <c r="C28" s="608"/>
      <c r="D28" s="608"/>
      <c r="E28" s="608"/>
      <c r="F28" s="608"/>
      <c r="G28" s="608"/>
      <c r="H28" s="608"/>
      <c r="I28" s="608"/>
      <c r="J28" s="608"/>
      <c r="K28" s="608"/>
      <c r="L28" s="608"/>
      <c r="M28" s="608"/>
      <c r="N28" s="608"/>
      <c r="O28" s="608"/>
      <c r="P28" s="608"/>
      <c r="Q28" s="609"/>
      <c r="R28" s="610">
        <v>104521</v>
      </c>
      <c r="S28" s="611"/>
      <c r="T28" s="611"/>
      <c r="U28" s="611"/>
      <c r="V28" s="611"/>
      <c r="W28" s="611"/>
      <c r="X28" s="611"/>
      <c r="Y28" s="612"/>
      <c r="Z28" s="613">
        <v>0.8</v>
      </c>
      <c r="AA28" s="613"/>
      <c r="AB28" s="613"/>
      <c r="AC28" s="613"/>
      <c r="AD28" s="614">
        <v>24461</v>
      </c>
      <c r="AE28" s="614"/>
      <c r="AF28" s="614"/>
      <c r="AG28" s="614"/>
      <c r="AH28" s="614"/>
      <c r="AI28" s="614"/>
      <c r="AJ28" s="614"/>
      <c r="AK28" s="614"/>
      <c r="AL28" s="615">
        <v>0.4</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1369164</v>
      </c>
      <c r="CS28" s="611"/>
      <c r="CT28" s="611"/>
      <c r="CU28" s="611"/>
      <c r="CV28" s="611"/>
      <c r="CW28" s="611"/>
      <c r="CX28" s="611"/>
      <c r="CY28" s="612"/>
      <c r="CZ28" s="615">
        <v>10.4</v>
      </c>
      <c r="DA28" s="640"/>
      <c r="DB28" s="640"/>
      <c r="DC28" s="645"/>
      <c r="DD28" s="619">
        <v>1345669</v>
      </c>
      <c r="DE28" s="611"/>
      <c r="DF28" s="611"/>
      <c r="DG28" s="611"/>
      <c r="DH28" s="611"/>
      <c r="DI28" s="611"/>
      <c r="DJ28" s="611"/>
      <c r="DK28" s="612"/>
      <c r="DL28" s="619">
        <v>1345669</v>
      </c>
      <c r="DM28" s="611"/>
      <c r="DN28" s="611"/>
      <c r="DO28" s="611"/>
      <c r="DP28" s="611"/>
      <c r="DQ28" s="611"/>
      <c r="DR28" s="611"/>
      <c r="DS28" s="611"/>
      <c r="DT28" s="611"/>
      <c r="DU28" s="611"/>
      <c r="DV28" s="612"/>
      <c r="DW28" s="615">
        <v>19.2</v>
      </c>
      <c r="DX28" s="640"/>
      <c r="DY28" s="640"/>
      <c r="DZ28" s="640"/>
      <c r="EA28" s="640"/>
      <c r="EB28" s="640"/>
      <c r="EC28" s="641"/>
    </row>
    <row r="29" spans="2:133" ht="11.25" customHeight="1" x14ac:dyDescent="0.2">
      <c r="B29" s="607" t="s">
        <v>291</v>
      </c>
      <c r="C29" s="608"/>
      <c r="D29" s="608"/>
      <c r="E29" s="608"/>
      <c r="F29" s="608"/>
      <c r="G29" s="608"/>
      <c r="H29" s="608"/>
      <c r="I29" s="608"/>
      <c r="J29" s="608"/>
      <c r="K29" s="608"/>
      <c r="L29" s="608"/>
      <c r="M29" s="608"/>
      <c r="N29" s="608"/>
      <c r="O29" s="608"/>
      <c r="P29" s="608"/>
      <c r="Q29" s="609"/>
      <c r="R29" s="610">
        <v>32587</v>
      </c>
      <c r="S29" s="611"/>
      <c r="T29" s="611"/>
      <c r="U29" s="611"/>
      <c r="V29" s="611"/>
      <c r="W29" s="611"/>
      <c r="X29" s="611"/>
      <c r="Y29" s="612"/>
      <c r="Z29" s="613">
        <v>0.2</v>
      </c>
      <c r="AA29" s="613"/>
      <c r="AB29" s="613"/>
      <c r="AC29" s="613"/>
      <c r="AD29" s="614">
        <v>41</v>
      </c>
      <c r="AE29" s="614"/>
      <c r="AF29" s="614"/>
      <c r="AG29" s="614"/>
      <c r="AH29" s="614"/>
      <c r="AI29" s="614"/>
      <c r="AJ29" s="614"/>
      <c r="AK29" s="614"/>
      <c r="AL29" s="615">
        <v>0</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292</v>
      </c>
      <c r="CE29" s="649"/>
      <c r="CF29" s="607" t="s">
        <v>66</v>
      </c>
      <c r="CG29" s="608"/>
      <c r="CH29" s="608"/>
      <c r="CI29" s="608"/>
      <c r="CJ29" s="608"/>
      <c r="CK29" s="608"/>
      <c r="CL29" s="608"/>
      <c r="CM29" s="608"/>
      <c r="CN29" s="608"/>
      <c r="CO29" s="608"/>
      <c r="CP29" s="608"/>
      <c r="CQ29" s="609"/>
      <c r="CR29" s="610">
        <v>1369164</v>
      </c>
      <c r="CS29" s="643"/>
      <c r="CT29" s="643"/>
      <c r="CU29" s="643"/>
      <c r="CV29" s="643"/>
      <c r="CW29" s="643"/>
      <c r="CX29" s="643"/>
      <c r="CY29" s="644"/>
      <c r="CZ29" s="615">
        <v>10.4</v>
      </c>
      <c r="DA29" s="640"/>
      <c r="DB29" s="640"/>
      <c r="DC29" s="645"/>
      <c r="DD29" s="619">
        <v>1345669</v>
      </c>
      <c r="DE29" s="643"/>
      <c r="DF29" s="643"/>
      <c r="DG29" s="643"/>
      <c r="DH29" s="643"/>
      <c r="DI29" s="643"/>
      <c r="DJ29" s="643"/>
      <c r="DK29" s="644"/>
      <c r="DL29" s="619">
        <v>1345669</v>
      </c>
      <c r="DM29" s="643"/>
      <c r="DN29" s="643"/>
      <c r="DO29" s="643"/>
      <c r="DP29" s="643"/>
      <c r="DQ29" s="643"/>
      <c r="DR29" s="643"/>
      <c r="DS29" s="643"/>
      <c r="DT29" s="643"/>
      <c r="DU29" s="643"/>
      <c r="DV29" s="644"/>
      <c r="DW29" s="615">
        <v>19.2</v>
      </c>
      <c r="DX29" s="640"/>
      <c r="DY29" s="640"/>
      <c r="DZ29" s="640"/>
      <c r="EA29" s="640"/>
      <c r="EB29" s="640"/>
      <c r="EC29" s="641"/>
    </row>
    <row r="30" spans="2:133" ht="11.25" customHeight="1" x14ac:dyDescent="0.2">
      <c r="B30" s="607" t="s">
        <v>293</v>
      </c>
      <c r="C30" s="608"/>
      <c r="D30" s="608"/>
      <c r="E30" s="608"/>
      <c r="F30" s="608"/>
      <c r="G30" s="608"/>
      <c r="H30" s="608"/>
      <c r="I30" s="608"/>
      <c r="J30" s="608"/>
      <c r="K30" s="608"/>
      <c r="L30" s="608"/>
      <c r="M30" s="608"/>
      <c r="N30" s="608"/>
      <c r="O30" s="608"/>
      <c r="P30" s="608"/>
      <c r="Q30" s="609"/>
      <c r="R30" s="610">
        <v>1715808</v>
      </c>
      <c r="S30" s="611"/>
      <c r="T30" s="611"/>
      <c r="U30" s="611"/>
      <c r="V30" s="611"/>
      <c r="W30" s="611"/>
      <c r="X30" s="611"/>
      <c r="Y30" s="612"/>
      <c r="Z30" s="613">
        <v>12.6</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46"/>
      <c r="BI30" s="646"/>
      <c r="BJ30" s="646"/>
      <c r="BK30" s="646"/>
      <c r="BL30" s="646"/>
      <c r="BM30" s="646"/>
      <c r="BN30" s="646"/>
      <c r="BO30" s="646"/>
      <c r="BP30" s="646"/>
      <c r="BQ30" s="647"/>
      <c r="BR30" s="592" t="s">
        <v>295</v>
      </c>
      <c r="BS30" s="646"/>
      <c r="BT30" s="646"/>
      <c r="BU30" s="646"/>
      <c r="BV30" s="646"/>
      <c r="BW30" s="646"/>
      <c r="BX30" s="646"/>
      <c r="BY30" s="646"/>
      <c r="BZ30" s="646"/>
      <c r="CA30" s="646"/>
      <c r="CB30" s="647"/>
      <c r="CD30" s="650"/>
      <c r="CE30" s="651"/>
      <c r="CF30" s="607" t="s">
        <v>296</v>
      </c>
      <c r="CG30" s="608"/>
      <c r="CH30" s="608"/>
      <c r="CI30" s="608"/>
      <c r="CJ30" s="608"/>
      <c r="CK30" s="608"/>
      <c r="CL30" s="608"/>
      <c r="CM30" s="608"/>
      <c r="CN30" s="608"/>
      <c r="CO30" s="608"/>
      <c r="CP30" s="608"/>
      <c r="CQ30" s="609"/>
      <c r="CR30" s="610">
        <v>1337569</v>
      </c>
      <c r="CS30" s="611"/>
      <c r="CT30" s="611"/>
      <c r="CU30" s="611"/>
      <c r="CV30" s="611"/>
      <c r="CW30" s="611"/>
      <c r="CX30" s="611"/>
      <c r="CY30" s="612"/>
      <c r="CZ30" s="615">
        <v>10.1</v>
      </c>
      <c r="DA30" s="640"/>
      <c r="DB30" s="640"/>
      <c r="DC30" s="645"/>
      <c r="DD30" s="619">
        <v>1314399</v>
      </c>
      <c r="DE30" s="611"/>
      <c r="DF30" s="611"/>
      <c r="DG30" s="611"/>
      <c r="DH30" s="611"/>
      <c r="DI30" s="611"/>
      <c r="DJ30" s="611"/>
      <c r="DK30" s="612"/>
      <c r="DL30" s="619">
        <v>1314399</v>
      </c>
      <c r="DM30" s="611"/>
      <c r="DN30" s="611"/>
      <c r="DO30" s="611"/>
      <c r="DP30" s="611"/>
      <c r="DQ30" s="611"/>
      <c r="DR30" s="611"/>
      <c r="DS30" s="611"/>
      <c r="DT30" s="611"/>
      <c r="DU30" s="611"/>
      <c r="DV30" s="612"/>
      <c r="DW30" s="615">
        <v>18.7</v>
      </c>
      <c r="DX30" s="640"/>
      <c r="DY30" s="640"/>
      <c r="DZ30" s="640"/>
      <c r="EA30" s="640"/>
      <c r="EB30" s="640"/>
      <c r="EC30" s="641"/>
    </row>
    <row r="31" spans="2:133" ht="11.25" customHeight="1" x14ac:dyDescent="0.2">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8" t="s">
        <v>298</v>
      </c>
      <c r="AQ31" s="659"/>
      <c r="AR31" s="659"/>
      <c r="AS31" s="659"/>
      <c r="AT31" s="664" t="s">
        <v>299</v>
      </c>
      <c r="AU31" s="212"/>
      <c r="AV31" s="212"/>
      <c r="AW31" s="212"/>
      <c r="AX31" s="596" t="s">
        <v>177</v>
      </c>
      <c r="AY31" s="597"/>
      <c r="AZ31" s="597"/>
      <c r="BA31" s="597"/>
      <c r="BB31" s="597"/>
      <c r="BC31" s="597"/>
      <c r="BD31" s="597"/>
      <c r="BE31" s="597"/>
      <c r="BF31" s="598"/>
      <c r="BG31" s="657">
        <v>98.1</v>
      </c>
      <c r="BH31" s="654"/>
      <c r="BI31" s="654"/>
      <c r="BJ31" s="654"/>
      <c r="BK31" s="654"/>
      <c r="BL31" s="654"/>
      <c r="BM31" s="605">
        <v>94.6</v>
      </c>
      <c r="BN31" s="654"/>
      <c r="BO31" s="654"/>
      <c r="BP31" s="654"/>
      <c r="BQ31" s="655"/>
      <c r="BR31" s="657">
        <v>97.6</v>
      </c>
      <c r="BS31" s="654"/>
      <c r="BT31" s="654"/>
      <c r="BU31" s="654"/>
      <c r="BV31" s="654"/>
      <c r="BW31" s="654"/>
      <c r="BX31" s="605">
        <v>94.5</v>
      </c>
      <c r="BY31" s="654"/>
      <c r="BZ31" s="654"/>
      <c r="CA31" s="654"/>
      <c r="CB31" s="655"/>
      <c r="CD31" s="650"/>
      <c r="CE31" s="651"/>
      <c r="CF31" s="607" t="s">
        <v>300</v>
      </c>
      <c r="CG31" s="608"/>
      <c r="CH31" s="608"/>
      <c r="CI31" s="608"/>
      <c r="CJ31" s="608"/>
      <c r="CK31" s="608"/>
      <c r="CL31" s="608"/>
      <c r="CM31" s="608"/>
      <c r="CN31" s="608"/>
      <c r="CO31" s="608"/>
      <c r="CP31" s="608"/>
      <c r="CQ31" s="609"/>
      <c r="CR31" s="610">
        <v>31595</v>
      </c>
      <c r="CS31" s="643"/>
      <c r="CT31" s="643"/>
      <c r="CU31" s="643"/>
      <c r="CV31" s="643"/>
      <c r="CW31" s="643"/>
      <c r="CX31" s="643"/>
      <c r="CY31" s="644"/>
      <c r="CZ31" s="615">
        <v>0.2</v>
      </c>
      <c r="DA31" s="640"/>
      <c r="DB31" s="640"/>
      <c r="DC31" s="645"/>
      <c r="DD31" s="619">
        <v>31270</v>
      </c>
      <c r="DE31" s="643"/>
      <c r="DF31" s="643"/>
      <c r="DG31" s="643"/>
      <c r="DH31" s="643"/>
      <c r="DI31" s="643"/>
      <c r="DJ31" s="643"/>
      <c r="DK31" s="644"/>
      <c r="DL31" s="619">
        <v>31270</v>
      </c>
      <c r="DM31" s="643"/>
      <c r="DN31" s="643"/>
      <c r="DO31" s="643"/>
      <c r="DP31" s="643"/>
      <c r="DQ31" s="643"/>
      <c r="DR31" s="643"/>
      <c r="DS31" s="643"/>
      <c r="DT31" s="643"/>
      <c r="DU31" s="643"/>
      <c r="DV31" s="644"/>
      <c r="DW31" s="615">
        <v>0.4</v>
      </c>
      <c r="DX31" s="640"/>
      <c r="DY31" s="640"/>
      <c r="DZ31" s="640"/>
      <c r="EA31" s="640"/>
      <c r="EB31" s="640"/>
      <c r="EC31" s="641"/>
    </row>
    <row r="32" spans="2:133" ht="11.25" customHeight="1" x14ac:dyDescent="0.2">
      <c r="B32" s="607" t="s">
        <v>301</v>
      </c>
      <c r="C32" s="608"/>
      <c r="D32" s="608"/>
      <c r="E32" s="608"/>
      <c r="F32" s="608"/>
      <c r="G32" s="608"/>
      <c r="H32" s="608"/>
      <c r="I32" s="608"/>
      <c r="J32" s="608"/>
      <c r="K32" s="608"/>
      <c r="L32" s="608"/>
      <c r="M32" s="608"/>
      <c r="N32" s="608"/>
      <c r="O32" s="608"/>
      <c r="P32" s="608"/>
      <c r="Q32" s="609"/>
      <c r="R32" s="610">
        <v>710693</v>
      </c>
      <c r="S32" s="611"/>
      <c r="T32" s="611"/>
      <c r="U32" s="611"/>
      <c r="V32" s="611"/>
      <c r="W32" s="611"/>
      <c r="X32" s="611"/>
      <c r="Y32" s="612"/>
      <c r="Z32" s="613">
        <v>5.2</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208" t="s">
        <v>302</v>
      </c>
      <c r="AX32" s="607" t="s">
        <v>303</v>
      </c>
      <c r="AY32" s="608"/>
      <c r="AZ32" s="608"/>
      <c r="BA32" s="608"/>
      <c r="BB32" s="608"/>
      <c r="BC32" s="608"/>
      <c r="BD32" s="608"/>
      <c r="BE32" s="608"/>
      <c r="BF32" s="609"/>
      <c r="BG32" s="667">
        <v>98.8</v>
      </c>
      <c r="BH32" s="643"/>
      <c r="BI32" s="643"/>
      <c r="BJ32" s="643"/>
      <c r="BK32" s="643"/>
      <c r="BL32" s="643"/>
      <c r="BM32" s="616">
        <v>96.7</v>
      </c>
      <c r="BN32" s="643"/>
      <c r="BO32" s="643"/>
      <c r="BP32" s="643"/>
      <c r="BQ32" s="656"/>
      <c r="BR32" s="667">
        <v>98.3</v>
      </c>
      <c r="BS32" s="643"/>
      <c r="BT32" s="643"/>
      <c r="BU32" s="643"/>
      <c r="BV32" s="643"/>
      <c r="BW32" s="643"/>
      <c r="BX32" s="616">
        <v>96.9</v>
      </c>
      <c r="BY32" s="643"/>
      <c r="BZ32" s="643"/>
      <c r="CA32" s="643"/>
      <c r="CB32" s="656"/>
      <c r="CD32" s="652"/>
      <c r="CE32" s="653"/>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0"/>
      <c r="DB32" s="640"/>
      <c r="DC32" s="645"/>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0"/>
      <c r="DY32" s="640"/>
      <c r="DZ32" s="640"/>
      <c r="EA32" s="640"/>
      <c r="EB32" s="640"/>
      <c r="EC32" s="641"/>
    </row>
    <row r="33" spans="2:133" ht="11.25" customHeight="1" x14ac:dyDescent="0.2">
      <c r="B33" s="607" t="s">
        <v>305</v>
      </c>
      <c r="C33" s="608"/>
      <c r="D33" s="608"/>
      <c r="E33" s="608"/>
      <c r="F33" s="608"/>
      <c r="G33" s="608"/>
      <c r="H33" s="608"/>
      <c r="I33" s="608"/>
      <c r="J33" s="608"/>
      <c r="K33" s="608"/>
      <c r="L33" s="608"/>
      <c r="M33" s="608"/>
      <c r="N33" s="608"/>
      <c r="O33" s="608"/>
      <c r="P33" s="608"/>
      <c r="Q33" s="609"/>
      <c r="R33" s="610">
        <v>51515</v>
      </c>
      <c r="S33" s="611"/>
      <c r="T33" s="611"/>
      <c r="U33" s="611"/>
      <c r="V33" s="611"/>
      <c r="W33" s="611"/>
      <c r="X33" s="611"/>
      <c r="Y33" s="612"/>
      <c r="Z33" s="613">
        <v>0.4</v>
      </c>
      <c r="AA33" s="613"/>
      <c r="AB33" s="613"/>
      <c r="AC33" s="613"/>
      <c r="AD33" s="614">
        <v>37804</v>
      </c>
      <c r="AE33" s="614"/>
      <c r="AF33" s="614"/>
      <c r="AG33" s="614"/>
      <c r="AH33" s="614"/>
      <c r="AI33" s="614"/>
      <c r="AJ33" s="614"/>
      <c r="AK33" s="614"/>
      <c r="AL33" s="615">
        <v>0.5</v>
      </c>
      <c r="AM33" s="616"/>
      <c r="AN33" s="616"/>
      <c r="AO33" s="617"/>
      <c r="AP33" s="662"/>
      <c r="AQ33" s="663"/>
      <c r="AR33" s="663"/>
      <c r="AS33" s="663"/>
      <c r="AT33" s="666"/>
      <c r="AU33" s="213"/>
      <c r="AV33" s="213"/>
      <c r="AW33" s="213"/>
      <c r="AX33" s="631" t="s">
        <v>306</v>
      </c>
      <c r="AY33" s="632"/>
      <c r="AZ33" s="632"/>
      <c r="BA33" s="632"/>
      <c r="BB33" s="632"/>
      <c r="BC33" s="632"/>
      <c r="BD33" s="632"/>
      <c r="BE33" s="632"/>
      <c r="BF33" s="633"/>
      <c r="BG33" s="668">
        <v>97.4</v>
      </c>
      <c r="BH33" s="669"/>
      <c r="BI33" s="669"/>
      <c r="BJ33" s="669"/>
      <c r="BK33" s="669"/>
      <c r="BL33" s="669"/>
      <c r="BM33" s="670">
        <v>92.6</v>
      </c>
      <c r="BN33" s="669"/>
      <c r="BO33" s="669"/>
      <c r="BP33" s="669"/>
      <c r="BQ33" s="671"/>
      <c r="BR33" s="668">
        <v>96.7</v>
      </c>
      <c r="BS33" s="669"/>
      <c r="BT33" s="669"/>
      <c r="BU33" s="669"/>
      <c r="BV33" s="669"/>
      <c r="BW33" s="669"/>
      <c r="BX33" s="670">
        <v>92.4</v>
      </c>
      <c r="BY33" s="669"/>
      <c r="BZ33" s="669"/>
      <c r="CA33" s="669"/>
      <c r="CB33" s="671"/>
      <c r="CD33" s="607" t="s">
        <v>307</v>
      </c>
      <c r="CE33" s="608"/>
      <c r="CF33" s="608"/>
      <c r="CG33" s="608"/>
      <c r="CH33" s="608"/>
      <c r="CI33" s="608"/>
      <c r="CJ33" s="608"/>
      <c r="CK33" s="608"/>
      <c r="CL33" s="608"/>
      <c r="CM33" s="608"/>
      <c r="CN33" s="608"/>
      <c r="CO33" s="608"/>
      <c r="CP33" s="608"/>
      <c r="CQ33" s="609"/>
      <c r="CR33" s="610">
        <v>6285032</v>
      </c>
      <c r="CS33" s="643"/>
      <c r="CT33" s="643"/>
      <c r="CU33" s="643"/>
      <c r="CV33" s="643"/>
      <c r="CW33" s="643"/>
      <c r="CX33" s="643"/>
      <c r="CY33" s="644"/>
      <c r="CZ33" s="615">
        <v>47.7</v>
      </c>
      <c r="DA33" s="640"/>
      <c r="DB33" s="640"/>
      <c r="DC33" s="645"/>
      <c r="DD33" s="619">
        <v>3951093</v>
      </c>
      <c r="DE33" s="643"/>
      <c r="DF33" s="643"/>
      <c r="DG33" s="643"/>
      <c r="DH33" s="643"/>
      <c r="DI33" s="643"/>
      <c r="DJ33" s="643"/>
      <c r="DK33" s="644"/>
      <c r="DL33" s="619">
        <v>2261867</v>
      </c>
      <c r="DM33" s="643"/>
      <c r="DN33" s="643"/>
      <c r="DO33" s="643"/>
      <c r="DP33" s="643"/>
      <c r="DQ33" s="643"/>
      <c r="DR33" s="643"/>
      <c r="DS33" s="643"/>
      <c r="DT33" s="643"/>
      <c r="DU33" s="643"/>
      <c r="DV33" s="644"/>
      <c r="DW33" s="615">
        <v>32.200000000000003</v>
      </c>
      <c r="DX33" s="640"/>
      <c r="DY33" s="640"/>
      <c r="DZ33" s="640"/>
      <c r="EA33" s="640"/>
      <c r="EB33" s="640"/>
      <c r="EC33" s="641"/>
    </row>
    <row r="34" spans="2:133" ht="11.25" customHeight="1" x14ac:dyDescent="0.2">
      <c r="B34" s="607" t="s">
        <v>308</v>
      </c>
      <c r="C34" s="608"/>
      <c r="D34" s="608"/>
      <c r="E34" s="608"/>
      <c r="F34" s="608"/>
      <c r="G34" s="608"/>
      <c r="H34" s="608"/>
      <c r="I34" s="608"/>
      <c r="J34" s="608"/>
      <c r="K34" s="608"/>
      <c r="L34" s="608"/>
      <c r="M34" s="608"/>
      <c r="N34" s="608"/>
      <c r="O34" s="608"/>
      <c r="P34" s="608"/>
      <c r="Q34" s="609"/>
      <c r="R34" s="610">
        <v>858246</v>
      </c>
      <c r="S34" s="611"/>
      <c r="T34" s="611"/>
      <c r="U34" s="611"/>
      <c r="V34" s="611"/>
      <c r="W34" s="611"/>
      <c r="X34" s="611"/>
      <c r="Y34" s="612"/>
      <c r="Z34" s="613">
        <v>6.3</v>
      </c>
      <c r="AA34" s="613"/>
      <c r="AB34" s="613"/>
      <c r="AC34" s="613"/>
      <c r="AD34" s="614" t="s">
        <v>122</v>
      </c>
      <c r="AE34" s="614"/>
      <c r="AF34" s="614"/>
      <c r="AG34" s="614"/>
      <c r="AH34" s="614"/>
      <c r="AI34" s="614"/>
      <c r="AJ34" s="614"/>
      <c r="AK34" s="614"/>
      <c r="AL34" s="615" t="s">
        <v>122</v>
      </c>
      <c r="AM34" s="616"/>
      <c r="AN34" s="616"/>
      <c r="AO34" s="617"/>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07" t="s">
        <v>309</v>
      </c>
      <c r="CE34" s="608"/>
      <c r="CF34" s="608"/>
      <c r="CG34" s="608"/>
      <c r="CH34" s="608"/>
      <c r="CI34" s="608"/>
      <c r="CJ34" s="608"/>
      <c r="CK34" s="608"/>
      <c r="CL34" s="608"/>
      <c r="CM34" s="608"/>
      <c r="CN34" s="608"/>
      <c r="CO34" s="608"/>
      <c r="CP34" s="608"/>
      <c r="CQ34" s="609"/>
      <c r="CR34" s="610">
        <v>2009038</v>
      </c>
      <c r="CS34" s="611"/>
      <c r="CT34" s="611"/>
      <c r="CU34" s="611"/>
      <c r="CV34" s="611"/>
      <c r="CW34" s="611"/>
      <c r="CX34" s="611"/>
      <c r="CY34" s="612"/>
      <c r="CZ34" s="615">
        <v>15.2</v>
      </c>
      <c r="DA34" s="640"/>
      <c r="DB34" s="640"/>
      <c r="DC34" s="645"/>
      <c r="DD34" s="619">
        <v>1231396</v>
      </c>
      <c r="DE34" s="611"/>
      <c r="DF34" s="611"/>
      <c r="DG34" s="611"/>
      <c r="DH34" s="611"/>
      <c r="DI34" s="611"/>
      <c r="DJ34" s="611"/>
      <c r="DK34" s="612"/>
      <c r="DL34" s="619">
        <v>865854</v>
      </c>
      <c r="DM34" s="611"/>
      <c r="DN34" s="611"/>
      <c r="DO34" s="611"/>
      <c r="DP34" s="611"/>
      <c r="DQ34" s="611"/>
      <c r="DR34" s="611"/>
      <c r="DS34" s="611"/>
      <c r="DT34" s="611"/>
      <c r="DU34" s="611"/>
      <c r="DV34" s="612"/>
      <c r="DW34" s="615">
        <v>12.3</v>
      </c>
      <c r="DX34" s="640"/>
      <c r="DY34" s="640"/>
      <c r="DZ34" s="640"/>
      <c r="EA34" s="640"/>
      <c r="EB34" s="640"/>
      <c r="EC34" s="641"/>
    </row>
    <row r="35" spans="2:133" ht="11.25" customHeight="1" x14ac:dyDescent="0.2">
      <c r="B35" s="607" t="s">
        <v>310</v>
      </c>
      <c r="C35" s="608"/>
      <c r="D35" s="608"/>
      <c r="E35" s="608"/>
      <c r="F35" s="608"/>
      <c r="G35" s="608"/>
      <c r="H35" s="608"/>
      <c r="I35" s="608"/>
      <c r="J35" s="608"/>
      <c r="K35" s="608"/>
      <c r="L35" s="608"/>
      <c r="M35" s="608"/>
      <c r="N35" s="608"/>
      <c r="O35" s="608"/>
      <c r="P35" s="608"/>
      <c r="Q35" s="609"/>
      <c r="R35" s="610">
        <v>1045215</v>
      </c>
      <c r="S35" s="611"/>
      <c r="T35" s="611"/>
      <c r="U35" s="611"/>
      <c r="V35" s="611"/>
      <c r="W35" s="611"/>
      <c r="X35" s="611"/>
      <c r="Y35" s="612"/>
      <c r="Z35" s="613">
        <v>7.7</v>
      </c>
      <c r="AA35" s="613"/>
      <c r="AB35" s="613"/>
      <c r="AC35" s="613"/>
      <c r="AD35" s="614" t="s">
        <v>122</v>
      </c>
      <c r="AE35" s="614"/>
      <c r="AF35" s="614"/>
      <c r="AG35" s="614"/>
      <c r="AH35" s="614"/>
      <c r="AI35" s="614"/>
      <c r="AJ35" s="614"/>
      <c r="AK35" s="614"/>
      <c r="AL35" s="615" t="s">
        <v>122</v>
      </c>
      <c r="AM35" s="616"/>
      <c r="AN35" s="616"/>
      <c r="AO35" s="617"/>
      <c r="AP35" s="218"/>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57668</v>
      </c>
      <c r="CS35" s="643"/>
      <c r="CT35" s="643"/>
      <c r="CU35" s="643"/>
      <c r="CV35" s="643"/>
      <c r="CW35" s="643"/>
      <c r="CX35" s="643"/>
      <c r="CY35" s="644"/>
      <c r="CZ35" s="615">
        <v>0.4</v>
      </c>
      <c r="DA35" s="640"/>
      <c r="DB35" s="640"/>
      <c r="DC35" s="645"/>
      <c r="DD35" s="619">
        <v>49711</v>
      </c>
      <c r="DE35" s="643"/>
      <c r="DF35" s="643"/>
      <c r="DG35" s="643"/>
      <c r="DH35" s="643"/>
      <c r="DI35" s="643"/>
      <c r="DJ35" s="643"/>
      <c r="DK35" s="644"/>
      <c r="DL35" s="619">
        <v>28235</v>
      </c>
      <c r="DM35" s="643"/>
      <c r="DN35" s="643"/>
      <c r="DO35" s="643"/>
      <c r="DP35" s="643"/>
      <c r="DQ35" s="643"/>
      <c r="DR35" s="643"/>
      <c r="DS35" s="643"/>
      <c r="DT35" s="643"/>
      <c r="DU35" s="643"/>
      <c r="DV35" s="644"/>
      <c r="DW35" s="615">
        <v>0.4</v>
      </c>
      <c r="DX35" s="640"/>
      <c r="DY35" s="640"/>
      <c r="DZ35" s="640"/>
      <c r="EA35" s="640"/>
      <c r="EB35" s="640"/>
      <c r="EC35" s="641"/>
    </row>
    <row r="36" spans="2:133" ht="11.25" customHeight="1" x14ac:dyDescent="0.2">
      <c r="B36" s="607" t="s">
        <v>314</v>
      </c>
      <c r="C36" s="608"/>
      <c r="D36" s="608"/>
      <c r="E36" s="608"/>
      <c r="F36" s="608"/>
      <c r="G36" s="608"/>
      <c r="H36" s="608"/>
      <c r="I36" s="608"/>
      <c r="J36" s="608"/>
      <c r="K36" s="608"/>
      <c r="L36" s="608"/>
      <c r="M36" s="608"/>
      <c r="N36" s="608"/>
      <c r="O36" s="608"/>
      <c r="P36" s="608"/>
      <c r="Q36" s="609"/>
      <c r="R36" s="610">
        <v>628025</v>
      </c>
      <c r="S36" s="611"/>
      <c r="T36" s="611"/>
      <c r="U36" s="611"/>
      <c r="V36" s="611"/>
      <c r="W36" s="611"/>
      <c r="X36" s="611"/>
      <c r="Y36" s="612"/>
      <c r="Z36" s="613">
        <v>4.5999999999999996</v>
      </c>
      <c r="AA36" s="613"/>
      <c r="AB36" s="613"/>
      <c r="AC36" s="613"/>
      <c r="AD36" s="614" t="s">
        <v>122</v>
      </c>
      <c r="AE36" s="614"/>
      <c r="AF36" s="614"/>
      <c r="AG36" s="614"/>
      <c r="AH36" s="614"/>
      <c r="AI36" s="614"/>
      <c r="AJ36" s="614"/>
      <c r="AK36" s="614"/>
      <c r="AL36" s="615" t="s">
        <v>122</v>
      </c>
      <c r="AM36" s="616"/>
      <c r="AN36" s="616"/>
      <c r="AO36" s="617"/>
      <c r="AP36" s="218"/>
      <c r="AQ36" s="676" t="s">
        <v>315</v>
      </c>
      <c r="AR36" s="677"/>
      <c r="AS36" s="677"/>
      <c r="AT36" s="677"/>
      <c r="AU36" s="677"/>
      <c r="AV36" s="677"/>
      <c r="AW36" s="677"/>
      <c r="AX36" s="677"/>
      <c r="AY36" s="678"/>
      <c r="AZ36" s="599">
        <v>1282356</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42729</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1473240</v>
      </c>
      <c r="CS36" s="611"/>
      <c r="CT36" s="611"/>
      <c r="CU36" s="611"/>
      <c r="CV36" s="611"/>
      <c r="CW36" s="611"/>
      <c r="CX36" s="611"/>
      <c r="CY36" s="612"/>
      <c r="CZ36" s="615">
        <v>11.2</v>
      </c>
      <c r="DA36" s="640"/>
      <c r="DB36" s="640"/>
      <c r="DC36" s="645"/>
      <c r="DD36" s="619">
        <v>959221</v>
      </c>
      <c r="DE36" s="611"/>
      <c r="DF36" s="611"/>
      <c r="DG36" s="611"/>
      <c r="DH36" s="611"/>
      <c r="DI36" s="611"/>
      <c r="DJ36" s="611"/>
      <c r="DK36" s="612"/>
      <c r="DL36" s="619">
        <v>534123</v>
      </c>
      <c r="DM36" s="611"/>
      <c r="DN36" s="611"/>
      <c r="DO36" s="611"/>
      <c r="DP36" s="611"/>
      <c r="DQ36" s="611"/>
      <c r="DR36" s="611"/>
      <c r="DS36" s="611"/>
      <c r="DT36" s="611"/>
      <c r="DU36" s="611"/>
      <c r="DV36" s="612"/>
      <c r="DW36" s="615">
        <v>7.6</v>
      </c>
      <c r="DX36" s="640"/>
      <c r="DY36" s="640"/>
      <c r="DZ36" s="640"/>
      <c r="EA36" s="640"/>
      <c r="EB36" s="640"/>
      <c r="EC36" s="641"/>
    </row>
    <row r="37" spans="2:133" ht="11.25" customHeight="1" x14ac:dyDescent="0.2">
      <c r="B37" s="607" t="s">
        <v>318</v>
      </c>
      <c r="C37" s="608"/>
      <c r="D37" s="608"/>
      <c r="E37" s="608"/>
      <c r="F37" s="608"/>
      <c r="G37" s="608"/>
      <c r="H37" s="608"/>
      <c r="I37" s="608"/>
      <c r="J37" s="608"/>
      <c r="K37" s="608"/>
      <c r="L37" s="608"/>
      <c r="M37" s="608"/>
      <c r="N37" s="608"/>
      <c r="O37" s="608"/>
      <c r="P37" s="608"/>
      <c r="Q37" s="609"/>
      <c r="R37" s="610">
        <v>263245</v>
      </c>
      <c r="S37" s="611"/>
      <c r="T37" s="611"/>
      <c r="U37" s="611"/>
      <c r="V37" s="611"/>
      <c r="W37" s="611"/>
      <c r="X37" s="611"/>
      <c r="Y37" s="612"/>
      <c r="Z37" s="613">
        <v>1.9</v>
      </c>
      <c r="AA37" s="613"/>
      <c r="AB37" s="613"/>
      <c r="AC37" s="613"/>
      <c r="AD37" s="614">
        <v>1921</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159686</v>
      </c>
      <c r="BA37" s="611"/>
      <c r="BB37" s="611"/>
      <c r="BC37" s="611"/>
      <c r="BD37" s="643"/>
      <c r="BE37" s="643"/>
      <c r="BF37" s="656"/>
      <c r="BG37" s="607" t="s">
        <v>320</v>
      </c>
      <c r="BH37" s="608"/>
      <c r="BI37" s="608"/>
      <c r="BJ37" s="608"/>
      <c r="BK37" s="608"/>
      <c r="BL37" s="608"/>
      <c r="BM37" s="608"/>
      <c r="BN37" s="608"/>
      <c r="BO37" s="608"/>
      <c r="BP37" s="608"/>
      <c r="BQ37" s="608"/>
      <c r="BR37" s="608"/>
      <c r="BS37" s="608"/>
      <c r="BT37" s="608"/>
      <c r="BU37" s="609"/>
      <c r="BV37" s="610">
        <v>42729</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460419</v>
      </c>
      <c r="CS37" s="643"/>
      <c r="CT37" s="643"/>
      <c r="CU37" s="643"/>
      <c r="CV37" s="643"/>
      <c r="CW37" s="643"/>
      <c r="CX37" s="643"/>
      <c r="CY37" s="644"/>
      <c r="CZ37" s="615">
        <v>3.5</v>
      </c>
      <c r="DA37" s="640"/>
      <c r="DB37" s="640"/>
      <c r="DC37" s="645"/>
      <c r="DD37" s="619">
        <v>445419</v>
      </c>
      <c r="DE37" s="643"/>
      <c r="DF37" s="643"/>
      <c r="DG37" s="643"/>
      <c r="DH37" s="643"/>
      <c r="DI37" s="643"/>
      <c r="DJ37" s="643"/>
      <c r="DK37" s="644"/>
      <c r="DL37" s="619">
        <v>333358</v>
      </c>
      <c r="DM37" s="643"/>
      <c r="DN37" s="643"/>
      <c r="DO37" s="643"/>
      <c r="DP37" s="643"/>
      <c r="DQ37" s="643"/>
      <c r="DR37" s="643"/>
      <c r="DS37" s="643"/>
      <c r="DT37" s="643"/>
      <c r="DU37" s="643"/>
      <c r="DV37" s="644"/>
      <c r="DW37" s="615">
        <v>4.7</v>
      </c>
      <c r="DX37" s="640"/>
      <c r="DY37" s="640"/>
      <c r="DZ37" s="640"/>
      <c r="EA37" s="640"/>
      <c r="EB37" s="640"/>
      <c r="EC37" s="641"/>
    </row>
    <row r="38" spans="2:133" ht="11.25" customHeight="1" x14ac:dyDescent="0.2">
      <c r="B38" s="607" t="s">
        <v>322</v>
      </c>
      <c r="C38" s="608"/>
      <c r="D38" s="608"/>
      <c r="E38" s="608"/>
      <c r="F38" s="608"/>
      <c r="G38" s="608"/>
      <c r="H38" s="608"/>
      <c r="I38" s="608"/>
      <c r="J38" s="608"/>
      <c r="K38" s="608"/>
      <c r="L38" s="608"/>
      <c r="M38" s="608"/>
      <c r="N38" s="608"/>
      <c r="O38" s="608"/>
      <c r="P38" s="608"/>
      <c r="Q38" s="609"/>
      <c r="R38" s="610">
        <v>680500</v>
      </c>
      <c r="S38" s="611"/>
      <c r="T38" s="611"/>
      <c r="U38" s="611"/>
      <c r="V38" s="611"/>
      <c r="W38" s="611"/>
      <c r="X38" s="611"/>
      <c r="Y38" s="612"/>
      <c r="Z38" s="613">
        <v>5</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95000</v>
      </c>
      <c r="BA38" s="611"/>
      <c r="BB38" s="611"/>
      <c r="BC38" s="611"/>
      <c r="BD38" s="643"/>
      <c r="BE38" s="643"/>
      <c r="BF38" s="656"/>
      <c r="BG38" s="607" t="s">
        <v>324</v>
      </c>
      <c r="BH38" s="608"/>
      <c r="BI38" s="608"/>
      <c r="BJ38" s="608"/>
      <c r="BK38" s="608"/>
      <c r="BL38" s="608"/>
      <c r="BM38" s="608"/>
      <c r="BN38" s="608"/>
      <c r="BO38" s="608"/>
      <c r="BP38" s="608"/>
      <c r="BQ38" s="608"/>
      <c r="BR38" s="608"/>
      <c r="BS38" s="608"/>
      <c r="BT38" s="608"/>
      <c r="BU38" s="609"/>
      <c r="BV38" s="610">
        <v>2952</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1237062</v>
      </c>
      <c r="CS38" s="611"/>
      <c r="CT38" s="611"/>
      <c r="CU38" s="611"/>
      <c r="CV38" s="611"/>
      <c r="CW38" s="611"/>
      <c r="CX38" s="611"/>
      <c r="CY38" s="612"/>
      <c r="CZ38" s="615">
        <v>9.4</v>
      </c>
      <c r="DA38" s="640"/>
      <c r="DB38" s="640"/>
      <c r="DC38" s="645"/>
      <c r="DD38" s="619">
        <v>1056082</v>
      </c>
      <c r="DE38" s="611"/>
      <c r="DF38" s="611"/>
      <c r="DG38" s="611"/>
      <c r="DH38" s="611"/>
      <c r="DI38" s="611"/>
      <c r="DJ38" s="611"/>
      <c r="DK38" s="612"/>
      <c r="DL38" s="619">
        <v>833655</v>
      </c>
      <c r="DM38" s="611"/>
      <c r="DN38" s="611"/>
      <c r="DO38" s="611"/>
      <c r="DP38" s="611"/>
      <c r="DQ38" s="611"/>
      <c r="DR38" s="611"/>
      <c r="DS38" s="611"/>
      <c r="DT38" s="611"/>
      <c r="DU38" s="611"/>
      <c r="DV38" s="612"/>
      <c r="DW38" s="615">
        <v>11.9</v>
      </c>
      <c r="DX38" s="640"/>
      <c r="DY38" s="640"/>
      <c r="DZ38" s="640"/>
      <c r="EA38" s="640"/>
      <c r="EB38" s="640"/>
      <c r="EC38" s="641"/>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45294</v>
      </c>
      <c r="BA39" s="611"/>
      <c r="BB39" s="611"/>
      <c r="BC39" s="611"/>
      <c r="BD39" s="643"/>
      <c r="BE39" s="643"/>
      <c r="BF39" s="656"/>
      <c r="BG39" s="607" t="s">
        <v>328</v>
      </c>
      <c r="BH39" s="608"/>
      <c r="BI39" s="608"/>
      <c r="BJ39" s="608"/>
      <c r="BK39" s="608"/>
      <c r="BL39" s="608"/>
      <c r="BM39" s="608"/>
      <c r="BN39" s="608"/>
      <c r="BO39" s="608"/>
      <c r="BP39" s="608"/>
      <c r="BQ39" s="608"/>
      <c r="BR39" s="608"/>
      <c r="BS39" s="608"/>
      <c r="BT39" s="608"/>
      <c r="BU39" s="609"/>
      <c r="BV39" s="610">
        <v>4844</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1508024</v>
      </c>
      <c r="CS39" s="643"/>
      <c r="CT39" s="643"/>
      <c r="CU39" s="643"/>
      <c r="CV39" s="643"/>
      <c r="CW39" s="643"/>
      <c r="CX39" s="643"/>
      <c r="CY39" s="644"/>
      <c r="CZ39" s="615">
        <v>11.4</v>
      </c>
      <c r="DA39" s="640"/>
      <c r="DB39" s="640"/>
      <c r="DC39" s="645"/>
      <c r="DD39" s="619">
        <v>654683</v>
      </c>
      <c r="DE39" s="643"/>
      <c r="DF39" s="643"/>
      <c r="DG39" s="643"/>
      <c r="DH39" s="643"/>
      <c r="DI39" s="643"/>
      <c r="DJ39" s="643"/>
      <c r="DK39" s="644"/>
      <c r="DL39" s="619" t="s">
        <v>122</v>
      </c>
      <c r="DM39" s="643"/>
      <c r="DN39" s="643"/>
      <c r="DO39" s="643"/>
      <c r="DP39" s="643"/>
      <c r="DQ39" s="643"/>
      <c r="DR39" s="643"/>
      <c r="DS39" s="643"/>
      <c r="DT39" s="643"/>
      <c r="DU39" s="643"/>
      <c r="DV39" s="644"/>
      <c r="DW39" s="615" t="s">
        <v>122</v>
      </c>
      <c r="DX39" s="640"/>
      <c r="DY39" s="640"/>
      <c r="DZ39" s="640"/>
      <c r="EA39" s="640"/>
      <c r="EB39" s="640"/>
      <c r="EC39" s="641"/>
    </row>
    <row r="40" spans="2:133" ht="11.25" customHeight="1" x14ac:dyDescent="0.2">
      <c r="B40" s="607" t="s">
        <v>330</v>
      </c>
      <c r="C40" s="608"/>
      <c r="D40" s="608"/>
      <c r="E40" s="608"/>
      <c r="F40" s="608"/>
      <c r="G40" s="608"/>
      <c r="H40" s="608"/>
      <c r="I40" s="608"/>
      <c r="J40" s="608"/>
      <c r="K40" s="608"/>
      <c r="L40" s="608"/>
      <c r="M40" s="608"/>
      <c r="N40" s="608"/>
      <c r="O40" s="608"/>
      <c r="P40" s="608"/>
      <c r="Q40" s="609"/>
      <c r="R40" s="610">
        <v>40300</v>
      </c>
      <c r="S40" s="611"/>
      <c r="T40" s="611"/>
      <c r="U40" s="611"/>
      <c r="V40" s="611"/>
      <c r="W40" s="611"/>
      <c r="X40" s="611"/>
      <c r="Y40" s="612"/>
      <c r="Z40" s="613">
        <v>0.3</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43"/>
      <c r="BE40" s="643"/>
      <c r="BF40" s="656"/>
      <c r="BG40" s="660" t="s">
        <v>332</v>
      </c>
      <c r="BH40" s="661"/>
      <c r="BI40" s="661"/>
      <c r="BJ40" s="661"/>
      <c r="BK40" s="661"/>
      <c r="BL40" s="214"/>
      <c r="BM40" s="608" t="s">
        <v>333</v>
      </c>
      <c r="BN40" s="608"/>
      <c r="BO40" s="608"/>
      <c r="BP40" s="608"/>
      <c r="BQ40" s="608"/>
      <c r="BR40" s="608"/>
      <c r="BS40" s="608"/>
      <c r="BT40" s="608"/>
      <c r="BU40" s="609"/>
      <c r="BV40" s="610">
        <v>101</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t="s">
        <v>122</v>
      </c>
      <c r="CS40" s="611"/>
      <c r="CT40" s="611"/>
      <c r="CU40" s="611"/>
      <c r="CV40" s="611"/>
      <c r="CW40" s="611"/>
      <c r="CX40" s="611"/>
      <c r="CY40" s="612"/>
      <c r="CZ40" s="615" t="s">
        <v>122</v>
      </c>
      <c r="DA40" s="640"/>
      <c r="DB40" s="640"/>
      <c r="DC40" s="645"/>
      <c r="DD40" s="619" t="s">
        <v>122</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0"/>
      <c r="DY40" s="640"/>
      <c r="DZ40" s="640"/>
      <c r="EA40" s="640"/>
      <c r="EB40" s="640"/>
      <c r="EC40" s="641"/>
    </row>
    <row r="41" spans="2:133" ht="11.25" customHeight="1" x14ac:dyDescent="0.2">
      <c r="B41" s="631" t="s">
        <v>335</v>
      </c>
      <c r="C41" s="632"/>
      <c r="D41" s="632"/>
      <c r="E41" s="632"/>
      <c r="F41" s="632"/>
      <c r="G41" s="632"/>
      <c r="H41" s="632"/>
      <c r="I41" s="632"/>
      <c r="J41" s="632"/>
      <c r="K41" s="632"/>
      <c r="L41" s="632"/>
      <c r="M41" s="632"/>
      <c r="N41" s="632"/>
      <c r="O41" s="632"/>
      <c r="P41" s="632"/>
      <c r="Q41" s="633"/>
      <c r="R41" s="682">
        <v>13652431</v>
      </c>
      <c r="S41" s="683"/>
      <c r="T41" s="683"/>
      <c r="U41" s="683"/>
      <c r="V41" s="683"/>
      <c r="W41" s="683"/>
      <c r="X41" s="683"/>
      <c r="Y41" s="687"/>
      <c r="Z41" s="688">
        <v>100</v>
      </c>
      <c r="AA41" s="688"/>
      <c r="AB41" s="688"/>
      <c r="AC41" s="688"/>
      <c r="AD41" s="689">
        <v>6979668</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204018</v>
      </c>
      <c r="BA41" s="611"/>
      <c r="BB41" s="611"/>
      <c r="BC41" s="611"/>
      <c r="BD41" s="643"/>
      <c r="BE41" s="643"/>
      <c r="BF41" s="656"/>
      <c r="BG41" s="660"/>
      <c r="BH41" s="661"/>
      <c r="BI41" s="661"/>
      <c r="BJ41" s="661"/>
      <c r="BK41" s="661"/>
      <c r="BL41" s="214"/>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3"/>
      <c r="CT41" s="643"/>
      <c r="CU41" s="643"/>
      <c r="CV41" s="643"/>
      <c r="CW41" s="643"/>
      <c r="CX41" s="643"/>
      <c r="CY41" s="644"/>
      <c r="CZ41" s="615" t="s">
        <v>122</v>
      </c>
      <c r="DA41" s="640"/>
      <c r="DB41" s="640"/>
      <c r="DC41" s="645"/>
      <c r="DD41" s="619" t="s">
        <v>122</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339</v>
      </c>
      <c r="AR42" s="680"/>
      <c r="AS42" s="680"/>
      <c r="AT42" s="680"/>
      <c r="AU42" s="680"/>
      <c r="AV42" s="680"/>
      <c r="AW42" s="680"/>
      <c r="AX42" s="680"/>
      <c r="AY42" s="681"/>
      <c r="AZ42" s="682">
        <v>778358</v>
      </c>
      <c r="BA42" s="683"/>
      <c r="BB42" s="683"/>
      <c r="BC42" s="683"/>
      <c r="BD42" s="669"/>
      <c r="BE42" s="669"/>
      <c r="BF42" s="671"/>
      <c r="BG42" s="662"/>
      <c r="BH42" s="663"/>
      <c r="BI42" s="663"/>
      <c r="BJ42" s="663"/>
      <c r="BK42" s="663"/>
      <c r="BL42" s="215"/>
      <c r="BM42" s="632" t="s">
        <v>340</v>
      </c>
      <c r="BN42" s="632"/>
      <c r="BO42" s="632"/>
      <c r="BP42" s="632"/>
      <c r="BQ42" s="632"/>
      <c r="BR42" s="632"/>
      <c r="BS42" s="632"/>
      <c r="BT42" s="632"/>
      <c r="BU42" s="633"/>
      <c r="BV42" s="682">
        <v>370</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1342414</v>
      </c>
      <c r="CS42" s="643"/>
      <c r="CT42" s="643"/>
      <c r="CU42" s="643"/>
      <c r="CV42" s="643"/>
      <c r="CW42" s="643"/>
      <c r="CX42" s="643"/>
      <c r="CY42" s="644"/>
      <c r="CZ42" s="615">
        <v>10.199999999999999</v>
      </c>
      <c r="DA42" s="640"/>
      <c r="DB42" s="640"/>
      <c r="DC42" s="645"/>
      <c r="DD42" s="619">
        <v>105707</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208" t="s">
        <v>342</v>
      </c>
      <c r="CD43" s="607" t="s">
        <v>343</v>
      </c>
      <c r="CE43" s="608"/>
      <c r="CF43" s="608"/>
      <c r="CG43" s="608"/>
      <c r="CH43" s="608"/>
      <c r="CI43" s="608"/>
      <c r="CJ43" s="608"/>
      <c r="CK43" s="608"/>
      <c r="CL43" s="608"/>
      <c r="CM43" s="608"/>
      <c r="CN43" s="608"/>
      <c r="CO43" s="608"/>
      <c r="CP43" s="608"/>
      <c r="CQ43" s="609"/>
      <c r="CR43" s="610">
        <v>33308</v>
      </c>
      <c r="CS43" s="643"/>
      <c r="CT43" s="643"/>
      <c r="CU43" s="643"/>
      <c r="CV43" s="643"/>
      <c r="CW43" s="643"/>
      <c r="CX43" s="643"/>
      <c r="CY43" s="644"/>
      <c r="CZ43" s="615">
        <v>0.3</v>
      </c>
      <c r="DA43" s="640"/>
      <c r="DB43" s="640"/>
      <c r="DC43" s="645"/>
      <c r="DD43" s="619">
        <v>29708</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292</v>
      </c>
      <c r="CE44" s="649"/>
      <c r="CF44" s="607" t="s">
        <v>345</v>
      </c>
      <c r="CG44" s="608"/>
      <c r="CH44" s="608"/>
      <c r="CI44" s="608"/>
      <c r="CJ44" s="608"/>
      <c r="CK44" s="608"/>
      <c r="CL44" s="608"/>
      <c r="CM44" s="608"/>
      <c r="CN44" s="608"/>
      <c r="CO44" s="608"/>
      <c r="CP44" s="608"/>
      <c r="CQ44" s="609"/>
      <c r="CR44" s="610">
        <v>1152587</v>
      </c>
      <c r="CS44" s="611"/>
      <c r="CT44" s="611"/>
      <c r="CU44" s="611"/>
      <c r="CV44" s="611"/>
      <c r="CW44" s="611"/>
      <c r="CX44" s="611"/>
      <c r="CY44" s="612"/>
      <c r="CZ44" s="615">
        <v>8.6999999999999993</v>
      </c>
      <c r="DA44" s="616"/>
      <c r="DB44" s="616"/>
      <c r="DC44" s="622"/>
      <c r="DD44" s="619">
        <v>78602</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347</v>
      </c>
      <c r="CG45" s="608"/>
      <c r="CH45" s="608"/>
      <c r="CI45" s="608"/>
      <c r="CJ45" s="608"/>
      <c r="CK45" s="608"/>
      <c r="CL45" s="608"/>
      <c r="CM45" s="608"/>
      <c r="CN45" s="608"/>
      <c r="CO45" s="608"/>
      <c r="CP45" s="608"/>
      <c r="CQ45" s="609"/>
      <c r="CR45" s="610">
        <v>629094</v>
      </c>
      <c r="CS45" s="643"/>
      <c r="CT45" s="643"/>
      <c r="CU45" s="643"/>
      <c r="CV45" s="643"/>
      <c r="CW45" s="643"/>
      <c r="CX45" s="643"/>
      <c r="CY45" s="644"/>
      <c r="CZ45" s="615">
        <v>4.8</v>
      </c>
      <c r="DA45" s="640"/>
      <c r="DB45" s="640"/>
      <c r="DC45" s="645"/>
      <c r="DD45" s="619">
        <v>12656</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19"/>
      <c r="CD46" s="650"/>
      <c r="CE46" s="651"/>
      <c r="CF46" s="607" t="s">
        <v>348</v>
      </c>
      <c r="CG46" s="608"/>
      <c r="CH46" s="608"/>
      <c r="CI46" s="608"/>
      <c r="CJ46" s="608"/>
      <c r="CK46" s="608"/>
      <c r="CL46" s="608"/>
      <c r="CM46" s="608"/>
      <c r="CN46" s="608"/>
      <c r="CO46" s="608"/>
      <c r="CP46" s="608"/>
      <c r="CQ46" s="609"/>
      <c r="CR46" s="610">
        <v>497956</v>
      </c>
      <c r="CS46" s="611"/>
      <c r="CT46" s="611"/>
      <c r="CU46" s="611"/>
      <c r="CV46" s="611"/>
      <c r="CW46" s="611"/>
      <c r="CX46" s="611"/>
      <c r="CY46" s="612"/>
      <c r="CZ46" s="615">
        <v>3.8</v>
      </c>
      <c r="DA46" s="616"/>
      <c r="DB46" s="616"/>
      <c r="DC46" s="622"/>
      <c r="DD46" s="619">
        <v>65888</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19"/>
      <c r="CD47" s="650"/>
      <c r="CE47" s="651"/>
      <c r="CF47" s="607" t="s">
        <v>349</v>
      </c>
      <c r="CG47" s="608"/>
      <c r="CH47" s="608"/>
      <c r="CI47" s="608"/>
      <c r="CJ47" s="608"/>
      <c r="CK47" s="608"/>
      <c r="CL47" s="608"/>
      <c r="CM47" s="608"/>
      <c r="CN47" s="608"/>
      <c r="CO47" s="608"/>
      <c r="CP47" s="608"/>
      <c r="CQ47" s="609"/>
      <c r="CR47" s="610">
        <v>189827</v>
      </c>
      <c r="CS47" s="643"/>
      <c r="CT47" s="643"/>
      <c r="CU47" s="643"/>
      <c r="CV47" s="643"/>
      <c r="CW47" s="643"/>
      <c r="CX47" s="643"/>
      <c r="CY47" s="644"/>
      <c r="CZ47" s="615">
        <v>1.4</v>
      </c>
      <c r="DA47" s="640"/>
      <c r="DB47" s="640"/>
      <c r="DC47" s="645"/>
      <c r="DD47" s="619">
        <v>27105</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ht="11" x14ac:dyDescent="0.2">
      <c r="B48" s="219"/>
      <c r="CD48" s="652"/>
      <c r="CE48" s="653"/>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19"/>
      <c r="CD49" s="631" t="s">
        <v>351</v>
      </c>
      <c r="CE49" s="632"/>
      <c r="CF49" s="632"/>
      <c r="CG49" s="632"/>
      <c r="CH49" s="632"/>
      <c r="CI49" s="632"/>
      <c r="CJ49" s="632"/>
      <c r="CK49" s="632"/>
      <c r="CL49" s="632"/>
      <c r="CM49" s="632"/>
      <c r="CN49" s="632"/>
      <c r="CO49" s="632"/>
      <c r="CP49" s="632"/>
      <c r="CQ49" s="633"/>
      <c r="CR49" s="682">
        <v>13181850</v>
      </c>
      <c r="CS49" s="669"/>
      <c r="CT49" s="669"/>
      <c r="CU49" s="669"/>
      <c r="CV49" s="669"/>
      <c r="CW49" s="669"/>
      <c r="CX49" s="669"/>
      <c r="CY49" s="698"/>
      <c r="CZ49" s="690">
        <v>100</v>
      </c>
      <c r="DA49" s="699"/>
      <c r="DB49" s="699"/>
      <c r="DC49" s="700"/>
      <c r="DD49" s="701">
        <v>8328426</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hAJ3OeLFPUMYuQpbEt6rXzanVZA0lzGFeVdfS6dFB7QW8iIVwysWbUHy6FuVJ+RYUi+heI7VISUC9e8d6Ga9Eg==" saltValue="6a3YKjc7NEB5a/QAC1TlX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25" customWidth="1"/>
    <col min="131" max="131" width="1.63281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09" t="s">
        <v>353</v>
      </c>
      <c r="DK2" s="710"/>
      <c r="DL2" s="710"/>
      <c r="DM2" s="710"/>
      <c r="DN2" s="710"/>
      <c r="DO2" s="711"/>
      <c r="DP2" s="222"/>
      <c r="DQ2" s="709" t="s">
        <v>354</v>
      </c>
      <c r="DR2" s="710"/>
      <c r="DS2" s="710"/>
      <c r="DT2" s="710"/>
      <c r="DU2" s="710"/>
      <c r="DV2" s="710"/>
      <c r="DW2" s="710"/>
      <c r="DX2" s="710"/>
      <c r="DY2" s="710"/>
      <c r="DZ2" s="711"/>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5">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26"/>
      <c r="BA4" s="226"/>
      <c r="BB4" s="226"/>
      <c r="BC4" s="226"/>
      <c r="BD4" s="226"/>
      <c r="BE4" s="227"/>
      <c r="BF4" s="227"/>
      <c r="BG4" s="227"/>
      <c r="BH4" s="227"/>
      <c r="BI4" s="227"/>
      <c r="BJ4" s="227"/>
      <c r="BK4" s="227"/>
      <c r="BL4" s="227"/>
      <c r="BM4" s="227"/>
      <c r="BN4" s="227"/>
      <c r="BO4" s="227"/>
      <c r="BP4" s="227"/>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29"/>
    </row>
    <row r="5" spans="1:131" s="230" customFormat="1" ht="26.25" customHeight="1" x14ac:dyDescent="0.2">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26"/>
      <c r="BA5" s="226"/>
      <c r="BB5" s="226"/>
      <c r="BC5" s="226"/>
      <c r="BD5" s="226"/>
      <c r="BE5" s="227"/>
      <c r="BF5" s="227"/>
      <c r="BG5" s="227"/>
      <c r="BH5" s="227"/>
      <c r="BI5" s="227"/>
      <c r="BJ5" s="227"/>
      <c r="BK5" s="227"/>
      <c r="BL5" s="227"/>
      <c r="BM5" s="227"/>
      <c r="BN5" s="227"/>
      <c r="BO5" s="227"/>
      <c r="BP5" s="227"/>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29"/>
    </row>
    <row r="6" spans="1:131" s="230"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26"/>
      <c r="BA6" s="226"/>
      <c r="BB6" s="226"/>
      <c r="BC6" s="226"/>
      <c r="BD6" s="226"/>
      <c r="BE6" s="227"/>
      <c r="BF6" s="227"/>
      <c r="BG6" s="227"/>
      <c r="BH6" s="227"/>
      <c r="BI6" s="227"/>
      <c r="BJ6" s="227"/>
      <c r="BK6" s="227"/>
      <c r="BL6" s="227"/>
      <c r="BM6" s="227"/>
      <c r="BN6" s="227"/>
      <c r="BO6" s="227"/>
      <c r="BP6" s="227"/>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29"/>
    </row>
    <row r="7" spans="1:131" s="230" customFormat="1" ht="26.25" customHeight="1" thickTop="1" x14ac:dyDescent="0.2">
      <c r="A7" s="231">
        <v>1</v>
      </c>
      <c r="B7" s="736" t="s">
        <v>374</v>
      </c>
      <c r="C7" s="737"/>
      <c r="D7" s="737"/>
      <c r="E7" s="737"/>
      <c r="F7" s="737"/>
      <c r="G7" s="737"/>
      <c r="H7" s="737"/>
      <c r="I7" s="737"/>
      <c r="J7" s="737"/>
      <c r="K7" s="737"/>
      <c r="L7" s="737"/>
      <c r="M7" s="737"/>
      <c r="N7" s="737"/>
      <c r="O7" s="737"/>
      <c r="P7" s="738"/>
      <c r="Q7" s="739">
        <v>13659</v>
      </c>
      <c r="R7" s="740"/>
      <c r="S7" s="740"/>
      <c r="T7" s="740"/>
      <c r="U7" s="740"/>
      <c r="V7" s="740">
        <v>13189</v>
      </c>
      <c r="W7" s="740"/>
      <c r="X7" s="740"/>
      <c r="Y7" s="740"/>
      <c r="Z7" s="740"/>
      <c r="AA7" s="740">
        <v>471</v>
      </c>
      <c r="AB7" s="740"/>
      <c r="AC7" s="740"/>
      <c r="AD7" s="740"/>
      <c r="AE7" s="741"/>
      <c r="AF7" s="742">
        <v>469</v>
      </c>
      <c r="AG7" s="743"/>
      <c r="AH7" s="743"/>
      <c r="AI7" s="743"/>
      <c r="AJ7" s="744"/>
      <c r="AK7" s="745">
        <v>6</v>
      </c>
      <c r="AL7" s="746"/>
      <c r="AM7" s="746"/>
      <c r="AN7" s="746"/>
      <c r="AO7" s="746"/>
      <c r="AP7" s="746">
        <v>10645</v>
      </c>
      <c r="AQ7" s="746"/>
      <c r="AR7" s="746"/>
      <c r="AS7" s="746"/>
      <c r="AT7" s="746"/>
      <c r="AU7" s="747"/>
      <c r="AV7" s="747"/>
      <c r="AW7" s="747"/>
      <c r="AX7" s="747"/>
      <c r="AY7" s="748"/>
      <c r="AZ7" s="226"/>
      <c r="BA7" s="226"/>
      <c r="BB7" s="226"/>
      <c r="BC7" s="226"/>
      <c r="BD7" s="226"/>
      <c r="BE7" s="227"/>
      <c r="BF7" s="227"/>
      <c r="BG7" s="227"/>
      <c r="BH7" s="227"/>
      <c r="BI7" s="227"/>
      <c r="BJ7" s="227"/>
      <c r="BK7" s="227"/>
      <c r="BL7" s="227"/>
      <c r="BM7" s="227"/>
      <c r="BN7" s="227"/>
      <c r="BO7" s="227"/>
      <c r="BP7" s="227"/>
      <c r="BQ7" s="231">
        <v>1</v>
      </c>
      <c r="BR7" s="232"/>
      <c r="BS7" s="733" t="s">
        <v>565</v>
      </c>
      <c r="BT7" s="734"/>
      <c r="BU7" s="734"/>
      <c r="BV7" s="734"/>
      <c r="BW7" s="734"/>
      <c r="BX7" s="734"/>
      <c r="BY7" s="734"/>
      <c r="BZ7" s="734"/>
      <c r="CA7" s="734"/>
      <c r="CB7" s="734"/>
      <c r="CC7" s="734"/>
      <c r="CD7" s="734"/>
      <c r="CE7" s="734"/>
      <c r="CF7" s="734"/>
      <c r="CG7" s="749"/>
      <c r="CH7" s="730">
        <v>3</v>
      </c>
      <c r="CI7" s="731"/>
      <c r="CJ7" s="731"/>
      <c r="CK7" s="731"/>
      <c r="CL7" s="732"/>
      <c r="CM7" s="730">
        <v>892</v>
      </c>
      <c r="CN7" s="731"/>
      <c r="CO7" s="731"/>
      <c r="CP7" s="731"/>
      <c r="CQ7" s="732"/>
      <c r="CR7" s="730">
        <v>0</v>
      </c>
      <c r="CS7" s="731"/>
      <c r="CT7" s="731"/>
      <c r="CU7" s="731"/>
      <c r="CV7" s="732"/>
      <c r="CW7" s="730">
        <v>5</v>
      </c>
      <c r="CX7" s="731"/>
      <c r="CY7" s="731"/>
      <c r="CZ7" s="731"/>
      <c r="DA7" s="732"/>
      <c r="DB7" s="730" t="s">
        <v>548</v>
      </c>
      <c r="DC7" s="731"/>
      <c r="DD7" s="731"/>
      <c r="DE7" s="731"/>
      <c r="DF7" s="732"/>
      <c r="DG7" s="730" t="s">
        <v>548</v>
      </c>
      <c r="DH7" s="731"/>
      <c r="DI7" s="731"/>
      <c r="DJ7" s="731"/>
      <c r="DK7" s="732"/>
      <c r="DL7" s="730" t="s">
        <v>548</v>
      </c>
      <c r="DM7" s="731"/>
      <c r="DN7" s="731"/>
      <c r="DO7" s="731"/>
      <c r="DP7" s="732"/>
      <c r="DQ7" s="730" t="s">
        <v>548</v>
      </c>
      <c r="DR7" s="731"/>
      <c r="DS7" s="731"/>
      <c r="DT7" s="731"/>
      <c r="DU7" s="732"/>
      <c r="DV7" s="733"/>
      <c r="DW7" s="734"/>
      <c r="DX7" s="734"/>
      <c r="DY7" s="734"/>
      <c r="DZ7" s="735"/>
      <c r="EA7" s="229"/>
    </row>
    <row r="8" spans="1:131" s="230" customFormat="1" ht="26.25" customHeight="1" x14ac:dyDescent="0.2">
      <c r="A8" s="233">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26"/>
      <c r="BA8" s="226"/>
      <c r="BB8" s="226"/>
      <c r="BC8" s="226"/>
      <c r="BD8" s="226"/>
      <c r="BE8" s="227"/>
      <c r="BF8" s="227"/>
      <c r="BG8" s="227"/>
      <c r="BH8" s="227"/>
      <c r="BI8" s="227"/>
      <c r="BJ8" s="227"/>
      <c r="BK8" s="227"/>
      <c r="BL8" s="227"/>
      <c r="BM8" s="227"/>
      <c r="BN8" s="227"/>
      <c r="BO8" s="227"/>
      <c r="BP8" s="227"/>
      <c r="BQ8" s="233">
        <v>2</v>
      </c>
      <c r="BR8" s="234"/>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29"/>
    </row>
    <row r="9" spans="1:131" s="230" customFormat="1" ht="26.25" customHeight="1" x14ac:dyDescent="0.2">
      <c r="A9" s="233">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26"/>
      <c r="BA9" s="226"/>
      <c r="BB9" s="226"/>
      <c r="BC9" s="226"/>
      <c r="BD9" s="226"/>
      <c r="BE9" s="227"/>
      <c r="BF9" s="227"/>
      <c r="BG9" s="227"/>
      <c r="BH9" s="227"/>
      <c r="BI9" s="227"/>
      <c r="BJ9" s="227"/>
      <c r="BK9" s="227"/>
      <c r="BL9" s="227"/>
      <c r="BM9" s="227"/>
      <c r="BN9" s="227"/>
      <c r="BO9" s="227"/>
      <c r="BP9" s="227"/>
      <c r="BQ9" s="233">
        <v>3</v>
      </c>
      <c r="BR9" s="234"/>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29"/>
    </row>
    <row r="10" spans="1:131" s="230" customFormat="1" ht="26.25" customHeight="1" x14ac:dyDescent="0.2">
      <c r="A10" s="233">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26"/>
      <c r="BA10" s="226"/>
      <c r="BB10" s="226"/>
      <c r="BC10" s="226"/>
      <c r="BD10" s="226"/>
      <c r="BE10" s="227"/>
      <c r="BF10" s="227"/>
      <c r="BG10" s="227"/>
      <c r="BH10" s="227"/>
      <c r="BI10" s="227"/>
      <c r="BJ10" s="227"/>
      <c r="BK10" s="227"/>
      <c r="BL10" s="227"/>
      <c r="BM10" s="227"/>
      <c r="BN10" s="227"/>
      <c r="BO10" s="227"/>
      <c r="BP10" s="227"/>
      <c r="BQ10" s="233">
        <v>4</v>
      </c>
      <c r="BR10" s="234"/>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29"/>
    </row>
    <row r="11" spans="1:131" s="230" customFormat="1" ht="26.25" customHeight="1" x14ac:dyDescent="0.2">
      <c r="A11" s="233">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26"/>
      <c r="BA11" s="226"/>
      <c r="BB11" s="226"/>
      <c r="BC11" s="226"/>
      <c r="BD11" s="226"/>
      <c r="BE11" s="227"/>
      <c r="BF11" s="227"/>
      <c r="BG11" s="227"/>
      <c r="BH11" s="227"/>
      <c r="BI11" s="227"/>
      <c r="BJ11" s="227"/>
      <c r="BK11" s="227"/>
      <c r="BL11" s="227"/>
      <c r="BM11" s="227"/>
      <c r="BN11" s="227"/>
      <c r="BO11" s="227"/>
      <c r="BP11" s="227"/>
      <c r="BQ11" s="233">
        <v>5</v>
      </c>
      <c r="BR11" s="234"/>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29"/>
    </row>
    <row r="12" spans="1:131" s="230" customFormat="1" ht="26.25" customHeight="1" x14ac:dyDescent="0.2">
      <c r="A12" s="233">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26"/>
      <c r="BA12" s="226"/>
      <c r="BB12" s="226"/>
      <c r="BC12" s="226"/>
      <c r="BD12" s="226"/>
      <c r="BE12" s="227"/>
      <c r="BF12" s="227"/>
      <c r="BG12" s="227"/>
      <c r="BH12" s="227"/>
      <c r="BI12" s="227"/>
      <c r="BJ12" s="227"/>
      <c r="BK12" s="227"/>
      <c r="BL12" s="227"/>
      <c r="BM12" s="227"/>
      <c r="BN12" s="227"/>
      <c r="BO12" s="227"/>
      <c r="BP12" s="227"/>
      <c r="BQ12" s="233">
        <v>6</v>
      </c>
      <c r="BR12" s="234"/>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29"/>
    </row>
    <row r="13" spans="1:131" s="230" customFormat="1" ht="26.25" customHeight="1" x14ac:dyDescent="0.2">
      <c r="A13" s="233">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26"/>
      <c r="BA13" s="226"/>
      <c r="BB13" s="226"/>
      <c r="BC13" s="226"/>
      <c r="BD13" s="226"/>
      <c r="BE13" s="227"/>
      <c r="BF13" s="227"/>
      <c r="BG13" s="227"/>
      <c r="BH13" s="227"/>
      <c r="BI13" s="227"/>
      <c r="BJ13" s="227"/>
      <c r="BK13" s="227"/>
      <c r="BL13" s="227"/>
      <c r="BM13" s="227"/>
      <c r="BN13" s="227"/>
      <c r="BO13" s="227"/>
      <c r="BP13" s="227"/>
      <c r="BQ13" s="233">
        <v>7</v>
      </c>
      <c r="BR13" s="234"/>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29"/>
    </row>
    <row r="14" spans="1:131" s="230" customFormat="1" ht="26.25" customHeight="1" x14ac:dyDescent="0.2">
      <c r="A14" s="233">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26"/>
      <c r="BA14" s="226"/>
      <c r="BB14" s="226"/>
      <c r="BC14" s="226"/>
      <c r="BD14" s="226"/>
      <c r="BE14" s="227"/>
      <c r="BF14" s="227"/>
      <c r="BG14" s="227"/>
      <c r="BH14" s="227"/>
      <c r="BI14" s="227"/>
      <c r="BJ14" s="227"/>
      <c r="BK14" s="227"/>
      <c r="BL14" s="227"/>
      <c r="BM14" s="227"/>
      <c r="BN14" s="227"/>
      <c r="BO14" s="227"/>
      <c r="BP14" s="227"/>
      <c r="BQ14" s="233">
        <v>8</v>
      </c>
      <c r="BR14" s="234"/>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29"/>
    </row>
    <row r="15" spans="1:131" s="230" customFormat="1" ht="26.25" customHeight="1" x14ac:dyDescent="0.2">
      <c r="A15" s="233">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26"/>
      <c r="BA15" s="226"/>
      <c r="BB15" s="226"/>
      <c r="BC15" s="226"/>
      <c r="BD15" s="226"/>
      <c r="BE15" s="227"/>
      <c r="BF15" s="227"/>
      <c r="BG15" s="227"/>
      <c r="BH15" s="227"/>
      <c r="BI15" s="227"/>
      <c r="BJ15" s="227"/>
      <c r="BK15" s="227"/>
      <c r="BL15" s="227"/>
      <c r="BM15" s="227"/>
      <c r="BN15" s="227"/>
      <c r="BO15" s="227"/>
      <c r="BP15" s="227"/>
      <c r="BQ15" s="233">
        <v>9</v>
      </c>
      <c r="BR15" s="234"/>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29"/>
    </row>
    <row r="16" spans="1:131" s="230" customFormat="1" ht="26.25" customHeight="1" x14ac:dyDescent="0.2">
      <c r="A16" s="233">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26"/>
      <c r="BA16" s="226"/>
      <c r="BB16" s="226"/>
      <c r="BC16" s="226"/>
      <c r="BD16" s="226"/>
      <c r="BE16" s="227"/>
      <c r="BF16" s="227"/>
      <c r="BG16" s="227"/>
      <c r="BH16" s="227"/>
      <c r="BI16" s="227"/>
      <c r="BJ16" s="227"/>
      <c r="BK16" s="227"/>
      <c r="BL16" s="227"/>
      <c r="BM16" s="227"/>
      <c r="BN16" s="227"/>
      <c r="BO16" s="227"/>
      <c r="BP16" s="227"/>
      <c r="BQ16" s="233">
        <v>10</v>
      </c>
      <c r="BR16" s="234"/>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29"/>
    </row>
    <row r="17" spans="1:131" s="230" customFormat="1" ht="26.25" customHeight="1" x14ac:dyDescent="0.2">
      <c r="A17" s="233">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26"/>
      <c r="BA17" s="226"/>
      <c r="BB17" s="226"/>
      <c r="BC17" s="226"/>
      <c r="BD17" s="226"/>
      <c r="BE17" s="227"/>
      <c r="BF17" s="227"/>
      <c r="BG17" s="227"/>
      <c r="BH17" s="227"/>
      <c r="BI17" s="227"/>
      <c r="BJ17" s="227"/>
      <c r="BK17" s="227"/>
      <c r="BL17" s="227"/>
      <c r="BM17" s="227"/>
      <c r="BN17" s="227"/>
      <c r="BO17" s="227"/>
      <c r="BP17" s="227"/>
      <c r="BQ17" s="233">
        <v>11</v>
      </c>
      <c r="BR17" s="234"/>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29"/>
    </row>
    <row r="18" spans="1:131" s="230" customFormat="1" ht="26.25" customHeight="1" x14ac:dyDescent="0.2">
      <c r="A18" s="233">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26"/>
      <c r="BA18" s="226"/>
      <c r="BB18" s="226"/>
      <c r="BC18" s="226"/>
      <c r="BD18" s="226"/>
      <c r="BE18" s="227"/>
      <c r="BF18" s="227"/>
      <c r="BG18" s="227"/>
      <c r="BH18" s="227"/>
      <c r="BI18" s="227"/>
      <c r="BJ18" s="227"/>
      <c r="BK18" s="227"/>
      <c r="BL18" s="227"/>
      <c r="BM18" s="227"/>
      <c r="BN18" s="227"/>
      <c r="BO18" s="227"/>
      <c r="BP18" s="227"/>
      <c r="BQ18" s="233">
        <v>12</v>
      </c>
      <c r="BR18" s="234"/>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29"/>
    </row>
    <row r="19" spans="1:131" s="230" customFormat="1" ht="26.25" customHeight="1" x14ac:dyDescent="0.2">
      <c r="A19" s="233">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26"/>
      <c r="BA19" s="226"/>
      <c r="BB19" s="226"/>
      <c r="BC19" s="226"/>
      <c r="BD19" s="226"/>
      <c r="BE19" s="227"/>
      <c r="BF19" s="227"/>
      <c r="BG19" s="227"/>
      <c r="BH19" s="227"/>
      <c r="BI19" s="227"/>
      <c r="BJ19" s="227"/>
      <c r="BK19" s="227"/>
      <c r="BL19" s="227"/>
      <c r="BM19" s="227"/>
      <c r="BN19" s="227"/>
      <c r="BO19" s="227"/>
      <c r="BP19" s="227"/>
      <c r="BQ19" s="233">
        <v>13</v>
      </c>
      <c r="BR19" s="234"/>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29"/>
    </row>
    <row r="20" spans="1:131" s="230" customFormat="1" ht="26.25" customHeight="1" x14ac:dyDescent="0.2">
      <c r="A20" s="233">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26"/>
      <c r="BA20" s="226"/>
      <c r="BB20" s="226"/>
      <c r="BC20" s="226"/>
      <c r="BD20" s="226"/>
      <c r="BE20" s="227"/>
      <c r="BF20" s="227"/>
      <c r="BG20" s="227"/>
      <c r="BH20" s="227"/>
      <c r="BI20" s="227"/>
      <c r="BJ20" s="227"/>
      <c r="BK20" s="227"/>
      <c r="BL20" s="227"/>
      <c r="BM20" s="227"/>
      <c r="BN20" s="227"/>
      <c r="BO20" s="227"/>
      <c r="BP20" s="227"/>
      <c r="BQ20" s="233">
        <v>14</v>
      </c>
      <c r="BR20" s="234"/>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29"/>
    </row>
    <row r="21" spans="1:131" s="230" customFormat="1" ht="26.25" customHeight="1" thickBot="1" x14ac:dyDescent="0.25">
      <c r="A21" s="233">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26"/>
      <c r="BA21" s="226"/>
      <c r="BB21" s="226"/>
      <c r="BC21" s="226"/>
      <c r="BD21" s="226"/>
      <c r="BE21" s="227"/>
      <c r="BF21" s="227"/>
      <c r="BG21" s="227"/>
      <c r="BH21" s="227"/>
      <c r="BI21" s="227"/>
      <c r="BJ21" s="227"/>
      <c r="BK21" s="227"/>
      <c r="BL21" s="227"/>
      <c r="BM21" s="227"/>
      <c r="BN21" s="227"/>
      <c r="BO21" s="227"/>
      <c r="BP21" s="227"/>
      <c r="BQ21" s="233">
        <v>15</v>
      </c>
      <c r="BR21" s="234"/>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29"/>
    </row>
    <row r="22" spans="1:131" s="230" customFormat="1" ht="26.25" customHeight="1" x14ac:dyDescent="0.2">
      <c r="A22" s="233">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375</v>
      </c>
      <c r="BA22" s="793"/>
      <c r="BB22" s="793"/>
      <c r="BC22" s="793"/>
      <c r="BD22" s="794"/>
      <c r="BE22" s="227"/>
      <c r="BF22" s="227"/>
      <c r="BG22" s="227"/>
      <c r="BH22" s="227"/>
      <c r="BI22" s="227"/>
      <c r="BJ22" s="227"/>
      <c r="BK22" s="227"/>
      <c r="BL22" s="227"/>
      <c r="BM22" s="227"/>
      <c r="BN22" s="227"/>
      <c r="BO22" s="227"/>
      <c r="BP22" s="227"/>
      <c r="BQ22" s="233">
        <v>16</v>
      </c>
      <c r="BR22" s="234"/>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29"/>
    </row>
    <row r="23" spans="1:131" s="230" customFormat="1" ht="26.25" customHeight="1" thickBot="1" x14ac:dyDescent="0.25">
      <c r="A23" s="235" t="s">
        <v>376</v>
      </c>
      <c r="B23" s="776" t="s">
        <v>377</v>
      </c>
      <c r="C23" s="777"/>
      <c r="D23" s="777"/>
      <c r="E23" s="777"/>
      <c r="F23" s="777"/>
      <c r="G23" s="777"/>
      <c r="H23" s="777"/>
      <c r="I23" s="777"/>
      <c r="J23" s="777"/>
      <c r="K23" s="777"/>
      <c r="L23" s="777"/>
      <c r="M23" s="777"/>
      <c r="N23" s="777"/>
      <c r="O23" s="777"/>
      <c r="P23" s="778"/>
      <c r="Q23" s="779">
        <v>13659</v>
      </c>
      <c r="R23" s="780"/>
      <c r="S23" s="780"/>
      <c r="T23" s="780"/>
      <c r="U23" s="780"/>
      <c r="V23" s="780">
        <v>13189</v>
      </c>
      <c r="W23" s="780"/>
      <c r="X23" s="780"/>
      <c r="Y23" s="780"/>
      <c r="Z23" s="780"/>
      <c r="AA23" s="780">
        <v>471</v>
      </c>
      <c r="AB23" s="780"/>
      <c r="AC23" s="780"/>
      <c r="AD23" s="780"/>
      <c r="AE23" s="781"/>
      <c r="AF23" s="782">
        <v>469</v>
      </c>
      <c r="AG23" s="780"/>
      <c r="AH23" s="780"/>
      <c r="AI23" s="780"/>
      <c r="AJ23" s="783"/>
      <c r="AK23" s="784"/>
      <c r="AL23" s="785"/>
      <c r="AM23" s="785"/>
      <c r="AN23" s="785"/>
      <c r="AO23" s="785"/>
      <c r="AP23" s="780">
        <v>10645</v>
      </c>
      <c r="AQ23" s="780"/>
      <c r="AR23" s="780"/>
      <c r="AS23" s="780"/>
      <c r="AT23" s="780"/>
      <c r="AU23" s="796"/>
      <c r="AV23" s="796"/>
      <c r="AW23" s="796"/>
      <c r="AX23" s="796"/>
      <c r="AY23" s="797"/>
      <c r="AZ23" s="798" t="s">
        <v>122</v>
      </c>
      <c r="BA23" s="799"/>
      <c r="BB23" s="799"/>
      <c r="BC23" s="799"/>
      <c r="BD23" s="800"/>
      <c r="BE23" s="227"/>
      <c r="BF23" s="227"/>
      <c r="BG23" s="227"/>
      <c r="BH23" s="227"/>
      <c r="BI23" s="227"/>
      <c r="BJ23" s="227"/>
      <c r="BK23" s="227"/>
      <c r="BL23" s="227"/>
      <c r="BM23" s="227"/>
      <c r="BN23" s="227"/>
      <c r="BO23" s="227"/>
      <c r="BP23" s="227"/>
      <c r="BQ23" s="233">
        <v>17</v>
      </c>
      <c r="BR23" s="234"/>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29"/>
    </row>
    <row r="24" spans="1:131" s="230" customFormat="1" ht="26.25" customHeight="1" x14ac:dyDescent="0.2">
      <c r="A24" s="795" t="s">
        <v>378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26"/>
      <c r="BA24" s="226"/>
      <c r="BB24" s="226"/>
      <c r="BC24" s="226"/>
      <c r="BD24" s="226"/>
      <c r="BE24" s="227"/>
      <c r="BF24" s="227"/>
      <c r="BG24" s="227"/>
      <c r="BH24" s="227"/>
      <c r="BI24" s="227"/>
      <c r="BJ24" s="227"/>
      <c r="BK24" s="227"/>
      <c r="BL24" s="227"/>
      <c r="BM24" s="227"/>
      <c r="BN24" s="227"/>
      <c r="BO24" s="227"/>
      <c r="BP24" s="227"/>
      <c r="BQ24" s="233">
        <v>18</v>
      </c>
      <c r="BR24" s="234"/>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29"/>
    </row>
    <row r="25" spans="1:131" ht="26.25" customHeight="1" thickBot="1" x14ac:dyDescent="0.25">
      <c r="A25" s="712" t="s">
        <v>379</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26"/>
      <c r="BK25" s="226"/>
      <c r="BL25" s="226"/>
      <c r="BM25" s="226"/>
      <c r="BN25" s="226"/>
      <c r="BO25" s="236"/>
      <c r="BP25" s="236"/>
      <c r="BQ25" s="233">
        <v>19</v>
      </c>
      <c r="BR25" s="234"/>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24"/>
    </row>
    <row r="26" spans="1:131" ht="26.25" customHeight="1" x14ac:dyDescent="0.2">
      <c r="A26" s="714" t="s">
        <v>357</v>
      </c>
      <c r="B26" s="715"/>
      <c r="C26" s="715"/>
      <c r="D26" s="715"/>
      <c r="E26" s="715"/>
      <c r="F26" s="715"/>
      <c r="G26" s="715"/>
      <c r="H26" s="715"/>
      <c r="I26" s="715"/>
      <c r="J26" s="715"/>
      <c r="K26" s="715"/>
      <c r="L26" s="715"/>
      <c r="M26" s="715"/>
      <c r="N26" s="715"/>
      <c r="O26" s="715"/>
      <c r="P26" s="716"/>
      <c r="Q26" s="720" t="s">
        <v>380</v>
      </c>
      <c r="R26" s="721"/>
      <c r="S26" s="721"/>
      <c r="T26" s="721"/>
      <c r="U26" s="722"/>
      <c r="V26" s="720" t="s">
        <v>381</v>
      </c>
      <c r="W26" s="721"/>
      <c r="X26" s="721"/>
      <c r="Y26" s="721"/>
      <c r="Z26" s="722"/>
      <c r="AA26" s="720" t="s">
        <v>382</v>
      </c>
      <c r="AB26" s="721"/>
      <c r="AC26" s="721"/>
      <c r="AD26" s="721"/>
      <c r="AE26" s="721"/>
      <c r="AF26" s="801" t="s">
        <v>383</v>
      </c>
      <c r="AG26" s="802"/>
      <c r="AH26" s="802"/>
      <c r="AI26" s="802"/>
      <c r="AJ26" s="803"/>
      <c r="AK26" s="721" t="s">
        <v>384</v>
      </c>
      <c r="AL26" s="721"/>
      <c r="AM26" s="721"/>
      <c r="AN26" s="721"/>
      <c r="AO26" s="722"/>
      <c r="AP26" s="720" t="s">
        <v>385</v>
      </c>
      <c r="AQ26" s="721"/>
      <c r="AR26" s="721"/>
      <c r="AS26" s="721"/>
      <c r="AT26" s="722"/>
      <c r="AU26" s="720" t="s">
        <v>386</v>
      </c>
      <c r="AV26" s="721"/>
      <c r="AW26" s="721"/>
      <c r="AX26" s="721"/>
      <c r="AY26" s="722"/>
      <c r="AZ26" s="720" t="s">
        <v>387</v>
      </c>
      <c r="BA26" s="721"/>
      <c r="BB26" s="721"/>
      <c r="BC26" s="721"/>
      <c r="BD26" s="722"/>
      <c r="BE26" s="720" t="s">
        <v>364</v>
      </c>
      <c r="BF26" s="721"/>
      <c r="BG26" s="721"/>
      <c r="BH26" s="721"/>
      <c r="BI26" s="727"/>
      <c r="BJ26" s="226"/>
      <c r="BK26" s="226"/>
      <c r="BL26" s="226"/>
      <c r="BM26" s="226"/>
      <c r="BN26" s="226"/>
      <c r="BO26" s="236"/>
      <c r="BP26" s="236"/>
      <c r="BQ26" s="233">
        <v>20</v>
      </c>
      <c r="BR26" s="234"/>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24"/>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26"/>
      <c r="BK27" s="226"/>
      <c r="BL27" s="226"/>
      <c r="BM27" s="226"/>
      <c r="BN27" s="226"/>
      <c r="BO27" s="236"/>
      <c r="BP27" s="236"/>
      <c r="BQ27" s="233">
        <v>21</v>
      </c>
      <c r="BR27" s="234"/>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24"/>
    </row>
    <row r="28" spans="1:131" ht="26.25" customHeight="1" thickTop="1" x14ac:dyDescent="0.2">
      <c r="A28" s="237">
        <v>1</v>
      </c>
      <c r="B28" s="736" t="s">
        <v>388</v>
      </c>
      <c r="C28" s="737"/>
      <c r="D28" s="737"/>
      <c r="E28" s="737"/>
      <c r="F28" s="737"/>
      <c r="G28" s="737"/>
      <c r="H28" s="737"/>
      <c r="I28" s="737"/>
      <c r="J28" s="737"/>
      <c r="K28" s="737"/>
      <c r="L28" s="737"/>
      <c r="M28" s="737"/>
      <c r="N28" s="737"/>
      <c r="O28" s="737"/>
      <c r="P28" s="738"/>
      <c r="Q28" s="809">
        <v>2652</v>
      </c>
      <c r="R28" s="810"/>
      <c r="S28" s="810"/>
      <c r="T28" s="810"/>
      <c r="U28" s="810"/>
      <c r="V28" s="810">
        <v>2609</v>
      </c>
      <c r="W28" s="810"/>
      <c r="X28" s="810"/>
      <c r="Y28" s="810"/>
      <c r="Z28" s="810"/>
      <c r="AA28" s="810">
        <v>43</v>
      </c>
      <c r="AB28" s="810"/>
      <c r="AC28" s="810"/>
      <c r="AD28" s="810"/>
      <c r="AE28" s="811"/>
      <c r="AF28" s="812">
        <v>43</v>
      </c>
      <c r="AG28" s="810"/>
      <c r="AH28" s="810"/>
      <c r="AI28" s="810"/>
      <c r="AJ28" s="813"/>
      <c r="AK28" s="814">
        <v>204</v>
      </c>
      <c r="AL28" s="815"/>
      <c r="AM28" s="815"/>
      <c r="AN28" s="815"/>
      <c r="AO28" s="815"/>
      <c r="AP28" s="815" t="s">
        <v>547</v>
      </c>
      <c r="AQ28" s="815"/>
      <c r="AR28" s="815"/>
      <c r="AS28" s="815"/>
      <c r="AT28" s="815"/>
      <c r="AU28" s="815" t="s">
        <v>547</v>
      </c>
      <c r="AV28" s="815"/>
      <c r="AW28" s="815"/>
      <c r="AX28" s="815"/>
      <c r="AY28" s="815"/>
      <c r="AZ28" s="816" t="s">
        <v>547</v>
      </c>
      <c r="BA28" s="816"/>
      <c r="BB28" s="816"/>
      <c r="BC28" s="816"/>
      <c r="BD28" s="816"/>
      <c r="BE28" s="807"/>
      <c r="BF28" s="807"/>
      <c r="BG28" s="807"/>
      <c r="BH28" s="807"/>
      <c r="BI28" s="808"/>
      <c r="BJ28" s="226"/>
      <c r="BK28" s="226"/>
      <c r="BL28" s="226"/>
      <c r="BM28" s="226"/>
      <c r="BN28" s="226"/>
      <c r="BO28" s="236"/>
      <c r="BP28" s="236"/>
      <c r="BQ28" s="233">
        <v>22</v>
      </c>
      <c r="BR28" s="234"/>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24"/>
    </row>
    <row r="29" spans="1:131" ht="26.25" customHeight="1" x14ac:dyDescent="0.2">
      <c r="A29" s="237">
        <v>2</v>
      </c>
      <c r="B29" s="767" t="s">
        <v>389</v>
      </c>
      <c r="C29" s="768"/>
      <c r="D29" s="768"/>
      <c r="E29" s="768"/>
      <c r="F29" s="768"/>
      <c r="G29" s="768"/>
      <c r="H29" s="768"/>
      <c r="I29" s="768"/>
      <c r="J29" s="768"/>
      <c r="K29" s="768"/>
      <c r="L29" s="768"/>
      <c r="M29" s="768"/>
      <c r="N29" s="768"/>
      <c r="O29" s="768"/>
      <c r="P29" s="769"/>
      <c r="Q29" s="770">
        <v>2829</v>
      </c>
      <c r="R29" s="771"/>
      <c r="S29" s="771"/>
      <c r="T29" s="771"/>
      <c r="U29" s="771"/>
      <c r="V29" s="771">
        <v>2733</v>
      </c>
      <c r="W29" s="771"/>
      <c r="X29" s="771"/>
      <c r="Y29" s="771"/>
      <c r="Z29" s="771"/>
      <c r="AA29" s="771">
        <v>96</v>
      </c>
      <c r="AB29" s="771"/>
      <c r="AC29" s="771"/>
      <c r="AD29" s="771"/>
      <c r="AE29" s="772"/>
      <c r="AF29" s="773">
        <v>96</v>
      </c>
      <c r="AG29" s="774"/>
      <c r="AH29" s="774"/>
      <c r="AI29" s="774"/>
      <c r="AJ29" s="775"/>
      <c r="AK29" s="821">
        <v>426</v>
      </c>
      <c r="AL29" s="817"/>
      <c r="AM29" s="817"/>
      <c r="AN29" s="817"/>
      <c r="AO29" s="817"/>
      <c r="AP29" s="817" t="s">
        <v>547</v>
      </c>
      <c r="AQ29" s="817"/>
      <c r="AR29" s="817"/>
      <c r="AS29" s="817"/>
      <c r="AT29" s="817"/>
      <c r="AU29" s="817" t="s">
        <v>547</v>
      </c>
      <c r="AV29" s="817"/>
      <c r="AW29" s="817"/>
      <c r="AX29" s="817"/>
      <c r="AY29" s="817"/>
      <c r="AZ29" s="818" t="s">
        <v>547</v>
      </c>
      <c r="BA29" s="818"/>
      <c r="BB29" s="818"/>
      <c r="BC29" s="818"/>
      <c r="BD29" s="818"/>
      <c r="BE29" s="819"/>
      <c r="BF29" s="819"/>
      <c r="BG29" s="819"/>
      <c r="BH29" s="819"/>
      <c r="BI29" s="820"/>
      <c r="BJ29" s="226"/>
      <c r="BK29" s="226"/>
      <c r="BL29" s="226"/>
      <c r="BM29" s="226"/>
      <c r="BN29" s="226"/>
      <c r="BO29" s="236"/>
      <c r="BP29" s="236"/>
      <c r="BQ29" s="233">
        <v>23</v>
      </c>
      <c r="BR29" s="234"/>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24"/>
    </row>
    <row r="30" spans="1:131" ht="26.25" customHeight="1" x14ac:dyDescent="0.2">
      <c r="A30" s="237">
        <v>3</v>
      </c>
      <c r="B30" s="767" t="s">
        <v>390</v>
      </c>
      <c r="C30" s="768"/>
      <c r="D30" s="768"/>
      <c r="E30" s="768"/>
      <c r="F30" s="768"/>
      <c r="G30" s="768"/>
      <c r="H30" s="768"/>
      <c r="I30" s="768"/>
      <c r="J30" s="768"/>
      <c r="K30" s="768"/>
      <c r="L30" s="768"/>
      <c r="M30" s="768"/>
      <c r="N30" s="768"/>
      <c r="O30" s="768"/>
      <c r="P30" s="769"/>
      <c r="Q30" s="770">
        <v>578</v>
      </c>
      <c r="R30" s="771"/>
      <c r="S30" s="771"/>
      <c r="T30" s="771"/>
      <c r="U30" s="771"/>
      <c r="V30" s="771">
        <v>559</v>
      </c>
      <c r="W30" s="771"/>
      <c r="X30" s="771"/>
      <c r="Y30" s="771"/>
      <c r="Z30" s="771"/>
      <c r="AA30" s="771">
        <v>19</v>
      </c>
      <c r="AB30" s="771"/>
      <c r="AC30" s="771"/>
      <c r="AD30" s="771"/>
      <c r="AE30" s="772"/>
      <c r="AF30" s="773">
        <v>19</v>
      </c>
      <c r="AG30" s="774"/>
      <c r="AH30" s="774"/>
      <c r="AI30" s="774"/>
      <c r="AJ30" s="775"/>
      <c r="AK30" s="821">
        <v>354</v>
      </c>
      <c r="AL30" s="817"/>
      <c r="AM30" s="817"/>
      <c r="AN30" s="817"/>
      <c r="AO30" s="817"/>
      <c r="AP30" s="817" t="s">
        <v>547</v>
      </c>
      <c r="AQ30" s="817"/>
      <c r="AR30" s="817"/>
      <c r="AS30" s="817"/>
      <c r="AT30" s="817"/>
      <c r="AU30" s="817" t="s">
        <v>547</v>
      </c>
      <c r="AV30" s="817"/>
      <c r="AW30" s="817"/>
      <c r="AX30" s="817"/>
      <c r="AY30" s="817"/>
      <c r="AZ30" s="818" t="s">
        <v>547</v>
      </c>
      <c r="BA30" s="818"/>
      <c r="BB30" s="818"/>
      <c r="BC30" s="818"/>
      <c r="BD30" s="818"/>
      <c r="BE30" s="819"/>
      <c r="BF30" s="819"/>
      <c r="BG30" s="819"/>
      <c r="BH30" s="819"/>
      <c r="BI30" s="820"/>
      <c r="BJ30" s="226"/>
      <c r="BK30" s="226"/>
      <c r="BL30" s="226"/>
      <c r="BM30" s="226"/>
      <c r="BN30" s="226"/>
      <c r="BO30" s="236"/>
      <c r="BP30" s="236"/>
      <c r="BQ30" s="233">
        <v>24</v>
      </c>
      <c r="BR30" s="234"/>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24"/>
    </row>
    <row r="31" spans="1:131" ht="26.25" customHeight="1" x14ac:dyDescent="0.2">
      <c r="A31" s="237">
        <v>4</v>
      </c>
      <c r="B31" s="767" t="s">
        <v>391</v>
      </c>
      <c r="C31" s="768"/>
      <c r="D31" s="768"/>
      <c r="E31" s="768"/>
      <c r="F31" s="768"/>
      <c r="G31" s="768"/>
      <c r="H31" s="768"/>
      <c r="I31" s="768"/>
      <c r="J31" s="768"/>
      <c r="K31" s="768"/>
      <c r="L31" s="768"/>
      <c r="M31" s="768"/>
      <c r="N31" s="768"/>
      <c r="O31" s="768"/>
      <c r="P31" s="769"/>
      <c r="Q31" s="770">
        <v>1131</v>
      </c>
      <c r="R31" s="771"/>
      <c r="S31" s="771"/>
      <c r="T31" s="771"/>
      <c r="U31" s="771"/>
      <c r="V31" s="771">
        <v>962</v>
      </c>
      <c r="W31" s="771"/>
      <c r="X31" s="771"/>
      <c r="Y31" s="771"/>
      <c r="Z31" s="771"/>
      <c r="AA31" s="771">
        <v>169</v>
      </c>
      <c r="AB31" s="771"/>
      <c r="AC31" s="771"/>
      <c r="AD31" s="771"/>
      <c r="AE31" s="772"/>
      <c r="AF31" s="773">
        <v>2169</v>
      </c>
      <c r="AG31" s="774"/>
      <c r="AH31" s="774"/>
      <c r="AI31" s="774"/>
      <c r="AJ31" s="775"/>
      <c r="AK31" s="821">
        <v>45</v>
      </c>
      <c r="AL31" s="817"/>
      <c r="AM31" s="817"/>
      <c r="AN31" s="817"/>
      <c r="AO31" s="817"/>
      <c r="AP31" s="817">
        <v>1310</v>
      </c>
      <c r="AQ31" s="817"/>
      <c r="AR31" s="817"/>
      <c r="AS31" s="817"/>
      <c r="AT31" s="817"/>
      <c r="AU31" s="817">
        <v>177</v>
      </c>
      <c r="AV31" s="817"/>
      <c r="AW31" s="817"/>
      <c r="AX31" s="817"/>
      <c r="AY31" s="817"/>
      <c r="AZ31" s="818" t="s">
        <v>548</v>
      </c>
      <c r="BA31" s="818"/>
      <c r="BB31" s="818"/>
      <c r="BC31" s="818"/>
      <c r="BD31" s="818"/>
      <c r="BE31" s="819" t="s">
        <v>392</v>
      </c>
      <c r="BF31" s="819"/>
      <c r="BG31" s="819"/>
      <c r="BH31" s="819"/>
      <c r="BI31" s="820"/>
      <c r="BJ31" s="226"/>
      <c r="BK31" s="226"/>
      <c r="BL31" s="226"/>
      <c r="BM31" s="226"/>
      <c r="BN31" s="226"/>
      <c r="BO31" s="236"/>
      <c r="BP31" s="236"/>
      <c r="BQ31" s="233">
        <v>25</v>
      </c>
      <c r="BR31" s="234"/>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24"/>
    </row>
    <row r="32" spans="1:131" ht="26.25" customHeight="1" x14ac:dyDescent="0.2">
      <c r="A32" s="237">
        <v>5</v>
      </c>
      <c r="B32" s="767" t="s">
        <v>393</v>
      </c>
      <c r="C32" s="768"/>
      <c r="D32" s="768"/>
      <c r="E32" s="768"/>
      <c r="F32" s="768"/>
      <c r="G32" s="768"/>
      <c r="H32" s="768"/>
      <c r="I32" s="768"/>
      <c r="J32" s="768"/>
      <c r="K32" s="768"/>
      <c r="L32" s="768"/>
      <c r="M32" s="768"/>
      <c r="N32" s="768"/>
      <c r="O32" s="768"/>
      <c r="P32" s="769"/>
      <c r="Q32" s="770">
        <v>827</v>
      </c>
      <c r="R32" s="771"/>
      <c r="S32" s="771"/>
      <c r="T32" s="771"/>
      <c r="U32" s="771"/>
      <c r="V32" s="771">
        <v>827</v>
      </c>
      <c r="W32" s="771"/>
      <c r="X32" s="771"/>
      <c r="Y32" s="771"/>
      <c r="Z32" s="771"/>
      <c r="AA32" s="771">
        <v>0</v>
      </c>
      <c r="AB32" s="771"/>
      <c r="AC32" s="771"/>
      <c r="AD32" s="771"/>
      <c r="AE32" s="772"/>
      <c r="AF32" s="773">
        <v>0</v>
      </c>
      <c r="AG32" s="774"/>
      <c r="AH32" s="774"/>
      <c r="AI32" s="774"/>
      <c r="AJ32" s="775"/>
      <c r="AK32" s="821">
        <v>160</v>
      </c>
      <c r="AL32" s="817"/>
      <c r="AM32" s="817"/>
      <c r="AN32" s="817"/>
      <c r="AO32" s="817"/>
      <c r="AP32" s="817">
        <v>175</v>
      </c>
      <c r="AQ32" s="817"/>
      <c r="AR32" s="817"/>
      <c r="AS32" s="817"/>
      <c r="AT32" s="817"/>
      <c r="AU32" s="817">
        <v>47</v>
      </c>
      <c r="AV32" s="817"/>
      <c r="AW32" s="817"/>
      <c r="AX32" s="817"/>
      <c r="AY32" s="817"/>
      <c r="AZ32" s="818" t="s">
        <v>548</v>
      </c>
      <c r="BA32" s="818"/>
      <c r="BB32" s="818"/>
      <c r="BC32" s="818"/>
      <c r="BD32" s="818"/>
      <c r="BE32" s="819" t="s">
        <v>394</v>
      </c>
      <c r="BF32" s="819"/>
      <c r="BG32" s="819"/>
      <c r="BH32" s="819"/>
      <c r="BI32" s="820"/>
      <c r="BJ32" s="226"/>
      <c r="BK32" s="226"/>
      <c r="BL32" s="226"/>
      <c r="BM32" s="226"/>
      <c r="BN32" s="226"/>
      <c r="BO32" s="236"/>
      <c r="BP32" s="236"/>
      <c r="BQ32" s="233">
        <v>26</v>
      </c>
      <c r="BR32" s="234"/>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24"/>
    </row>
    <row r="33" spans="1:131" ht="26.25" customHeight="1" x14ac:dyDescent="0.2">
      <c r="A33" s="237">
        <v>6</v>
      </c>
      <c r="B33" s="767" t="s">
        <v>395</v>
      </c>
      <c r="C33" s="768"/>
      <c r="D33" s="768"/>
      <c r="E33" s="768"/>
      <c r="F33" s="768"/>
      <c r="G33" s="768"/>
      <c r="H33" s="768"/>
      <c r="I33" s="768"/>
      <c r="J33" s="768"/>
      <c r="K33" s="768"/>
      <c r="L33" s="768"/>
      <c r="M33" s="768"/>
      <c r="N33" s="768"/>
      <c r="O33" s="768"/>
      <c r="P33" s="769"/>
      <c r="Q33" s="770">
        <v>165</v>
      </c>
      <c r="R33" s="771"/>
      <c r="S33" s="771"/>
      <c r="T33" s="771"/>
      <c r="U33" s="771"/>
      <c r="V33" s="771">
        <v>143</v>
      </c>
      <c r="W33" s="771"/>
      <c r="X33" s="771"/>
      <c r="Y33" s="771"/>
      <c r="Z33" s="771"/>
      <c r="AA33" s="771">
        <v>22</v>
      </c>
      <c r="AB33" s="771"/>
      <c r="AC33" s="771"/>
      <c r="AD33" s="771"/>
      <c r="AE33" s="772"/>
      <c r="AF33" s="773" t="s">
        <v>122</v>
      </c>
      <c r="AG33" s="774"/>
      <c r="AH33" s="774"/>
      <c r="AI33" s="774"/>
      <c r="AJ33" s="775"/>
      <c r="AK33" s="821">
        <v>95</v>
      </c>
      <c r="AL33" s="817"/>
      <c r="AM33" s="817"/>
      <c r="AN33" s="817"/>
      <c r="AO33" s="817"/>
      <c r="AP33" s="817">
        <v>104</v>
      </c>
      <c r="AQ33" s="817"/>
      <c r="AR33" s="817"/>
      <c r="AS33" s="817"/>
      <c r="AT33" s="817"/>
      <c r="AU33" s="817">
        <v>103</v>
      </c>
      <c r="AV33" s="817"/>
      <c r="AW33" s="817"/>
      <c r="AX33" s="817"/>
      <c r="AY33" s="817"/>
      <c r="AZ33" s="818" t="s">
        <v>548</v>
      </c>
      <c r="BA33" s="818"/>
      <c r="BB33" s="818"/>
      <c r="BC33" s="818"/>
      <c r="BD33" s="818"/>
      <c r="BE33" s="819" t="s">
        <v>394</v>
      </c>
      <c r="BF33" s="819"/>
      <c r="BG33" s="819"/>
      <c r="BH33" s="819"/>
      <c r="BI33" s="820"/>
      <c r="BJ33" s="226"/>
      <c r="BK33" s="226"/>
      <c r="BL33" s="226"/>
      <c r="BM33" s="226"/>
      <c r="BN33" s="226"/>
      <c r="BO33" s="236"/>
      <c r="BP33" s="236"/>
      <c r="BQ33" s="233">
        <v>27</v>
      </c>
      <c r="BR33" s="234"/>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24"/>
    </row>
    <row r="34" spans="1:131" ht="26.25" customHeight="1" x14ac:dyDescent="0.2">
      <c r="A34" s="237">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26"/>
      <c r="BK34" s="226"/>
      <c r="BL34" s="226"/>
      <c r="BM34" s="226"/>
      <c r="BN34" s="226"/>
      <c r="BO34" s="236"/>
      <c r="BP34" s="236"/>
      <c r="BQ34" s="233">
        <v>28</v>
      </c>
      <c r="BR34" s="234"/>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24"/>
    </row>
    <row r="35" spans="1:131" ht="26.25" customHeight="1" x14ac:dyDescent="0.2">
      <c r="A35" s="237">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26"/>
      <c r="BK35" s="226"/>
      <c r="BL35" s="226"/>
      <c r="BM35" s="226"/>
      <c r="BN35" s="226"/>
      <c r="BO35" s="236"/>
      <c r="BP35" s="236"/>
      <c r="BQ35" s="233">
        <v>29</v>
      </c>
      <c r="BR35" s="234"/>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24"/>
    </row>
    <row r="36" spans="1:131" ht="26.25" customHeight="1" x14ac:dyDescent="0.2">
      <c r="A36" s="237">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26"/>
      <c r="BK36" s="226"/>
      <c r="BL36" s="226"/>
      <c r="BM36" s="226"/>
      <c r="BN36" s="226"/>
      <c r="BO36" s="236"/>
      <c r="BP36" s="236"/>
      <c r="BQ36" s="233">
        <v>30</v>
      </c>
      <c r="BR36" s="234"/>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24"/>
    </row>
    <row r="37" spans="1:131" ht="26.25" customHeight="1" x14ac:dyDescent="0.2">
      <c r="A37" s="237">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26"/>
      <c r="BK37" s="226"/>
      <c r="BL37" s="226"/>
      <c r="BM37" s="226"/>
      <c r="BN37" s="226"/>
      <c r="BO37" s="236"/>
      <c r="BP37" s="236"/>
      <c r="BQ37" s="233">
        <v>31</v>
      </c>
      <c r="BR37" s="234"/>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24"/>
    </row>
    <row r="38" spans="1:131" ht="26.25" customHeight="1" x14ac:dyDescent="0.2">
      <c r="A38" s="237">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26"/>
      <c r="BK38" s="226"/>
      <c r="BL38" s="226"/>
      <c r="BM38" s="226"/>
      <c r="BN38" s="226"/>
      <c r="BO38" s="236"/>
      <c r="BP38" s="236"/>
      <c r="BQ38" s="233">
        <v>32</v>
      </c>
      <c r="BR38" s="234"/>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24"/>
    </row>
    <row r="39" spans="1:131" ht="26.25" customHeight="1" x14ac:dyDescent="0.2">
      <c r="A39" s="237">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26"/>
      <c r="BK39" s="226"/>
      <c r="BL39" s="226"/>
      <c r="BM39" s="226"/>
      <c r="BN39" s="226"/>
      <c r="BO39" s="236"/>
      <c r="BP39" s="236"/>
      <c r="BQ39" s="233">
        <v>33</v>
      </c>
      <c r="BR39" s="234"/>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24"/>
    </row>
    <row r="40" spans="1:131" ht="26.25" customHeight="1" x14ac:dyDescent="0.2">
      <c r="A40" s="233">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26"/>
      <c r="BK40" s="226"/>
      <c r="BL40" s="226"/>
      <c r="BM40" s="226"/>
      <c r="BN40" s="226"/>
      <c r="BO40" s="236"/>
      <c r="BP40" s="236"/>
      <c r="BQ40" s="233">
        <v>34</v>
      </c>
      <c r="BR40" s="234"/>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24"/>
    </row>
    <row r="41" spans="1:131" ht="26.25" customHeight="1" x14ac:dyDescent="0.2">
      <c r="A41" s="233">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26"/>
      <c r="BK41" s="226"/>
      <c r="BL41" s="226"/>
      <c r="BM41" s="226"/>
      <c r="BN41" s="226"/>
      <c r="BO41" s="236"/>
      <c r="BP41" s="236"/>
      <c r="BQ41" s="233">
        <v>35</v>
      </c>
      <c r="BR41" s="234"/>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24"/>
    </row>
    <row r="42" spans="1:131" ht="26.25" customHeight="1" x14ac:dyDescent="0.2">
      <c r="A42" s="233">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26"/>
      <c r="BK42" s="226"/>
      <c r="BL42" s="226"/>
      <c r="BM42" s="226"/>
      <c r="BN42" s="226"/>
      <c r="BO42" s="236"/>
      <c r="BP42" s="236"/>
      <c r="BQ42" s="233">
        <v>36</v>
      </c>
      <c r="BR42" s="234"/>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24"/>
    </row>
    <row r="43" spans="1:131" ht="26.25" customHeight="1" x14ac:dyDescent="0.2">
      <c r="A43" s="233">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26"/>
      <c r="BK43" s="226"/>
      <c r="BL43" s="226"/>
      <c r="BM43" s="226"/>
      <c r="BN43" s="226"/>
      <c r="BO43" s="236"/>
      <c r="BP43" s="236"/>
      <c r="BQ43" s="233">
        <v>37</v>
      </c>
      <c r="BR43" s="234"/>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24"/>
    </row>
    <row r="44" spans="1:131" ht="26.25" customHeight="1" x14ac:dyDescent="0.2">
      <c r="A44" s="233">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26"/>
      <c r="BK44" s="226"/>
      <c r="BL44" s="226"/>
      <c r="BM44" s="226"/>
      <c r="BN44" s="226"/>
      <c r="BO44" s="236"/>
      <c r="BP44" s="236"/>
      <c r="BQ44" s="233">
        <v>38</v>
      </c>
      <c r="BR44" s="234"/>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24"/>
    </row>
    <row r="45" spans="1:131" ht="26.25" customHeight="1" x14ac:dyDescent="0.2">
      <c r="A45" s="233">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26"/>
      <c r="BK45" s="226"/>
      <c r="BL45" s="226"/>
      <c r="BM45" s="226"/>
      <c r="BN45" s="226"/>
      <c r="BO45" s="236"/>
      <c r="BP45" s="236"/>
      <c r="BQ45" s="233">
        <v>39</v>
      </c>
      <c r="BR45" s="234"/>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24"/>
    </row>
    <row r="46" spans="1:131" ht="26.25" customHeight="1" x14ac:dyDescent="0.2">
      <c r="A46" s="233">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26"/>
      <c r="BK46" s="226"/>
      <c r="BL46" s="226"/>
      <c r="BM46" s="226"/>
      <c r="BN46" s="226"/>
      <c r="BO46" s="236"/>
      <c r="BP46" s="236"/>
      <c r="BQ46" s="233">
        <v>40</v>
      </c>
      <c r="BR46" s="234"/>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24"/>
    </row>
    <row r="47" spans="1:131" ht="26.25" customHeight="1" x14ac:dyDescent="0.2">
      <c r="A47" s="233">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26"/>
      <c r="BK47" s="226"/>
      <c r="BL47" s="226"/>
      <c r="BM47" s="226"/>
      <c r="BN47" s="226"/>
      <c r="BO47" s="236"/>
      <c r="BP47" s="236"/>
      <c r="BQ47" s="233">
        <v>41</v>
      </c>
      <c r="BR47" s="234"/>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24"/>
    </row>
    <row r="48" spans="1:131" ht="26.25" customHeight="1" x14ac:dyDescent="0.2">
      <c r="A48" s="233">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26"/>
      <c r="BK48" s="226"/>
      <c r="BL48" s="226"/>
      <c r="BM48" s="226"/>
      <c r="BN48" s="226"/>
      <c r="BO48" s="236"/>
      <c r="BP48" s="236"/>
      <c r="BQ48" s="233">
        <v>42</v>
      </c>
      <c r="BR48" s="234"/>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24"/>
    </row>
    <row r="49" spans="1:131" ht="26.25" customHeight="1" x14ac:dyDescent="0.2">
      <c r="A49" s="233">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26"/>
      <c r="BK49" s="226"/>
      <c r="BL49" s="226"/>
      <c r="BM49" s="226"/>
      <c r="BN49" s="226"/>
      <c r="BO49" s="236"/>
      <c r="BP49" s="236"/>
      <c r="BQ49" s="233">
        <v>43</v>
      </c>
      <c r="BR49" s="234"/>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24"/>
    </row>
    <row r="50" spans="1:131" ht="26.25" customHeight="1" x14ac:dyDescent="0.2">
      <c r="A50" s="233">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26"/>
      <c r="BK50" s="226"/>
      <c r="BL50" s="226"/>
      <c r="BM50" s="226"/>
      <c r="BN50" s="226"/>
      <c r="BO50" s="236"/>
      <c r="BP50" s="236"/>
      <c r="BQ50" s="233">
        <v>44</v>
      </c>
      <c r="BR50" s="234"/>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24"/>
    </row>
    <row r="51" spans="1:131" ht="26.25" customHeight="1" x14ac:dyDescent="0.2">
      <c r="A51" s="233">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26"/>
      <c r="BK51" s="226"/>
      <c r="BL51" s="226"/>
      <c r="BM51" s="226"/>
      <c r="BN51" s="226"/>
      <c r="BO51" s="236"/>
      <c r="BP51" s="236"/>
      <c r="BQ51" s="233">
        <v>45</v>
      </c>
      <c r="BR51" s="234"/>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24"/>
    </row>
    <row r="52" spans="1:131" ht="26.25" customHeight="1" x14ac:dyDescent="0.2">
      <c r="A52" s="233">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26"/>
      <c r="BK52" s="226"/>
      <c r="BL52" s="226"/>
      <c r="BM52" s="226"/>
      <c r="BN52" s="226"/>
      <c r="BO52" s="236"/>
      <c r="BP52" s="236"/>
      <c r="BQ52" s="233">
        <v>46</v>
      </c>
      <c r="BR52" s="234"/>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24"/>
    </row>
    <row r="53" spans="1:131" ht="26.25" customHeight="1" x14ac:dyDescent="0.2">
      <c r="A53" s="233">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26"/>
      <c r="BK53" s="226"/>
      <c r="BL53" s="226"/>
      <c r="BM53" s="226"/>
      <c r="BN53" s="226"/>
      <c r="BO53" s="236"/>
      <c r="BP53" s="236"/>
      <c r="BQ53" s="233">
        <v>47</v>
      </c>
      <c r="BR53" s="234"/>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24"/>
    </row>
    <row r="54" spans="1:131" ht="26.25" customHeight="1" x14ac:dyDescent="0.2">
      <c r="A54" s="233">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26"/>
      <c r="BK54" s="226"/>
      <c r="BL54" s="226"/>
      <c r="BM54" s="226"/>
      <c r="BN54" s="226"/>
      <c r="BO54" s="236"/>
      <c r="BP54" s="236"/>
      <c r="BQ54" s="233">
        <v>48</v>
      </c>
      <c r="BR54" s="234"/>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24"/>
    </row>
    <row r="55" spans="1:131" ht="26.25" customHeight="1" x14ac:dyDescent="0.2">
      <c r="A55" s="233">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26"/>
      <c r="BK55" s="226"/>
      <c r="BL55" s="226"/>
      <c r="BM55" s="226"/>
      <c r="BN55" s="226"/>
      <c r="BO55" s="236"/>
      <c r="BP55" s="236"/>
      <c r="BQ55" s="233">
        <v>49</v>
      </c>
      <c r="BR55" s="234"/>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24"/>
    </row>
    <row r="56" spans="1:131" ht="26.25" customHeight="1" x14ac:dyDescent="0.2">
      <c r="A56" s="233">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26"/>
      <c r="BK56" s="226"/>
      <c r="BL56" s="226"/>
      <c r="BM56" s="226"/>
      <c r="BN56" s="226"/>
      <c r="BO56" s="236"/>
      <c r="BP56" s="236"/>
      <c r="BQ56" s="233">
        <v>50</v>
      </c>
      <c r="BR56" s="234"/>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24"/>
    </row>
    <row r="57" spans="1:131" ht="26.25" customHeight="1" x14ac:dyDescent="0.2">
      <c r="A57" s="233">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26"/>
      <c r="BK57" s="226"/>
      <c r="BL57" s="226"/>
      <c r="BM57" s="226"/>
      <c r="BN57" s="226"/>
      <c r="BO57" s="236"/>
      <c r="BP57" s="236"/>
      <c r="BQ57" s="233">
        <v>51</v>
      </c>
      <c r="BR57" s="234"/>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24"/>
    </row>
    <row r="58" spans="1:131" ht="26.25" customHeight="1" x14ac:dyDescent="0.2">
      <c r="A58" s="233">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26"/>
      <c r="BK58" s="226"/>
      <c r="BL58" s="226"/>
      <c r="BM58" s="226"/>
      <c r="BN58" s="226"/>
      <c r="BO58" s="236"/>
      <c r="BP58" s="236"/>
      <c r="BQ58" s="233">
        <v>52</v>
      </c>
      <c r="BR58" s="234"/>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24"/>
    </row>
    <row r="59" spans="1:131" ht="26.25" customHeight="1" x14ac:dyDescent="0.2">
      <c r="A59" s="233">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26"/>
      <c r="BK59" s="226"/>
      <c r="BL59" s="226"/>
      <c r="BM59" s="226"/>
      <c r="BN59" s="226"/>
      <c r="BO59" s="236"/>
      <c r="BP59" s="236"/>
      <c r="BQ59" s="233">
        <v>53</v>
      </c>
      <c r="BR59" s="234"/>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24"/>
    </row>
    <row r="60" spans="1:131" ht="26.25" customHeight="1" x14ac:dyDescent="0.2">
      <c r="A60" s="233">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26"/>
      <c r="BK60" s="226"/>
      <c r="BL60" s="226"/>
      <c r="BM60" s="226"/>
      <c r="BN60" s="226"/>
      <c r="BO60" s="236"/>
      <c r="BP60" s="236"/>
      <c r="BQ60" s="233">
        <v>54</v>
      </c>
      <c r="BR60" s="234"/>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24"/>
    </row>
    <row r="61" spans="1:131" ht="26.25" customHeight="1" thickBot="1" x14ac:dyDescent="0.25">
      <c r="A61" s="233">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26"/>
      <c r="BK61" s="226"/>
      <c r="BL61" s="226"/>
      <c r="BM61" s="226"/>
      <c r="BN61" s="226"/>
      <c r="BO61" s="236"/>
      <c r="BP61" s="236"/>
      <c r="BQ61" s="233">
        <v>55</v>
      </c>
      <c r="BR61" s="234"/>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24"/>
    </row>
    <row r="62" spans="1:131" ht="26.25" customHeight="1" x14ac:dyDescent="0.2">
      <c r="A62" s="233">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396</v>
      </c>
      <c r="BK62" s="793"/>
      <c r="BL62" s="793"/>
      <c r="BM62" s="793"/>
      <c r="BN62" s="794"/>
      <c r="BO62" s="236"/>
      <c r="BP62" s="236"/>
      <c r="BQ62" s="233">
        <v>56</v>
      </c>
      <c r="BR62" s="234"/>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24"/>
    </row>
    <row r="63" spans="1:131" ht="26.25" customHeight="1" thickBot="1" x14ac:dyDescent="0.25">
      <c r="A63" s="235" t="s">
        <v>376</v>
      </c>
      <c r="B63" s="776" t="s">
        <v>397</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2327</v>
      </c>
      <c r="AG63" s="831"/>
      <c r="AH63" s="831"/>
      <c r="AI63" s="831"/>
      <c r="AJ63" s="832"/>
      <c r="AK63" s="833"/>
      <c r="AL63" s="828"/>
      <c r="AM63" s="828"/>
      <c r="AN63" s="828"/>
      <c r="AO63" s="828"/>
      <c r="AP63" s="831"/>
      <c r="AQ63" s="831"/>
      <c r="AR63" s="831"/>
      <c r="AS63" s="831"/>
      <c r="AT63" s="831"/>
      <c r="AU63" s="831"/>
      <c r="AV63" s="831"/>
      <c r="AW63" s="831"/>
      <c r="AX63" s="831"/>
      <c r="AY63" s="831"/>
      <c r="AZ63" s="835"/>
      <c r="BA63" s="835"/>
      <c r="BB63" s="835"/>
      <c r="BC63" s="835"/>
      <c r="BD63" s="835"/>
      <c r="BE63" s="836"/>
      <c r="BF63" s="836"/>
      <c r="BG63" s="836"/>
      <c r="BH63" s="836"/>
      <c r="BI63" s="837"/>
      <c r="BJ63" s="838" t="s">
        <v>122</v>
      </c>
      <c r="BK63" s="839"/>
      <c r="BL63" s="839"/>
      <c r="BM63" s="839"/>
      <c r="BN63" s="840"/>
      <c r="BO63" s="236"/>
      <c r="BP63" s="236"/>
      <c r="BQ63" s="233">
        <v>57</v>
      </c>
      <c r="BR63" s="234"/>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24"/>
    </row>
    <row r="64" spans="1:131" ht="26.25" customHeight="1" x14ac:dyDescent="0.2">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24"/>
    </row>
    <row r="65" spans="1:131" ht="26.25" customHeight="1" thickBot="1" x14ac:dyDescent="0.25">
      <c r="A65" s="226" t="s">
        <v>398</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24"/>
    </row>
    <row r="66" spans="1:131" ht="26.25" customHeight="1" x14ac:dyDescent="0.2">
      <c r="A66" s="714" t="s">
        <v>399</v>
      </c>
      <c r="B66" s="715"/>
      <c r="C66" s="715"/>
      <c r="D66" s="715"/>
      <c r="E66" s="715"/>
      <c r="F66" s="715"/>
      <c r="G66" s="715"/>
      <c r="H66" s="715"/>
      <c r="I66" s="715"/>
      <c r="J66" s="715"/>
      <c r="K66" s="715"/>
      <c r="L66" s="715"/>
      <c r="M66" s="715"/>
      <c r="N66" s="715"/>
      <c r="O66" s="715"/>
      <c r="P66" s="716"/>
      <c r="Q66" s="720" t="s">
        <v>380</v>
      </c>
      <c r="R66" s="721"/>
      <c r="S66" s="721"/>
      <c r="T66" s="721"/>
      <c r="U66" s="722"/>
      <c r="V66" s="720" t="s">
        <v>381</v>
      </c>
      <c r="W66" s="721"/>
      <c r="X66" s="721"/>
      <c r="Y66" s="721"/>
      <c r="Z66" s="722"/>
      <c r="AA66" s="720" t="s">
        <v>382</v>
      </c>
      <c r="AB66" s="721"/>
      <c r="AC66" s="721"/>
      <c r="AD66" s="721"/>
      <c r="AE66" s="722"/>
      <c r="AF66" s="841" t="s">
        <v>383</v>
      </c>
      <c r="AG66" s="802"/>
      <c r="AH66" s="802"/>
      <c r="AI66" s="802"/>
      <c r="AJ66" s="842"/>
      <c r="AK66" s="720" t="s">
        <v>384</v>
      </c>
      <c r="AL66" s="715"/>
      <c r="AM66" s="715"/>
      <c r="AN66" s="715"/>
      <c r="AO66" s="716"/>
      <c r="AP66" s="720" t="s">
        <v>385</v>
      </c>
      <c r="AQ66" s="721"/>
      <c r="AR66" s="721"/>
      <c r="AS66" s="721"/>
      <c r="AT66" s="722"/>
      <c r="AU66" s="720" t="s">
        <v>400</v>
      </c>
      <c r="AV66" s="721"/>
      <c r="AW66" s="721"/>
      <c r="AX66" s="721"/>
      <c r="AY66" s="722"/>
      <c r="AZ66" s="720" t="s">
        <v>364</v>
      </c>
      <c r="BA66" s="721"/>
      <c r="BB66" s="721"/>
      <c r="BC66" s="721"/>
      <c r="BD66" s="727"/>
      <c r="BE66" s="236"/>
      <c r="BF66" s="236"/>
      <c r="BG66" s="236"/>
      <c r="BH66" s="236"/>
      <c r="BI66" s="236"/>
      <c r="BJ66" s="236"/>
      <c r="BK66" s="236"/>
      <c r="BL66" s="236"/>
      <c r="BM66" s="236"/>
      <c r="BN66" s="236"/>
      <c r="BO66" s="236"/>
      <c r="BP66" s="236"/>
      <c r="BQ66" s="233">
        <v>60</v>
      </c>
      <c r="BR66" s="238"/>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24"/>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36"/>
      <c r="BF67" s="236"/>
      <c r="BG67" s="236"/>
      <c r="BH67" s="236"/>
      <c r="BI67" s="236"/>
      <c r="BJ67" s="236"/>
      <c r="BK67" s="236"/>
      <c r="BL67" s="236"/>
      <c r="BM67" s="236"/>
      <c r="BN67" s="236"/>
      <c r="BO67" s="236"/>
      <c r="BP67" s="236"/>
      <c r="BQ67" s="233">
        <v>61</v>
      </c>
      <c r="BR67" s="238"/>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24"/>
    </row>
    <row r="68" spans="1:131" ht="26.25" customHeight="1" thickTop="1" x14ac:dyDescent="0.2">
      <c r="A68" s="231">
        <v>1</v>
      </c>
      <c r="B68" s="856" t="s">
        <v>549</v>
      </c>
      <c r="C68" s="857"/>
      <c r="D68" s="857"/>
      <c r="E68" s="857"/>
      <c r="F68" s="857"/>
      <c r="G68" s="857"/>
      <c r="H68" s="857"/>
      <c r="I68" s="857"/>
      <c r="J68" s="857"/>
      <c r="K68" s="857"/>
      <c r="L68" s="857"/>
      <c r="M68" s="857"/>
      <c r="N68" s="857"/>
      <c r="O68" s="857"/>
      <c r="P68" s="858"/>
      <c r="Q68" s="859">
        <v>2287</v>
      </c>
      <c r="R68" s="853"/>
      <c r="S68" s="853"/>
      <c r="T68" s="853"/>
      <c r="U68" s="853"/>
      <c r="V68" s="853">
        <v>2107</v>
      </c>
      <c r="W68" s="853"/>
      <c r="X68" s="853"/>
      <c r="Y68" s="853"/>
      <c r="Z68" s="853"/>
      <c r="AA68" s="853">
        <v>180</v>
      </c>
      <c r="AB68" s="853"/>
      <c r="AC68" s="853"/>
      <c r="AD68" s="853"/>
      <c r="AE68" s="853"/>
      <c r="AF68" s="853">
        <v>180</v>
      </c>
      <c r="AG68" s="853"/>
      <c r="AH68" s="853"/>
      <c r="AI68" s="853"/>
      <c r="AJ68" s="853"/>
      <c r="AK68" s="853">
        <v>107</v>
      </c>
      <c r="AL68" s="853"/>
      <c r="AM68" s="853"/>
      <c r="AN68" s="853"/>
      <c r="AO68" s="853"/>
      <c r="AP68" s="853">
        <v>533</v>
      </c>
      <c r="AQ68" s="853"/>
      <c r="AR68" s="853"/>
      <c r="AS68" s="853"/>
      <c r="AT68" s="853"/>
      <c r="AU68" s="853">
        <v>533</v>
      </c>
      <c r="AV68" s="853"/>
      <c r="AW68" s="853"/>
      <c r="AX68" s="853"/>
      <c r="AY68" s="853"/>
      <c r="AZ68" s="854"/>
      <c r="BA68" s="854"/>
      <c r="BB68" s="854"/>
      <c r="BC68" s="854"/>
      <c r="BD68" s="855"/>
      <c r="BE68" s="236"/>
      <c r="BF68" s="236"/>
      <c r="BG68" s="236"/>
      <c r="BH68" s="236"/>
      <c r="BI68" s="236"/>
      <c r="BJ68" s="236"/>
      <c r="BK68" s="236"/>
      <c r="BL68" s="236"/>
      <c r="BM68" s="236"/>
      <c r="BN68" s="236"/>
      <c r="BO68" s="236"/>
      <c r="BP68" s="236"/>
      <c r="BQ68" s="233">
        <v>62</v>
      </c>
      <c r="BR68" s="238"/>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24"/>
    </row>
    <row r="69" spans="1:131" ht="26.25" customHeight="1" x14ac:dyDescent="0.2">
      <c r="A69" s="233">
        <v>2</v>
      </c>
      <c r="B69" s="860" t="s">
        <v>550</v>
      </c>
      <c r="C69" s="861"/>
      <c r="D69" s="861"/>
      <c r="E69" s="861"/>
      <c r="F69" s="861"/>
      <c r="G69" s="861"/>
      <c r="H69" s="861"/>
      <c r="I69" s="861"/>
      <c r="J69" s="861"/>
      <c r="K69" s="861"/>
      <c r="L69" s="861"/>
      <c r="M69" s="861"/>
      <c r="N69" s="861"/>
      <c r="O69" s="861"/>
      <c r="P69" s="862"/>
      <c r="Q69" s="863">
        <v>234</v>
      </c>
      <c r="R69" s="817"/>
      <c r="S69" s="817"/>
      <c r="T69" s="817"/>
      <c r="U69" s="817"/>
      <c r="V69" s="817">
        <v>225</v>
      </c>
      <c r="W69" s="817"/>
      <c r="X69" s="817"/>
      <c r="Y69" s="817"/>
      <c r="Z69" s="817"/>
      <c r="AA69" s="817">
        <v>9</v>
      </c>
      <c r="AB69" s="817"/>
      <c r="AC69" s="817"/>
      <c r="AD69" s="817"/>
      <c r="AE69" s="817"/>
      <c r="AF69" s="817">
        <v>9</v>
      </c>
      <c r="AG69" s="817"/>
      <c r="AH69" s="817"/>
      <c r="AI69" s="817"/>
      <c r="AJ69" s="817"/>
      <c r="AK69" s="817">
        <v>11</v>
      </c>
      <c r="AL69" s="817"/>
      <c r="AM69" s="817"/>
      <c r="AN69" s="817"/>
      <c r="AO69" s="817"/>
      <c r="AP69" s="817" t="s">
        <v>548</v>
      </c>
      <c r="AQ69" s="817"/>
      <c r="AR69" s="817"/>
      <c r="AS69" s="817"/>
      <c r="AT69" s="817"/>
      <c r="AU69" s="817" t="s">
        <v>548</v>
      </c>
      <c r="AV69" s="817"/>
      <c r="AW69" s="817"/>
      <c r="AX69" s="817"/>
      <c r="AY69" s="817"/>
      <c r="AZ69" s="819"/>
      <c r="BA69" s="819"/>
      <c r="BB69" s="819"/>
      <c r="BC69" s="819"/>
      <c r="BD69" s="820"/>
      <c r="BE69" s="236"/>
      <c r="BF69" s="236"/>
      <c r="BG69" s="236"/>
      <c r="BH69" s="236"/>
      <c r="BI69" s="236"/>
      <c r="BJ69" s="236"/>
      <c r="BK69" s="236"/>
      <c r="BL69" s="236"/>
      <c r="BM69" s="236"/>
      <c r="BN69" s="236"/>
      <c r="BO69" s="236"/>
      <c r="BP69" s="236"/>
      <c r="BQ69" s="233">
        <v>63</v>
      </c>
      <c r="BR69" s="238"/>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24"/>
    </row>
    <row r="70" spans="1:131" ht="26.25" customHeight="1" x14ac:dyDescent="0.2">
      <c r="A70" s="233">
        <v>3</v>
      </c>
      <c r="B70" s="860" t="s">
        <v>551</v>
      </c>
      <c r="C70" s="861"/>
      <c r="D70" s="861"/>
      <c r="E70" s="861"/>
      <c r="F70" s="861"/>
      <c r="G70" s="861"/>
      <c r="H70" s="861"/>
      <c r="I70" s="861"/>
      <c r="J70" s="861"/>
      <c r="K70" s="861"/>
      <c r="L70" s="861"/>
      <c r="M70" s="861"/>
      <c r="N70" s="861"/>
      <c r="O70" s="861"/>
      <c r="P70" s="862"/>
      <c r="Q70" s="863">
        <v>446</v>
      </c>
      <c r="R70" s="817"/>
      <c r="S70" s="817"/>
      <c r="T70" s="817"/>
      <c r="U70" s="817"/>
      <c r="V70" s="817">
        <v>426</v>
      </c>
      <c r="W70" s="817"/>
      <c r="X70" s="817"/>
      <c r="Y70" s="817"/>
      <c r="Z70" s="817"/>
      <c r="AA70" s="817">
        <v>20</v>
      </c>
      <c r="AB70" s="817"/>
      <c r="AC70" s="817"/>
      <c r="AD70" s="817"/>
      <c r="AE70" s="817"/>
      <c r="AF70" s="817">
        <v>20</v>
      </c>
      <c r="AG70" s="817"/>
      <c r="AH70" s="817"/>
      <c r="AI70" s="817"/>
      <c r="AJ70" s="817"/>
      <c r="AK70" s="817">
        <v>20</v>
      </c>
      <c r="AL70" s="817"/>
      <c r="AM70" s="817"/>
      <c r="AN70" s="817"/>
      <c r="AO70" s="817"/>
      <c r="AP70" s="817" t="s">
        <v>548</v>
      </c>
      <c r="AQ70" s="817"/>
      <c r="AR70" s="817"/>
      <c r="AS70" s="817"/>
      <c r="AT70" s="817"/>
      <c r="AU70" s="817" t="s">
        <v>548</v>
      </c>
      <c r="AV70" s="817"/>
      <c r="AW70" s="817"/>
      <c r="AX70" s="817"/>
      <c r="AY70" s="817"/>
      <c r="AZ70" s="819"/>
      <c r="BA70" s="819"/>
      <c r="BB70" s="819"/>
      <c r="BC70" s="819"/>
      <c r="BD70" s="820"/>
      <c r="BE70" s="236"/>
      <c r="BF70" s="236"/>
      <c r="BG70" s="236"/>
      <c r="BH70" s="236"/>
      <c r="BI70" s="236"/>
      <c r="BJ70" s="236"/>
      <c r="BK70" s="236"/>
      <c r="BL70" s="236"/>
      <c r="BM70" s="236"/>
      <c r="BN70" s="236"/>
      <c r="BO70" s="236"/>
      <c r="BP70" s="236"/>
      <c r="BQ70" s="233">
        <v>64</v>
      </c>
      <c r="BR70" s="238"/>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24"/>
    </row>
    <row r="71" spans="1:131" ht="26.25" customHeight="1" x14ac:dyDescent="0.2">
      <c r="A71" s="233">
        <v>4</v>
      </c>
      <c r="B71" s="860" t="s">
        <v>552</v>
      </c>
      <c r="C71" s="861"/>
      <c r="D71" s="861"/>
      <c r="E71" s="861"/>
      <c r="F71" s="861"/>
      <c r="G71" s="861"/>
      <c r="H71" s="861"/>
      <c r="I71" s="861"/>
      <c r="J71" s="861"/>
      <c r="K71" s="861"/>
      <c r="L71" s="861"/>
      <c r="M71" s="861"/>
      <c r="N71" s="861"/>
      <c r="O71" s="861"/>
      <c r="P71" s="862"/>
      <c r="Q71" s="863">
        <v>425</v>
      </c>
      <c r="R71" s="817"/>
      <c r="S71" s="817"/>
      <c r="T71" s="817"/>
      <c r="U71" s="817"/>
      <c r="V71" s="817">
        <v>414</v>
      </c>
      <c r="W71" s="817"/>
      <c r="X71" s="817"/>
      <c r="Y71" s="817"/>
      <c r="Z71" s="817"/>
      <c r="AA71" s="817">
        <v>11</v>
      </c>
      <c r="AB71" s="817"/>
      <c r="AC71" s="817"/>
      <c r="AD71" s="817"/>
      <c r="AE71" s="817"/>
      <c r="AF71" s="817">
        <v>11</v>
      </c>
      <c r="AG71" s="817"/>
      <c r="AH71" s="817"/>
      <c r="AI71" s="817"/>
      <c r="AJ71" s="817"/>
      <c r="AK71" s="817">
        <v>27</v>
      </c>
      <c r="AL71" s="817"/>
      <c r="AM71" s="817"/>
      <c r="AN71" s="817"/>
      <c r="AO71" s="817"/>
      <c r="AP71" s="817" t="s">
        <v>548</v>
      </c>
      <c r="AQ71" s="817"/>
      <c r="AR71" s="817"/>
      <c r="AS71" s="817"/>
      <c r="AT71" s="817"/>
      <c r="AU71" s="817" t="s">
        <v>548</v>
      </c>
      <c r="AV71" s="817"/>
      <c r="AW71" s="817"/>
      <c r="AX71" s="817"/>
      <c r="AY71" s="817"/>
      <c r="AZ71" s="819"/>
      <c r="BA71" s="819"/>
      <c r="BB71" s="819"/>
      <c r="BC71" s="819"/>
      <c r="BD71" s="820"/>
      <c r="BE71" s="236"/>
      <c r="BF71" s="236"/>
      <c r="BG71" s="236"/>
      <c r="BH71" s="236"/>
      <c r="BI71" s="236"/>
      <c r="BJ71" s="236"/>
      <c r="BK71" s="236"/>
      <c r="BL71" s="236"/>
      <c r="BM71" s="236"/>
      <c r="BN71" s="236"/>
      <c r="BO71" s="236"/>
      <c r="BP71" s="236"/>
      <c r="BQ71" s="233">
        <v>65</v>
      </c>
      <c r="BR71" s="238"/>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24"/>
    </row>
    <row r="72" spans="1:131" ht="26.25" customHeight="1" x14ac:dyDescent="0.2">
      <c r="A72" s="233">
        <v>5</v>
      </c>
      <c r="B72" s="860" t="s">
        <v>553</v>
      </c>
      <c r="C72" s="861"/>
      <c r="D72" s="861"/>
      <c r="E72" s="861"/>
      <c r="F72" s="861"/>
      <c r="G72" s="861"/>
      <c r="H72" s="861"/>
      <c r="I72" s="861"/>
      <c r="J72" s="861"/>
      <c r="K72" s="861"/>
      <c r="L72" s="861"/>
      <c r="M72" s="861"/>
      <c r="N72" s="861"/>
      <c r="O72" s="861"/>
      <c r="P72" s="862"/>
      <c r="Q72" s="863">
        <v>41</v>
      </c>
      <c r="R72" s="817"/>
      <c r="S72" s="817"/>
      <c r="T72" s="817"/>
      <c r="U72" s="817"/>
      <c r="V72" s="817">
        <v>38</v>
      </c>
      <c r="W72" s="817"/>
      <c r="X72" s="817"/>
      <c r="Y72" s="817"/>
      <c r="Z72" s="817"/>
      <c r="AA72" s="817">
        <v>3</v>
      </c>
      <c r="AB72" s="817"/>
      <c r="AC72" s="817"/>
      <c r="AD72" s="817"/>
      <c r="AE72" s="817"/>
      <c r="AF72" s="817">
        <v>3</v>
      </c>
      <c r="AG72" s="817"/>
      <c r="AH72" s="817"/>
      <c r="AI72" s="817"/>
      <c r="AJ72" s="817"/>
      <c r="AK72" s="817">
        <v>7</v>
      </c>
      <c r="AL72" s="817"/>
      <c r="AM72" s="817"/>
      <c r="AN72" s="817"/>
      <c r="AO72" s="817"/>
      <c r="AP72" s="817" t="s">
        <v>548</v>
      </c>
      <c r="AQ72" s="817"/>
      <c r="AR72" s="817"/>
      <c r="AS72" s="817"/>
      <c r="AT72" s="817"/>
      <c r="AU72" s="817" t="s">
        <v>548</v>
      </c>
      <c r="AV72" s="817"/>
      <c r="AW72" s="817"/>
      <c r="AX72" s="817"/>
      <c r="AY72" s="817"/>
      <c r="AZ72" s="819"/>
      <c r="BA72" s="819"/>
      <c r="BB72" s="819"/>
      <c r="BC72" s="819"/>
      <c r="BD72" s="820"/>
      <c r="BE72" s="236"/>
      <c r="BF72" s="236"/>
      <c r="BG72" s="236"/>
      <c r="BH72" s="236"/>
      <c r="BI72" s="236"/>
      <c r="BJ72" s="236"/>
      <c r="BK72" s="236"/>
      <c r="BL72" s="236"/>
      <c r="BM72" s="236"/>
      <c r="BN72" s="236"/>
      <c r="BO72" s="236"/>
      <c r="BP72" s="236"/>
      <c r="BQ72" s="233">
        <v>66</v>
      </c>
      <c r="BR72" s="238"/>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24"/>
    </row>
    <row r="73" spans="1:131" ht="26.25" customHeight="1" x14ac:dyDescent="0.2">
      <c r="A73" s="233">
        <v>6</v>
      </c>
      <c r="B73" s="860" t="s">
        <v>554</v>
      </c>
      <c r="C73" s="861"/>
      <c r="D73" s="861"/>
      <c r="E73" s="861"/>
      <c r="F73" s="861"/>
      <c r="G73" s="861"/>
      <c r="H73" s="861"/>
      <c r="I73" s="861"/>
      <c r="J73" s="861"/>
      <c r="K73" s="861"/>
      <c r="L73" s="861"/>
      <c r="M73" s="861"/>
      <c r="N73" s="861"/>
      <c r="O73" s="861"/>
      <c r="P73" s="862"/>
      <c r="Q73" s="863">
        <v>237</v>
      </c>
      <c r="R73" s="817"/>
      <c r="S73" s="817"/>
      <c r="T73" s="817"/>
      <c r="U73" s="817"/>
      <c r="V73" s="817">
        <v>234</v>
      </c>
      <c r="W73" s="817"/>
      <c r="X73" s="817"/>
      <c r="Y73" s="817"/>
      <c r="Z73" s="817"/>
      <c r="AA73" s="817">
        <v>4</v>
      </c>
      <c r="AB73" s="817"/>
      <c r="AC73" s="817"/>
      <c r="AD73" s="817"/>
      <c r="AE73" s="817"/>
      <c r="AF73" s="817">
        <v>4</v>
      </c>
      <c r="AG73" s="817"/>
      <c r="AH73" s="817"/>
      <c r="AI73" s="817"/>
      <c r="AJ73" s="817"/>
      <c r="AK73" s="817">
        <v>12</v>
      </c>
      <c r="AL73" s="817"/>
      <c r="AM73" s="817"/>
      <c r="AN73" s="817"/>
      <c r="AO73" s="817"/>
      <c r="AP73" s="817" t="s">
        <v>548</v>
      </c>
      <c r="AQ73" s="817"/>
      <c r="AR73" s="817"/>
      <c r="AS73" s="817"/>
      <c r="AT73" s="817"/>
      <c r="AU73" s="817" t="s">
        <v>548</v>
      </c>
      <c r="AV73" s="817"/>
      <c r="AW73" s="817"/>
      <c r="AX73" s="817"/>
      <c r="AY73" s="817"/>
      <c r="AZ73" s="819"/>
      <c r="BA73" s="819"/>
      <c r="BB73" s="819"/>
      <c r="BC73" s="819"/>
      <c r="BD73" s="820"/>
      <c r="BE73" s="236"/>
      <c r="BF73" s="236"/>
      <c r="BG73" s="236"/>
      <c r="BH73" s="236"/>
      <c r="BI73" s="236"/>
      <c r="BJ73" s="236"/>
      <c r="BK73" s="236"/>
      <c r="BL73" s="236"/>
      <c r="BM73" s="236"/>
      <c r="BN73" s="236"/>
      <c r="BO73" s="236"/>
      <c r="BP73" s="236"/>
      <c r="BQ73" s="233">
        <v>67</v>
      </c>
      <c r="BR73" s="238"/>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24"/>
    </row>
    <row r="74" spans="1:131" ht="26.25" customHeight="1" x14ac:dyDescent="0.2">
      <c r="A74" s="233">
        <v>7</v>
      </c>
      <c r="B74" s="860" t="s">
        <v>555</v>
      </c>
      <c r="C74" s="861"/>
      <c r="D74" s="861"/>
      <c r="E74" s="861"/>
      <c r="F74" s="861"/>
      <c r="G74" s="861"/>
      <c r="H74" s="861"/>
      <c r="I74" s="861"/>
      <c r="J74" s="861"/>
      <c r="K74" s="861"/>
      <c r="L74" s="861"/>
      <c r="M74" s="861"/>
      <c r="N74" s="861"/>
      <c r="O74" s="861"/>
      <c r="P74" s="862"/>
      <c r="Q74" s="863">
        <v>254366</v>
      </c>
      <c r="R74" s="817"/>
      <c r="S74" s="817"/>
      <c r="T74" s="817"/>
      <c r="U74" s="817"/>
      <c r="V74" s="817">
        <v>246438</v>
      </c>
      <c r="W74" s="817"/>
      <c r="X74" s="817"/>
      <c r="Y74" s="817"/>
      <c r="Z74" s="817"/>
      <c r="AA74" s="817">
        <v>7929</v>
      </c>
      <c r="AB74" s="817"/>
      <c r="AC74" s="817"/>
      <c r="AD74" s="817"/>
      <c r="AE74" s="817"/>
      <c r="AF74" s="817">
        <v>7525</v>
      </c>
      <c r="AG74" s="817"/>
      <c r="AH74" s="817"/>
      <c r="AI74" s="817"/>
      <c r="AJ74" s="817"/>
      <c r="AK74" s="817" t="s">
        <v>548</v>
      </c>
      <c r="AL74" s="817"/>
      <c r="AM74" s="817"/>
      <c r="AN74" s="817"/>
      <c r="AO74" s="817"/>
      <c r="AP74" s="817" t="s">
        <v>548</v>
      </c>
      <c r="AQ74" s="817"/>
      <c r="AR74" s="817"/>
      <c r="AS74" s="817"/>
      <c r="AT74" s="817"/>
      <c r="AU74" s="817" t="s">
        <v>548</v>
      </c>
      <c r="AV74" s="817"/>
      <c r="AW74" s="817"/>
      <c r="AX74" s="817"/>
      <c r="AY74" s="817"/>
      <c r="AZ74" s="819"/>
      <c r="BA74" s="819"/>
      <c r="BB74" s="819"/>
      <c r="BC74" s="819"/>
      <c r="BD74" s="820"/>
      <c r="BE74" s="236"/>
      <c r="BF74" s="236"/>
      <c r="BG74" s="236"/>
      <c r="BH74" s="236"/>
      <c r="BI74" s="236"/>
      <c r="BJ74" s="236"/>
      <c r="BK74" s="236"/>
      <c r="BL74" s="236"/>
      <c r="BM74" s="236"/>
      <c r="BN74" s="236"/>
      <c r="BO74" s="236"/>
      <c r="BP74" s="236"/>
      <c r="BQ74" s="233">
        <v>68</v>
      </c>
      <c r="BR74" s="238"/>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24"/>
    </row>
    <row r="75" spans="1:131" ht="26.25" customHeight="1" x14ac:dyDescent="0.2">
      <c r="A75" s="233">
        <v>8</v>
      </c>
      <c r="B75" s="860" t="s">
        <v>556</v>
      </c>
      <c r="C75" s="861"/>
      <c r="D75" s="861"/>
      <c r="E75" s="861"/>
      <c r="F75" s="861"/>
      <c r="G75" s="861"/>
      <c r="H75" s="861"/>
      <c r="I75" s="861"/>
      <c r="J75" s="861"/>
      <c r="K75" s="861"/>
      <c r="L75" s="861"/>
      <c r="M75" s="861"/>
      <c r="N75" s="861"/>
      <c r="O75" s="861"/>
      <c r="P75" s="862"/>
      <c r="Q75" s="864">
        <v>249</v>
      </c>
      <c r="R75" s="865"/>
      <c r="S75" s="865"/>
      <c r="T75" s="865"/>
      <c r="U75" s="821"/>
      <c r="V75" s="866">
        <v>153</v>
      </c>
      <c r="W75" s="865"/>
      <c r="X75" s="865"/>
      <c r="Y75" s="865"/>
      <c r="Z75" s="821"/>
      <c r="AA75" s="866">
        <v>96</v>
      </c>
      <c r="AB75" s="865"/>
      <c r="AC75" s="865"/>
      <c r="AD75" s="865"/>
      <c r="AE75" s="821"/>
      <c r="AF75" s="866">
        <v>96</v>
      </c>
      <c r="AG75" s="865"/>
      <c r="AH75" s="865"/>
      <c r="AI75" s="865"/>
      <c r="AJ75" s="821"/>
      <c r="AK75" s="866" t="s">
        <v>548</v>
      </c>
      <c r="AL75" s="865"/>
      <c r="AM75" s="865"/>
      <c r="AN75" s="865"/>
      <c r="AO75" s="821"/>
      <c r="AP75" s="866" t="s">
        <v>548</v>
      </c>
      <c r="AQ75" s="865"/>
      <c r="AR75" s="865"/>
      <c r="AS75" s="865"/>
      <c r="AT75" s="821"/>
      <c r="AU75" s="866" t="s">
        <v>548</v>
      </c>
      <c r="AV75" s="865"/>
      <c r="AW75" s="865"/>
      <c r="AX75" s="865"/>
      <c r="AY75" s="821"/>
      <c r="AZ75" s="819"/>
      <c r="BA75" s="819"/>
      <c r="BB75" s="819"/>
      <c r="BC75" s="819"/>
      <c r="BD75" s="820"/>
      <c r="BE75" s="236"/>
      <c r="BF75" s="236"/>
      <c r="BG75" s="236"/>
      <c r="BH75" s="236"/>
      <c r="BI75" s="236"/>
      <c r="BJ75" s="236"/>
      <c r="BK75" s="236"/>
      <c r="BL75" s="236"/>
      <c r="BM75" s="236"/>
      <c r="BN75" s="236"/>
      <c r="BO75" s="236"/>
      <c r="BP75" s="236"/>
      <c r="BQ75" s="233">
        <v>69</v>
      </c>
      <c r="BR75" s="238"/>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24"/>
    </row>
    <row r="76" spans="1:131" ht="26.25" customHeight="1" x14ac:dyDescent="0.2">
      <c r="A76" s="233">
        <v>9</v>
      </c>
      <c r="B76" s="860" t="s">
        <v>557</v>
      </c>
      <c r="C76" s="861"/>
      <c r="D76" s="861"/>
      <c r="E76" s="861"/>
      <c r="F76" s="861"/>
      <c r="G76" s="861"/>
      <c r="H76" s="861"/>
      <c r="I76" s="861"/>
      <c r="J76" s="861"/>
      <c r="K76" s="861"/>
      <c r="L76" s="861"/>
      <c r="M76" s="861"/>
      <c r="N76" s="861"/>
      <c r="O76" s="861"/>
      <c r="P76" s="862"/>
      <c r="Q76" s="864">
        <v>38</v>
      </c>
      <c r="R76" s="865"/>
      <c r="S76" s="865"/>
      <c r="T76" s="865"/>
      <c r="U76" s="821"/>
      <c r="V76" s="866">
        <v>23</v>
      </c>
      <c r="W76" s="865"/>
      <c r="X76" s="865"/>
      <c r="Y76" s="865"/>
      <c r="Z76" s="821"/>
      <c r="AA76" s="866">
        <v>15</v>
      </c>
      <c r="AB76" s="865"/>
      <c r="AC76" s="865"/>
      <c r="AD76" s="865"/>
      <c r="AE76" s="821"/>
      <c r="AF76" s="866">
        <v>15</v>
      </c>
      <c r="AG76" s="865"/>
      <c r="AH76" s="865"/>
      <c r="AI76" s="865"/>
      <c r="AJ76" s="821"/>
      <c r="AK76" s="866" t="s">
        <v>548</v>
      </c>
      <c r="AL76" s="865"/>
      <c r="AM76" s="865"/>
      <c r="AN76" s="865"/>
      <c r="AO76" s="821"/>
      <c r="AP76" s="866" t="s">
        <v>548</v>
      </c>
      <c r="AQ76" s="865"/>
      <c r="AR76" s="865"/>
      <c r="AS76" s="865"/>
      <c r="AT76" s="821"/>
      <c r="AU76" s="866" t="s">
        <v>548</v>
      </c>
      <c r="AV76" s="865"/>
      <c r="AW76" s="865"/>
      <c r="AX76" s="865"/>
      <c r="AY76" s="821"/>
      <c r="AZ76" s="819"/>
      <c r="BA76" s="819"/>
      <c r="BB76" s="819"/>
      <c r="BC76" s="819"/>
      <c r="BD76" s="820"/>
      <c r="BE76" s="236"/>
      <c r="BF76" s="236"/>
      <c r="BG76" s="236"/>
      <c r="BH76" s="236"/>
      <c r="BI76" s="236"/>
      <c r="BJ76" s="236"/>
      <c r="BK76" s="236"/>
      <c r="BL76" s="236"/>
      <c r="BM76" s="236"/>
      <c r="BN76" s="236"/>
      <c r="BO76" s="236"/>
      <c r="BP76" s="236"/>
      <c r="BQ76" s="233">
        <v>70</v>
      </c>
      <c r="BR76" s="238"/>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24"/>
    </row>
    <row r="77" spans="1:131" ht="26.25" customHeight="1" x14ac:dyDescent="0.2">
      <c r="A77" s="233">
        <v>10</v>
      </c>
      <c r="B77" s="860" t="s">
        <v>558</v>
      </c>
      <c r="C77" s="861"/>
      <c r="D77" s="861"/>
      <c r="E77" s="861"/>
      <c r="F77" s="861"/>
      <c r="G77" s="861"/>
      <c r="H77" s="861"/>
      <c r="I77" s="861"/>
      <c r="J77" s="861"/>
      <c r="K77" s="861"/>
      <c r="L77" s="861"/>
      <c r="M77" s="861"/>
      <c r="N77" s="861"/>
      <c r="O77" s="861"/>
      <c r="P77" s="862"/>
      <c r="Q77" s="864">
        <v>313</v>
      </c>
      <c r="R77" s="865"/>
      <c r="S77" s="865"/>
      <c r="T77" s="865"/>
      <c r="U77" s="821"/>
      <c r="V77" s="866">
        <v>294</v>
      </c>
      <c r="W77" s="865"/>
      <c r="X77" s="865"/>
      <c r="Y77" s="865"/>
      <c r="Z77" s="821"/>
      <c r="AA77" s="866">
        <v>19</v>
      </c>
      <c r="AB77" s="865"/>
      <c r="AC77" s="865"/>
      <c r="AD77" s="865"/>
      <c r="AE77" s="821"/>
      <c r="AF77" s="866">
        <v>19</v>
      </c>
      <c r="AG77" s="865"/>
      <c r="AH77" s="865"/>
      <c r="AI77" s="865"/>
      <c r="AJ77" s="821"/>
      <c r="AK77" s="866">
        <v>83</v>
      </c>
      <c r="AL77" s="865"/>
      <c r="AM77" s="865"/>
      <c r="AN77" s="865"/>
      <c r="AO77" s="821"/>
      <c r="AP77" s="866" t="s">
        <v>548</v>
      </c>
      <c r="AQ77" s="865"/>
      <c r="AR77" s="865"/>
      <c r="AS77" s="865"/>
      <c r="AT77" s="821"/>
      <c r="AU77" s="866" t="s">
        <v>548</v>
      </c>
      <c r="AV77" s="865"/>
      <c r="AW77" s="865"/>
      <c r="AX77" s="865"/>
      <c r="AY77" s="821"/>
      <c r="AZ77" s="819"/>
      <c r="BA77" s="819"/>
      <c r="BB77" s="819"/>
      <c r="BC77" s="819"/>
      <c r="BD77" s="820"/>
      <c r="BE77" s="236"/>
      <c r="BF77" s="236"/>
      <c r="BG77" s="236"/>
      <c r="BH77" s="236"/>
      <c r="BI77" s="236"/>
      <c r="BJ77" s="236"/>
      <c r="BK77" s="236"/>
      <c r="BL77" s="236"/>
      <c r="BM77" s="236"/>
      <c r="BN77" s="236"/>
      <c r="BO77" s="236"/>
      <c r="BP77" s="236"/>
      <c r="BQ77" s="233">
        <v>71</v>
      </c>
      <c r="BR77" s="238"/>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24"/>
    </row>
    <row r="78" spans="1:131" ht="26.25" customHeight="1" x14ac:dyDescent="0.2">
      <c r="A78" s="233">
        <v>11</v>
      </c>
      <c r="B78" s="860" t="s">
        <v>559</v>
      </c>
      <c r="C78" s="861"/>
      <c r="D78" s="861"/>
      <c r="E78" s="861"/>
      <c r="F78" s="861"/>
      <c r="G78" s="861"/>
      <c r="H78" s="861"/>
      <c r="I78" s="861"/>
      <c r="J78" s="861"/>
      <c r="K78" s="861"/>
      <c r="L78" s="861"/>
      <c r="M78" s="861"/>
      <c r="N78" s="861"/>
      <c r="O78" s="861"/>
      <c r="P78" s="862"/>
      <c r="Q78" s="863">
        <v>62</v>
      </c>
      <c r="R78" s="817"/>
      <c r="S78" s="817"/>
      <c r="T78" s="817"/>
      <c r="U78" s="817"/>
      <c r="V78" s="817">
        <v>61</v>
      </c>
      <c r="W78" s="817"/>
      <c r="X78" s="817"/>
      <c r="Y78" s="817"/>
      <c r="Z78" s="817"/>
      <c r="AA78" s="817">
        <v>1</v>
      </c>
      <c r="AB78" s="817"/>
      <c r="AC78" s="817"/>
      <c r="AD78" s="817"/>
      <c r="AE78" s="817"/>
      <c r="AF78" s="817">
        <v>1</v>
      </c>
      <c r="AG78" s="817"/>
      <c r="AH78" s="817"/>
      <c r="AI78" s="817"/>
      <c r="AJ78" s="817"/>
      <c r="AK78" s="817" t="s">
        <v>548</v>
      </c>
      <c r="AL78" s="817"/>
      <c r="AM78" s="817"/>
      <c r="AN78" s="817"/>
      <c r="AO78" s="817"/>
      <c r="AP78" s="817" t="s">
        <v>548</v>
      </c>
      <c r="AQ78" s="817"/>
      <c r="AR78" s="817"/>
      <c r="AS78" s="817"/>
      <c r="AT78" s="817"/>
      <c r="AU78" s="817" t="s">
        <v>548</v>
      </c>
      <c r="AV78" s="817"/>
      <c r="AW78" s="817"/>
      <c r="AX78" s="817"/>
      <c r="AY78" s="817"/>
      <c r="AZ78" s="819"/>
      <c r="BA78" s="819"/>
      <c r="BB78" s="819"/>
      <c r="BC78" s="819"/>
      <c r="BD78" s="820"/>
      <c r="BE78" s="236"/>
      <c r="BF78" s="236"/>
      <c r="BG78" s="236"/>
      <c r="BH78" s="236"/>
      <c r="BI78" s="236"/>
      <c r="BJ78" s="224"/>
      <c r="BK78" s="224"/>
      <c r="BL78" s="224"/>
      <c r="BM78" s="224"/>
      <c r="BN78" s="224"/>
      <c r="BO78" s="236"/>
      <c r="BP78" s="236"/>
      <c r="BQ78" s="233">
        <v>72</v>
      </c>
      <c r="BR78" s="238"/>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24"/>
    </row>
    <row r="79" spans="1:131" ht="26.25" customHeight="1" x14ac:dyDescent="0.2">
      <c r="A79" s="233">
        <v>12</v>
      </c>
      <c r="B79" s="860" t="s">
        <v>560</v>
      </c>
      <c r="C79" s="861"/>
      <c r="D79" s="861"/>
      <c r="E79" s="861"/>
      <c r="F79" s="861"/>
      <c r="G79" s="861"/>
      <c r="H79" s="861"/>
      <c r="I79" s="861"/>
      <c r="J79" s="861"/>
      <c r="K79" s="861"/>
      <c r="L79" s="861"/>
      <c r="M79" s="861"/>
      <c r="N79" s="861"/>
      <c r="O79" s="861"/>
      <c r="P79" s="862"/>
      <c r="Q79" s="863">
        <v>155</v>
      </c>
      <c r="R79" s="817"/>
      <c r="S79" s="817"/>
      <c r="T79" s="817"/>
      <c r="U79" s="817"/>
      <c r="V79" s="817">
        <v>153</v>
      </c>
      <c r="W79" s="817"/>
      <c r="X79" s="817"/>
      <c r="Y79" s="817"/>
      <c r="Z79" s="817"/>
      <c r="AA79" s="817">
        <v>3</v>
      </c>
      <c r="AB79" s="817"/>
      <c r="AC79" s="817"/>
      <c r="AD79" s="817"/>
      <c r="AE79" s="817"/>
      <c r="AF79" s="817">
        <v>3</v>
      </c>
      <c r="AG79" s="817"/>
      <c r="AH79" s="817"/>
      <c r="AI79" s="817"/>
      <c r="AJ79" s="817"/>
      <c r="AK79" s="817" t="s">
        <v>548</v>
      </c>
      <c r="AL79" s="817"/>
      <c r="AM79" s="817"/>
      <c r="AN79" s="817"/>
      <c r="AO79" s="817"/>
      <c r="AP79" s="817" t="s">
        <v>548</v>
      </c>
      <c r="AQ79" s="817"/>
      <c r="AR79" s="817"/>
      <c r="AS79" s="817"/>
      <c r="AT79" s="817"/>
      <c r="AU79" s="817" t="s">
        <v>548</v>
      </c>
      <c r="AV79" s="817"/>
      <c r="AW79" s="817"/>
      <c r="AX79" s="817"/>
      <c r="AY79" s="817"/>
      <c r="AZ79" s="819"/>
      <c r="BA79" s="819"/>
      <c r="BB79" s="819"/>
      <c r="BC79" s="819"/>
      <c r="BD79" s="820"/>
      <c r="BE79" s="236"/>
      <c r="BF79" s="236"/>
      <c r="BG79" s="236"/>
      <c r="BH79" s="236"/>
      <c r="BI79" s="236"/>
      <c r="BJ79" s="224"/>
      <c r="BK79" s="224"/>
      <c r="BL79" s="224"/>
      <c r="BM79" s="224"/>
      <c r="BN79" s="224"/>
      <c r="BO79" s="236"/>
      <c r="BP79" s="236"/>
      <c r="BQ79" s="233">
        <v>73</v>
      </c>
      <c r="BR79" s="238"/>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24"/>
    </row>
    <row r="80" spans="1:131" ht="26.25" customHeight="1" x14ac:dyDescent="0.2">
      <c r="A80" s="233">
        <v>13</v>
      </c>
      <c r="B80" s="860" t="s">
        <v>561</v>
      </c>
      <c r="C80" s="861"/>
      <c r="D80" s="861"/>
      <c r="E80" s="861"/>
      <c r="F80" s="861"/>
      <c r="G80" s="861"/>
      <c r="H80" s="861"/>
      <c r="I80" s="861"/>
      <c r="J80" s="861"/>
      <c r="K80" s="861"/>
      <c r="L80" s="861"/>
      <c r="M80" s="861"/>
      <c r="N80" s="861"/>
      <c r="O80" s="861"/>
      <c r="P80" s="862"/>
      <c r="Q80" s="863">
        <v>16</v>
      </c>
      <c r="R80" s="817"/>
      <c r="S80" s="817"/>
      <c r="T80" s="817"/>
      <c r="U80" s="817"/>
      <c r="V80" s="817">
        <v>14</v>
      </c>
      <c r="W80" s="817"/>
      <c r="X80" s="817"/>
      <c r="Y80" s="817"/>
      <c r="Z80" s="817"/>
      <c r="AA80" s="817">
        <v>2</v>
      </c>
      <c r="AB80" s="817"/>
      <c r="AC80" s="817"/>
      <c r="AD80" s="817"/>
      <c r="AE80" s="817"/>
      <c r="AF80" s="817">
        <v>2</v>
      </c>
      <c r="AG80" s="817"/>
      <c r="AH80" s="817"/>
      <c r="AI80" s="817"/>
      <c r="AJ80" s="817"/>
      <c r="AK80" s="817" t="s">
        <v>548</v>
      </c>
      <c r="AL80" s="817"/>
      <c r="AM80" s="817"/>
      <c r="AN80" s="817"/>
      <c r="AO80" s="817"/>
      <c r="AP80" s="817" t="s">
        <v>548</v>
      </c>
      <c r="AQ80" s="817"/>
      <c r="AR80" s="817"/>
      <c r="AS80" s="817"/>
      <c r="AT80" s="817"/>
      <c r="AU80" s="817" t="s">
        <v>548</v>
      </c>
      <c r="AV80" s="817"/>
      <c r="AW80" s="817"/>
      <c r="AX80" s="817"/>
      <c r="AY80" s="817"/>
      <c r="AZ80" s="819"/>
      <c r="BA80" s="819"/>
      <c r="BB80" s="819"/>
      <c r="BC80" s="819"/>
      <c r="BD80" s="820"/>
      <c r="BE80" s="236"/>
      <c r="BF80" s="236"/>
      <c r="BG80" s="236"/>
      <c r="BH80" s="236"/>
      <c r="BI80" s="236"/>
      <c r="BJ80" s="236"/>
      <c r="BK80" s="236"/>
      <c r="BL80" s="236"/>
      <c r="BM80" s="236"/>
      <c r="BN80" s="236"/>
      <c r="BO80" s="236"/>
      <c r="BP80" s="236"/>
      <c r="BQ80" s="233">
        <v>74</v>
      </c>
      <c r="BR80" s="238"/>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24"/>
    </row>
    <row r="81" spans="1:131" ht="26.25" customHeight="1" x14ac:dyDescent="0.2">
      <c r="A81" s="233">
        <v>14</v>
      </c>
      <c r="B81" s="860" t="s">
        <v>562</v>
      </c>
      <c r="C81" s="861"/>
      <c r="D81" s="861"/>
      <c r="E81" s="861"/>
      <c r="F81" s="861"/>
      <c r="G81" s="861"/>
      <c r="H81" s="861"/>
      <c r="I81" s="861"/>
      <c r="J81" s="861"/>
      <c r="K81" s="861"/>
      <c r="L81" s="861"/>
      <c r="M81" s="861"/>
      <c r="N81" s="861"/>
      <c r="O81" s="861"/>
      <c r="P81" s="862"/>
      <c r="Q81" s="863">
        <v>5869</v>
      </c>
      <c r="R81" s="817"/>
      <c r="S81" s="817"/>
      <c r="T81" s="817"/>
      <c r="U81" s="817"/>
      <c r="V81" s="817">
        <v>4818</v>
      </c>
      <c r="W81" s="817"/>
      <c r="X81" s="817"/>
      <c r="Y81" s="817"/>
      <c r="Z81" s="817"/>
      <c r="AA81" s="817">
        <v>1051</v>
      </c>
      <c r="AB81" s="817"/>
      <c r="AC81" s="817"/>
      <c r="AD81" s="817"/>
      <c r="AE81" s="817"/>
      <c r="AF81" s="817">
        <v>1051</v>
      </c>
      <c r="AG81" s="817"/>
      <c r="AH81" s="817"/>
      <c r="AI81" s="817"/>
      <c r="AJ81" s="817"/>
      <c r="AK81" s="817">
        <v>18</v>
      </c>
      <c r="AL81" s="817"/>
      <c r="AM81" s="817"/>
      <c r="AN81" s="817"/>
      <c r="AO81" s="817"/>
      <c r="AP81" s="817" t="s">
        <v>548</v>
      </c>
      <c r="AQ81" s="817"/>
      <c r="AR81" s="817"/>
      <c r="AS81" s="817"/>
      <c r="AT81" s="817"/>
      <c r="AU81" s="817" t="s">
        <v>548</v>
      </c>
      <c r="AV81" s="817"/>
      <c r="AW81" s="817"/>
      <c r="AX81" s="817"/>
      <c r="AY81" s="817"/>
      <c r="AZ81" s="819"/>
      <c r="BA81" s="819"/>
      <c r="BB81" s="819"/>
      <c r="BC81" s="819"/>
      <c r="BD81" s="820"/>
      <c r="BE81" s="236"/>
      <c r="BF81" s="236"/>
      <c r="BG81" s="236"/>
      <c r="BH81" s="236"/>
      <c r="BI81" s="236"/>
      <c r="BJ81" s="236"/>
      <c r="BK81" s="236"/>
      <c r="BL81" s="236"/>
      <c r="BM81" s="236"/>
      <c r="BN81" s="236"/>
      <c r="BO81" s="236"/>
      <c r="BP81" s="236"/>
      <c r="BQ81" s="233">
        <v>75</v>
      </c>
      <c r="BR81" s="238"/>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24"/>
    </row>
    <row r="82" spans="1:131" ht="26.25" customHeight="1" x14ac:dyDescent="0.2">
      <c r="A82" s="233">
        <v>15</v>
      </c>
      <c r="B82" s="860" t="s">
        <v>563</v>
      </c>
      <c r="C82" s="861"/>
      <c r="D82" s="861"/>
      <c r="E82" s="861"/>
      <c r="F82" s="861"/>
      <c r="G82" s="861"/>
      <c r="H82" s="861"/>
      <c r="I82" s="861"/>
      <c r="J82" s="861"/>
      <c r="K82" s="861"/>
      <c r="L82" s="861"/>
      <c r="M82" s="861"/>
      <c r="N82" s="861"/>
      <c r="O82" s="861"/>
      <c r="P82" s="862"/>
      <c r="Q82" s="863">
        <v>280</v>
      </c>
      <c r="R82" s="817"/>
      <c r="S82" s="817"/>
      <c r="T82" s="817"/>
      <c r="U82" s="817"/>
      <c r="V82" s="817">
        <v>269</v>
      </c>
      <c r="W82" s="817"/>
      <c r="X82" s="817"/>
      <c r="Y82" s="817"/>
      <c r="Z82" s="817"/>
      <c r="AA82" s="817">
        <v>11</v>
      </c>
      <c r="AB82" s="817"/>
      <c r="AC82" s="817"/>
      <c r="AD82" s="817"/>
      <c r="AE82" s="817"/>
      <c r="AF82" s="817">
        <v>11</v>
      </c>
      <c r="AG82" s="817"/>
      <c r="AH82" s="817"/>
      <c r="AI82" s="817"/>
      <c r="AJ82" s="817"/>
      <c r="AK82" s="817" t="s">
        <v>548</v>
      </c>
      <c r="AL82" s="817"/>
      <c r="AM82" s="817"/>
      <c r="AN82" s="817"/>
      <c r="AO82" s="817"/>
      <c r="AP82" s="817">
        <v>101</v>
      </c>
      <c r="AQ82" s="817"/>
      <c r="AR82" s="817"/>
      <c r="AS82" s="817"/>
      <c r="AT82" s="817"/>
      <c r="AU82" s="817">
        <v>4</v>
      </c>
      <c r="AV82" s="817"/>
      <c r="AW82" s="817"/>
      <c r="AX82" s="817"/>
      <c r="AY82" s="817"/>
      <c r="AZ82" s="819"/>
      <c r="BA82" s="819"/>
      <c r="BB82" s="819"/>
      <c r="BC82" s="819"/>
      <c r="BD82" s="820"/>
      <c r="BE82" s="236"/>
      <c r="BF82" s="236"/>
      <c r="BG82" s="236"/>
      <c r="BH82" s="236"/>
      <c r="BI82" s="236"/>
      <c r="BJ82" s="236"/>
      <c r="BK82" s="236"/>
      <c r="BL82" s="236"/>
      <c r="BM82" s="236"/>
      <c r="BN82" s="236"/>
      <c r="BO82" s="236"/>
      <c r="BP82" s="236"/>
      <c r="BQ82" s="233">
        <v>76</v>
      </c>
      <c r="BR82" s="238"/>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24"/>
    </row>
    <row r="83" spans="1:131" ht="26.25" customHeight="1" x14ac:dyDescent="0.2">
      <c r="A83" s="233">
        <v>16</v>
      </c>
      <c r="B83" s="860" t="s">
        <v>564</v>
      </c>
      <c r="C83" s="861"/>
      <c r="D83" s="861"/>
      <c r="E83" s="861"/>
      <c r="F83" s="861"/>
      <c r="G83" s="861"/>
      <c r="H83" s="861"/>
      <c r="I83" s="861"/>
      <c r="J83" s="861"/>
      <c r="K83" s="861"/>
      <c r="L83" s="861"/>
      <c r="M83" s="861"/>
      <c r="N83" s="861"/>
      <c r="O83" s="861"/>
      <c r="P83" s="862"/>
      <c r="Q83" s="863">
        <v>5</v>
      </c>
      <c r="R83" s="817"/>
      <c r="S83" s="817"/>
      <c r="T83" s="817"/>
      <c r="U83" s="817"/>
      <c r="V83" s="817">
        <v>3</v>
      </c>
      <c r="W83" s="817"/>
      <c r="X83" s="817"/>
      <c r="Y83" s="817"/>
      <c r="Z83" s="817"/>
      <c r="AA83" s="817">
        <v>2</v>
      </c>
      <c r="AB83" s="817"/>
      <c r="AC83" s="817"/>
      <c r="AD83" s="817"/>
      <c r="AE83" s="817"/>
      <c r="AF83" s="817">
        <v>2</v>
      </c>
      <c r="AG83" s="817"/>
      <c r="AH83" s="817"/>
      <c r="AI83" s="817"/>
      <c r="AJ83" s="817"/>
      <c r="AK83" s="817">
        <v>0</v>
      </c>
      <c r="AL83" s="817"/>
      <c r="AM83" s="817"/>
      <c r="AN83" s="817"/>
      <c r="AO83" s="817"/>
      <c r="AP83" s="817" t="s">
        <v>548</v>
      </c>
      <c r="AQ83" s="817"/>
      <c r="AR83" s="817"/>
      <c r="AS83" s="817"/>
      <c r="AT83" s="817"/>
      <c r="AU83" s="817" t="s">
        <v>548</v>
      </c>
      <c r="AV83" s="817"/>
      <c r="AW83" s="817"/>
      <c r="AX83" s="817"/>
      <c r="AY83" s="817"/>
      <c r="AZ83" s="819"/>
      <c r="BA83" s="819"/>
      <c r="BB83" s="819"/>
      <c r="BC83" s="819"/>
      <c r="BD83" s="820"/>
      <c r="BE83" s="236"/>
      <c r="BF83" s="236"/>
      <c r="BG83" s="236"/>
      <c r="BH83" s="236"/>
      <c r="BI83" s="236"/>
      <c r="BJ83" s="236"/>
      <c r="BK83" s="236"/>
      <c r="BL83" s="236"/>
      <c r="BM83" s="236"/>
      <c r="BN83" s="236"/>
      <c r="BO83" s="236"/>
      <c r="BP83" s="236"/>
      <c r="BQ83" s="233">
        <v>77</v>
      </c>
      <c r="BR83" s="238"/>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24"/>
    </row>
    <row r="84" spans="1:131" ht="26.25" customHeight="1" x14ac:dyDescent="0.2">
      <c r="A84" s="233">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36"/>
      <c r="BF84" s="236"/>
      <c r="BG84" s="236"/>
      <c r="BH84" s="236"/>
      <c r="BI84" s="236"/>
      <c r="BJ84" s="236"/>
      <c r="BK84" s="236"/>
      <c r="BL84" s="236"/>
      <c r="BM84" s="236"/>
      <c r="BN84" s="236"/>
      <c r="BO84" s="236"/>
      <c r="BP84" s="236"/>
      <c r="BQ84" s="233">
        <v>78</v>
      </c>
      <c r="BR84" s="238"/>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24"/>
    </row>
    <row r="85" spans="1:131" ht="26.25" customHeight="1" x14ac:dyDescent="0.2">
      <c r="A85" s="233">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36"/>
      <c r="BF85" s="236"/>
      <c r="BG85" s="236"/>
      <c r="BH85" s="236"/>
      <c r="BI85" s="236"/>
      <c r="BJ85" s="236"/>
      <c r="BK85" s="236"/>
      <c r="BL85" s="236"/>
      <c r="BM85" s="236"/>
      <c r="BN85" s="236"/>
      <c r="BO85" s="236"/>
      <c r="BP85" s="236"/>
      <c r="BQ85" s="233">
        <v>79</v>
      </c>
      <c r="BR85" s="238"/>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24"/>
    </row>
    <row r="86" spans="1:131" ht="26.25" customHeight="1" x14ac:dyDescent="0.2">
      <c r="A86" s="233">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36"/>
      <c r="BF86" s="236"/>
      <c r="BG86" s="236"/>
      <c r="BH86" s="236"/>
      <c r="BI86" s="236"/>
      <c r="BJ86" s="236"/>
      <c r="BK86" s="236"/>
      <c r="BL86" s="236"/>
      <c r="BM86" s="236"/>
      <c r="BN86" s="236"/>
      <c r="BO86" s="236"/>
      <c r="BP86" s="236"/>
      <c r="BQ86" s="233">
        <v>80</v>
      </c>
      <c r="BR86" s="238"/>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24"/>
    </row>
    <row r="87" spans="1:131" ht="26.25" customHeight="1" x14ac:dyDescent="0.2">
      <c r="A87" s="239">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36"/>
      <c r="BF87" s="236"/>
      <c r="BG87" s="236"/>
      <c r="BH87" s="236"/>
      <c r="BI87" s="236"/>
      <c r="BJ87" s="236"/>
      <c r="BK87" s="236"/>
      <c r="BL87" s="236"/>
      <c r="BM87" s="236"/>
      <c r="BN87" s="236"/>
      <c r="BO87" s="236"/>
      <c r="BP87" s="236"/>
      <c r="BQ87" s="233">
        <v>81</v>
      </c>
      <c r="BR87" s="238"/>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24"/>
    </row>
    <row r="88" spans="1:131" ht="26.25" customHeight="1" thickBot="1" x14ac:dyDescent="0.25">
      <c r="A88" s="235" t="s">
        <v>376</v>
      </c>
      <c r="B88" s="776" t="s">
        <v>401</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8952</v>
      </c>
      <c r="AG88" s="831"/>
      <c r="AH88" s="831"/>
      <c r="AI88" s="831"/>
      <c r="AJ88" s="831"/>
      <c r="AK88" s="828"/>
      <c r="AL88" s="828"/>
      <c r="AM88" s="828"/>
      <c r="AN88" s="828"/>
      <c r="AO88" s="828"/>
      <c r="AP88" s="831">
        <v>634</v>
      </c>
      <c r="AQ88" s="831"/>
      <c r="AR88" s="831"/>
      <c r="AS88" s="831"/>
      <c r="AT88" s="831"/>
      <c r="AU88" s="831">
        <v>537</v>
      </c>
      <c r="AV88" s="831"/>
      <c r="AW88" s="831"/>
      <c r="AX88" s="831"/>
      <c r="AY88" s="831"/>
      <c r="AZ88" s="836"/>
      <c r="BA88" s="836"/>
      <c r="BB88" s="836"/>
      <c r="BC88" s="836"/>
      <c r="BD88" s="837"/>
      <c r="BE88" s="236"/>
      <c r="BF88" s="236"/>
      <c r="BG88" s="236"/>
      <c r="BH88" s="236"/>
      <c r="BI88" s="236"/>
      <c r="BJ88" s="236"/>
      <c r="BK88" s="236"/>
      <c r="BL88" s="236"/>
      <c r="BM88" s="236"/>
      <c r="BN88" s="236"/>
      <c r="BO88" s="236"/>
      <c r="BP88" s="236"/>
      <c r="BQ88" s="233">
        <v>82</v>
      </c>
      <c r="BR88" s="238"/>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24"/>
    </row>
    <row r="89" spans="1:131" ht="26.25" hidden="1" customHeight="1" x14ac:dyDescent="0.2">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24"/>
    </row>
    <row r="90" spans="1:131" ht="26.25" hidden="1" customHeight="1" x14ac:dyDescent="0.2">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24"/>
    </row>
    <row r="91" spans="1:131" ht="26.25" hidden="1" customHeight="1" x14ac:dyDescent="0.2">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24"/>
    </row>
    <row r="92" spans="1:131" ht="26.25" hidden="1" customHeight="1" x14ac:dyDescent="0.2">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24"/>
    </row>
    <row r="93" spans="1:131" ht="26.25" hidden="1" customHeight="1" x14ac:dyDescent="0.2">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24"/>
    </row>
    <row r="94" spans="1:131" ht="26.25" hidden="1" customHeight="1" x14ac:dyDescent="0.2">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24"/>
    </row>
    <row r="95" spans="1:131" ht="26.25" hidden="1" customHeight="1" x14ac:dyDescent="0.2">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24"/>
    </row>
    <row r="96" spans="1:131" ht="26.25" hidden="1" customHeight="1" x14ac:dyDescent="0.2">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24"/>
    </row>
    <row r="97" spans="1:131" ht="26.25" hidden="1" customHeight="1" x14ac:dyDescent="0.2">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24"/>
    </row>
    <row r="98" spans="1:131" ht="26.25" hidden="1" customHeight="1" x14ac:dyDescent="0.2">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24"/>
    </row>
    <row r="99" spans="1:131" ht="26.25" hidden="1" customHeight="1" x14ac:dyDescent="0.2">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24"/>
    </row>
    <row r="100" spans="1:131" ht="26.25" hidden="1" customHeight="1" x14ac:dyDescent="0.2">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24"/>
    </row>
    <row r="101" spans="1:131" ht="26.25" hidden="1" customHeight="1" x14ac:dyDescent="0.2">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24"/>
    </row>
    <row r="102" spans="1:131" ht="26.25" customHeight="1" thickBot="1" x14ac:dyDescent="0.25">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376</v>
      </c>
      <c r="BR102" s="776" t="s">
        <v>402</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0</v>
      </c>
      <c r="CS102" s="839"/>
      <c r="CT102" s="839"/>
      <c r="CU102" s="839"/>
      <c r="CV102" s="878"/>
      <c r="CW102" s="877">
        <v>5</v>
      </c>
      <c r="CX102" s="839"/>
      <c r="CY102" s="839"/>
      <c r="CZ102" s="839"/>
      <c r="DA102" s="878"/>
      <c r="DB102" s="877" t="s">
        <v>548</v>
      </c>
      <c r="DC102" s="839"/>
      <c r="DD102" s="839"/>
      <c r="DE102" s="839"/>
      <c r="DF102" s="878"/>
      <c r="DG102" s="877" t="s">
        <v>548</v>
      </c>
      <c r="DH102" s="839"/>
      <c r="DI102" s="839"/>
      <c r="DJ102" s="839"/>
      <c r="DK102" s="878"/>
      <c r="DL102" s="877" t="s">
        <v>548</v>
      </c>
      <c r="DM102" s="839"/>
      <c r="DN102" s="839"/>
      <c r="DO102" s="839"/>
      <c r="DP102" s="878"/>
      <c r="DQ102" s="877"/>
      <c r="DR102" s="839"/>
      <c r="DS102" s="839"/>
      <c r="DT102" s="839"/>
      <c r="DU102" s="878"/>
      <c r="DV102" s="776"/>
      <c r="DW102" s="777"/>
      <c r="DX102" s="777"/>
      <c r="DY102" s="777"/>
      <c r="DZ102" s="901"/>
      <c r="EA102" s="224"/>
    </row>
    <row r="103" spans="1:131" ht="26.25" customHeight="1" x14ac:dyDescent="0.2">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02" t="s">
        <v>403</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24"/>
    </row>
    <row r="104" spans="1:131" ht="26.25" customHeight="1" x14ac:dyDescent="0.2">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03" t="s">
        <v>404</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24"/>
    </row>
    <row r="105" spans="1:131" ht="11.25" customHeight="1" x14ac:dyDescent="0.2">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28" t="s">
        <v>405</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406</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04" t="s">
        <v>407</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408</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24" customFormat="1" ht="26.25" customHeight="1" x14ac:dyDescent="0.2">
      <c r="A109" s="899" t="s">
        <v>409</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410</v>
      </c>
      <c r="AB109" s="880"/>
      <c r="AC109" s="880"/>
      <c r="AD109" s="880"/>
      <c r="AE109" s="881"/>
      <c r="AF109" s="879" t="s">
        <v>411</v>
      </c>
      <c r="AG109" s="880"/>
      <c r="AH109" s="880"/>
      <c r="AI109" s="880"/>
      <c r="AJ109" s="881"/>
      <c r="AK109" s="879" t="s">
        <v>294</v>
      </c>
      <c r="AL109" s="880"/>
      <c r="AM109" s="880"/>
      <c r="AN109" s="880"/>
      <c r="AO109" s="881"/>
      <c r="AP109" s="879" t="s">
        <v>412</v>
      </c>
      <c r="AQ109" s="880"/>
      <c r="AR109" s="880"/>
      <c r="AS109" s="880"/>
      <c r="AT109" s="882"/>
      <c r="AU109" s="899" t="s">
        <v>409</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410</v>
      </c>
      <c r="BR109" s="880"/>
      <c r="BS109" s="880"/>
      <c r="BT109" s="880"/>
      <c r="BU109" s="881"/>
      <c r="BV109" s="879" t="s">
        <v>411</v>
      </c>
      <c r="BW109" s="880"/>
      <c r="BX109" s="880"/>
      <c r="BY109" s="880"/>
      <c r="BZ109" s="881"/>
      <c r="CA109" s="879" t="s">
        <v>294</v>
      </c>
      <c r="CB109" s="880"/>
      <c r="CC109" s="880"/>
      <c r="CD109" s="880"/>
      <c r="CE109" s="881"/>
      <c r="CF109" s="900" t="s">
        <v>412</v>
      </c>
      <c r="CG109" s="900"/>
      <c r="CH109" s="900"/>
      <c r="CI109" s="900"/>
      <c r="CJ109" s="900"/>
      <c r="CK109" s="879" t="s">
        <v>413</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410</v>
      </c>
      <c r="DH109" s="880"/>
      <c r="DI109" s="880"/>
      <c r="DJ109" s="880"/>
      <c r="DK109" s="881"/>
      <c r="DL109" s="879" t="s">
        <v>411</v>
      </c>
      <c r="DM109" s="880"/>
      <c r="DN109" s="880"/>
      <c r="DO109" s="880"/>
      <c r="DP109" s="881"/>
      <c r="DQ109" s="879" t="s">
        <v>294</v>
      </c>
      <c r="DR109" s="880"/>
      <c r="DS109" s="880"/>
      <c r="DT109" s="880"/>
      <c r="DU109" s="881"/>
      <c r="DV109" s="879" t="s">
        <v>412</v>
      </c>
      <c r="DW109" s="880"/>
      <c r="DX109" s="880"/>
      <c r="DY109" s="880"/>
      <c r="DZ109" s="882"/>
    </row>
    <row r="110" spans="1:131" s="224" customFormat="1" ht="26.25" customHeight="1" x14ac:dyDescent="0.2">
      <c r="A110" s="883" t="s">
        <v>414</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1343501</v>
      </c>
      <c r="AB110" s="887"/>
      <c r="AC110" s="887"/>
      <c r="AD110" s="887"/>
      <c r="AE110" s="888"/>
      <c r="AF110" s="889">
        <v>1364424</v>
      </c>
      <c r="AG110" s="887"/>
      <c r="AH110" s="887"/>
      <c r="AI110" s="887"/>
      <c r="AJ110" s="888"/>
      <c r="AK110" s="889">
        <v>1369164</v>
      </c>
      <c r="AL110" s="887"/>
      <c r="AM110" s="887"/>
      <c r="AN110" s="887"/>
      <c r="AO110" s="888"/>
      <c r="AP110" s="890">
        <v>23.7</v>
      </c>
      <c r="AQ110" s="891"/>
      <c r="AR110" s="891"/>
      <c r="AS110" s="891"/>
      <c r="AT110" s="892"/>
      <c r="AU110" s="893" t="s">
        <v>69</v>
      </c>
      <c r="AV110" s="894"/>
      <c r="AW110" s="894"/>
      <c r="AX110" s="894"/>
      <c r="AY110" s="894"/>
      <c r="AZ110" s="916" t="s">
        <v>415</v>
      </c>
      <c r="BA110" s="884"/>
      <c r="BB110" s="884"/>
      <c r="BC110" s="884"/>
      <c r="BD110" s="884"/>
      <c r="BE110" s="884"/>
      <c r="BF110" s="884"/>
      <c r="BG110" s="884"/>
      <c r="BH110" s="884"/>
      <c r="BI110" s="884"/>
      <c r="BJ110" s="884"/>
      <c r="BK110" s="884"/>
      <c r="BL110" s="884"/>
      <c r="BM110" s="884"/>
      <c r="BN110" s="884"/>
      <c r="BO110" s="884"/>
      <c r="BP110" s="885"/>
      <c r="BQ110" s="917">
        <v>12143998</v>
      </c>
      <c r="BR110" s="918"/>
      <c r="BS110" s="918"/>
      <c r="BT110" s="918"/>
      <c r="BU110" s="918"/>
      <c r="BV110" s="918">
        <v>11302262</v>
      </c>
      <c r="BW110" s="918"/>
      <c r="BX110" s="918"/>
      <c r="BY110" s="918"/>
      <c r="BZ110" s="918"/>
      <c r="CA110" s="918">
        <v>10645193</v>
      </c>
      <c r="CB110" s="918"/>
      <c r="CC110" s="918"/>
      <c r="CD110" s="918"/>
      <c r="CE110" s="918"/>
      <c r="CF110" s="931">
        <v>184.7</v>
      </c>
      <c r="CG110" s="932"/>
      <c r="CH110" s="932"/>
      <c r="CI110" s="932"/>
      <c r="CJ110" s="932"/>
      <c r="CK110" s="933" t="s">
        <v>416</v>
      </c>
      <c r="CL110" s="934"/>
      <c r="CM110" s="916" t="s">
        <v>417</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24" customFormat="1" ht="26.25" customHeight="1" x14ac:dyDescent="0.2">
      <c r="A111" s="921" t="s">
        <v>418</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419</v>
      </c>
      <c r="BA111" s="910"/>
      <c r="BB111" s="910"/>
      <c r="BC111" s="910"/>
      <c r="BD111" s="910"/>
      <c r="BE111" s="910"/>
      <c r="BF111" s="910"/>
      <c r="BG111" s="910"/>
      <c r="BH111" s="910"/>
      <c r="BI111" s="910"/>
      <c r="BJ111" s="910"/>
      <c r="BK111" s="910"/>
      <c r="BL111" s="910"/>
      <c r="BM111" s="910"/>
      <c r="BN111" s="910"/>
      <c r="BO111" s="910"/>
      <c r="BP111" s="911"/>
      <c r="BQ111" s="912" t="s">
        <v>122</v>
      </c>
      <c r="BR111" s="913"/>
      <c r="BS111" s="913"/>
      <c r="BT111" s="913"/>
      <c r="BU111" s="913"/>
      <c r="BV111" s="913" t="s">
        <v>122</v>
      </c>
      <c r="BW111" s="913"/>
      <c r="BX111" s="913"/>
      <c r="BY111" s="913"/>
      <c r="BZ111" s="913"/>
      <c r="CA111" s="913" t="s">
        <v>122</v>
      </c>
      <c r="CB111" s="913"/>
      <c r="CC111" s="913"/>
      <c r="CD111" s="913"/>
      <c r="CE111" s="913"/>
      <c r="CF111" s="907" t="s">
        <v>122</v>
      </c>
      <c r="CG111" s="908"/>
      <c r="CH111" s="908"/>
      <c r="CI111" s="908"/>
      <c r="CJ111" s="908"/>
      <c r="CK111" s="935"/>
      <c r="CL111" s="936"/>
      <c r="CM111" s="909" t="s">
        <v>420</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24" customFormat="1" ht="26.25" customHeight="1" x14ac:dyDescent="0.2">
      <c r="A112" s="939" t="s">
        <v>421</v>
      </c>
      <c r="B112" s="940"/>
      <c r="C112" s="910" t="s">
        <v>422</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423</v>
      </c>
      <c r="BA112" s="910"/>
      <c r="BB112" s="910"/>
      <c r="BC112" s="910"/>
      <c r="BD112" s="910"/>
      <c r="BE112" s="910"/>
      <c r="BF112" s="910"/>
      <c r="BG112" s="910"/>
      <c r="BH112" s="910"/>
      <c r="BI112" s="910"/>
      <c r="BJ112" s="910"/>
      <c r="BK112" s="910"/>
      <c r="BL112" s="910"/>
      <c r="BM112" s="910"/>
      <c r="BN112" s="910"/>
      <c r="BO112" s="910"/>
      <c r="BP112" s="911"/>
      <c r="BQ112" s="912">
        <v>500837</v>
      </c>
      <c r="BR112" s="913"/>
      <c r="BS112" s="913"/>
      <c r="BT112" s="913"/>
      <c r="BU112" s="913"/>
      <c r="BV112" s="913">
        <v>372838</v>
      </c>
      <c r="BW112" s="913"/>
      <c r="BX112" s="913"/>
      <c r="BY112" s="913"/>
      <c r="BZ112" s="913"/>
      <c r="CA112" s="913">
        <v>326192</v>
      </c>
      <c r="CB112" s="913"/>
      <c r="CC112" s="913"/>
      <c r="CD112" s="913"/>
      <c r="CE112" s="913"/>
      <c r="CF112" s="907">
        <v>5.7</v>
      </c>
      <c r="CG112" s="908"/>
      <c r="CH112" s="908"/>
      <c r="CI112" s="908"/>
      <c r="CJ112" s="908"/>
      <c r="CK112" s="935"/>
      <c r="CL112" s="936"/>
      <c r="CM112" s="909" t="s">
        <v>424</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24" customFormat="1" ht="26.25" customHeight="1" x14ac:dyDescent="0.2">
      <c r="A113" s="941"/>
      <c r="B113" s="942"/>
      <c r="C113" s="910" t="s">
        <v>425</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106747</v>
      </c>
      <c r="AB113" s="925"/>
      <c r="AC113" s="925"/>
      <c r="AD113" s="925"/>
      <c r="AE113" s="926"/>
      <c r="AF113" s="927">
        <v>108506</v>
      </c>
      <c r="AG113" s="925"/>
      <c r="AH113" s="925"/>
      <c r="AI113" s="925"/>
      <c r="AJ113" s="926"/>
      <c r="AK113" s="927">
        <v>82900</v>
      </c>
      <c r="AL113" s="925"/>
      <c r="AM113" s="925"/>
      <c r="AN113" s="925"/>
      <c r="AO113" s="926"/>
      <c r="AP113" s="928">
        <v>1.4</v>
      </c>
      <c r="AQ113" s="929"/>
      <c r="AR113" s="929"/>
      <c r="AS113" s="929"/>
      <c r="AT113" s="930"/>
      <c r="AU113" s="895"/>
      <c r="AV113" s="896"/>
      <c r="AW113" s="896"/>
      <c r="AX113" s="896"/>
      <c r="AY113" s="896"/>
      <c r="AZ113" s="909" t="s">
        <v>426</v>
      </c>
      <c r="BA113" s="910"/>
      <c r="BB113" s="910"/>
      <c r="BC113" s="910"/>
      <c r="BD113" s="910"/>
      <c r="BE113" s="910"/>
      <c r="BF113" s="910"/>
      <c r="BG113" s="910"/>
      <c r="BH113" s="910"/>
      <c r="BI113" s="910"/>
      <c r="BJ113" s="910"/>
      <c r="BK113" s="910"/>
      <c r="BL113" s="910"/>
      <c r="BM113" s="910"/>
      <c r="BN113" s="910"/>
      <c r="BO113" s="910"/>
      <c r="BP113" s="911"/>
      <c r="BQ113" s="912">
        <v>768901</v>
      </c>
      <c r="BR113" s="913"/>
      <c r="BS113" s="913"/>
      <c r="BT113" s="913"/>
      <c r="BU113" s="913"/>
      <c r="BV113" s="913">
        <v>653046</v>
      </c>
      <c r="BW113" s="913"/>
      <c r="BX113" s="913"/>
      <c r="BY113" s="913"/>
      <c r="BZ113" s="913"/>
      <c r="CA113" s="913">
        <v>537231</v>
      </c>
      <c r="CB113" s="913"/>
      <c r="CC113" s="913"/>
      <c r="CD113" s="913"/>
      <c r="CE113" s="913"/>
      <c r="CF113" s="907">
        <v>9.3000000000000007</v>
      </c>
      <c r="CG113" s="908"/>
      <c r="CH113" s="908"/>
      <c r="CI113" s="908"/>
      <c r="CJ113" s="908"/>
      <c r="CK113" s="935"/>
      <c r="CL113" s="936"/>
      <c r="CM113" s="909" t="s">
        <v>427</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24" customFormat="1" ht="26.25" customHeight="1" x14ac:dyDescent="0.2">
      <c r="A114" s="941"/>
      <c r="B114" s="942"/>
      <c r="C114" s="910" t="s">
        <v>428</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149505</v>
      </c>
      <c r="AB114" s="946"/>
      <c r="AC114" s="946"/>
      <c r="AD114" s="946"/>
      <c r="AE114" s="947"/>
      <c r="AF114" s="948">
        <v>118713</v>
      </c>
      <c r="AG114" s="946"/>
      <c r="AH114" s="946"/>
      <c r="AI114" s="946"/>
      <c r="AJ114" s="947"/>
      <c r="AK114" s="948">
        <v>117764</v>
      </c>
      <c r="AL114" s="946"/>
      <c r="AM114" s="946"/>
      <c r="AN114" s="946"/>
      <c r="AO114" s="947"/>
      <c r="AP114" s="949">
        <v>2</v>
      </c>
      <c r="AQ114" s="950"/>
      <c r="AR114" s="950"/>
      <c r="AS114" s="950"/>
      <c r="AT114" s="951"/>
      <c r="AU114" s="895"/>
      <c r="AV114" s="896"/>
      <c r="AW114" s="896"/>
      <c r="AX114" s="896"/>
      <c r="AY114" s="896"/>
      <c r="AZ114" s="909" t="s">
        <v>429</v>
      </c>
      <c r="BA114" s="910"/>
      <c r="BB114" s="910"/>
      <c r="BC114" s="910"/>
      <c r="BD114" s="910"/>
      <c r="BE114" s="910"/>
      <c r="BF114" s="910"/>
      <c r="BG114" s="910"/>
      <c r="BH114" s="910"/>
      <c r="BI114" s="910"/>
      <c r="BJ114" s="910"/>
      <c r="BK114" s="910"/>
      <c r="BL114" s="910"/>
      <c r="BM114" s="910"/>
      <c r="BN114" s="910"/>
      <c r="BO114" s="910"/>
      <c r="BP114" s="911"/>
      <c r="BQ114" s="912">
        <v>1821022</v>
      </c>
      <c r="BR114" s="913"/>
      <c r="BS114" s="913"/>
      <c r="BT114" s="913"/>
      <c r="BU114" s="913"/>
      <c r="BV114" s="913">
        <v>1753454</v>
      </c>
      <c r="BW114" s="913"/>
      <c r="BX114" s="913"/>
      <c r="BY114" s="913"/>
      <c r="BZ114" s="913"/>
      <c r="CA114" s="913">
        <v>1791922</v>
      </c>
      <c r="CB114" s="913"/>
      <c r="CC114" s="913"/>
      <c r="CD114" s="913"/>
      <c r="CE114" s="913"/>
      <c r="CF114" s="907">
        <v>31.1</v>
      </c>
      <c r="CG114" s="908"/>
      <c r="CH114" s="908"/>
      <c r="CI114" s="908"/>
      <c r="CJ114" s="908"/>
      <c r="CK114" s="935"/>
      <c r="CL114" s="936"/>
      <c r="CM114" s="909" t="s">
        <v>430</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24" customFormat="1" ht="26.25" customHeight="1" x14ac:dyDescent="0.2">
      <c r="A115" s="941"/>
      <c r="B115" s="942"/>
      <c r="C115" s="910" t="s">
        <v>431</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122</v>
      </c>
      <c r="AB115" s="925"/>
      <c r="AC115" s="925"/>
      <c r="AD115" s="925"/>
      <c r="AE115" s="926"/>
      <c r="AF115" s="927" t="s">
        <v>122</v>
      </c>
      <c r="AG115" s="925"/>
      <c r="AH115" s="925"/>
      <c r="AI115" s="925"/>
      <c r="AJ115" s="926"/>
      <c r="AK115" s="927" t="s">
        <v>122</v>
      </c>
      <c r="AL115" s="925"/>
      <c r="AM115" s="925"/>
      <c r="AN115" s="925"/>
      <c r="AO115" s="926"/>
      <c r="AP115" s="928" t="s">
        <v>122</v>
      </c>
      <c r="AQ115" s="929"/>
      <c r="AR115" s="929"/>
      <c r="AS115" s="929"/>
      <c r="AT115" s="930"/>
      <c r="AU115" s="895"/>
      <c r="AV115" s="896"/>
      <c r="AW115" s="896"/>
      <c r="AX115" s="896"/>
      <c r="AY115" s="896"/>
      <c r="AZ115" s="909" t="s">
        <v>432</v>
      </c>
      <c r="BA115" s="910"/>
      <c r="BB115" s="910"/>
      <c r="BC115" s="910"/>
      <c r="BD115" s="910"/>
      <c r="BE115" s="910"/>
      <c r="BF115" s="910"/>
      <c r="BG115" s="910"/>
      <c r="BH115" s="910"/>
      <c r="BI115" s="910"/>
      <c r="BJ115" s="910"/>
      <c r="BK115" s="910"/>
      <c r="BL115" s="910"/>
      <c r="BM115" s="910"/>
      <c r="BN115" s="910"/>
      <c r="BO115" s="910"/>
      <c r="BP115" s="911"/>
      <c r="BQ115" s="912">
        <v>6000</v>
      </c>
      <c r="BR115" s="913"/>
      <c r="BS115" s="913"/>
      <c r="BT115" s="913"/>
      <c r="BU115" s="913"/>
      <c r="BV115" s="913">
        <v>3000</v>
      </c>
      <c r="BW115" s="913"/>
      <c r="BX115" s="913"/>
      <c r="BY115" s="913"/>
      <c r="BZ115" s="913"/>
      <c r="CA115" s="913" t="s">
        <v>122</v>
      </c>
      <c r="CB115" s="913"/>
      <c r="CC115" s="913"/>
      <c r="CD115" s="913"/>
      <c r="CE115" s="913"/>
      <c r="CF115" s="907" t="s">
        <v>122</v>
      </c>
      <c r="CG115" s="908"/>
      <c r="CH115" s="908"/>
      <c r="CI115" s="908"/>
      <c r="CJ115" s="908"/>
      <c r="CK115" s="935"/>
      <c r="CL115" s="936"/>
      <c r="CM115" s="909" t="s">
        <v>433</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24" customFormat="1" ht="26.25" customHeight="1" x14ac:dyDescent="0.2">
      <c r="A116" s="943"/>
      <c r="B116" s="944"/>
      <c r="C116" s="952" t="s">
        <v>434</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435</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436</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24" customFormat="1" ht="26.25" customHeight="1" x14ac:dyDescent="0.2">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437</v>
      </c>
      <c r="Z117" s="881"/>
      <c r="AA117" s="965">
        <v>1599753</v>
      </c>
      <c r="AB117" s="966"/>
      <c r="AC117" s="966"/>
      <c r="AD117" s="966"/>
      <c r="AE117" s="967"/>
      <c r="AF117" s="968">
        <v>1591643</v>
      </c>
      <c r="AG117" s="966"/>
      <c r="AH117" s="966"/>
      <c r="AI117" s="966"/>
      <c r="AJ117" s="967"/>
      <c r="AK117" s="968">
        <v>1569828</v>
      </c>
      <c r="AL117" s="966"/>
      <c r="AM117" s="966"/>
      <c r="AN117" s="966"/>
      <c r="AO117" s="967"/>
      <c r="AP117" s="969"/>
      <c r="AQ117" s="970"/>
      <c r="AR117" s="970"/>
      <c r="AS117" s="970"/>
      <c r="AT117" s="971"/>
      <c r="AU117" s="895"/>
      <c r="AV117" s="896"/>
      <c r="AW117" s="896"/>
      <c r="AX117" s="896"/>
      <c r="AY117" s="896"/>
      <c r="AZ117" s="961" t="s">
        <v>438</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439</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24" customFormat="1" ht="26.25" customHeight="1" x14ac:dyDescent="0.2">
      <c r="A118" s="899" t="s">
        <v>413</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410</v>
      </c>
      <c r="AB118" s="880"/>
      <c r="AC118" s="880"/>
      <c r="AD118" s="880"/>
      <c r="AE118" s="881"/>
      <c r="AF118" s="879" t="s">
        <v>411</v>
      </c>
      <c r="AG118" s="880"/>
      <c r="AH118" s="880"/>
      <c r="AI118" s="880"/>
      <c r="AJ118" s="881"/>
      <c r="AK118" s="879" t="s">
        <v>294</v>
      </c>
      <c r="AL118" s="880"/>
      <c r="AM118" s="880"/>
      <c r="AN118" s="880"/>
      <c r="AO118" s="881"/>
      <c r="AP118" s="957" t="s">
        <v>412</v>
      </c>
      <c r="AQ118" s="958"/>
      <c r="AR118" s="958"/>
      <c r="AS118" s="958"/>
      <c r="AT118" s="959"/>
      <c r="AU118" s="895"/>
      <c r="AV118" s="896"/>
      <c r="AW118" s="896"/>
      <c r="AX118" s="896"/>
      <c r="AY118" s="896"/>
      <c r="AZ118" s="960" t="s">
        <v>440</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441</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24" customFormat="1" ht="26.25" customHeight="1" x14ac:dyDescent="0.2">
      <c r="A119" s="1043" t="s">
        <v>416</v>
      </c>
      <c r="B119" s="934"/>
      <c r="C119" s="916" t="s">
        <v>417</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47" t="s">
        <v>177</v>
      </c>
      <c r="BA119" s="247"/>
      <c r="BB119" s="247"/>
      <c r="BC119" s="247"/>
      <c r="BD119" s="247"/>
      <c r="BE119" s="247"/>
      <c r="BF119" s="247"/>
      <c r="BG119" s="247"/>
      <c r="BH119" s="247"/>
      <c r="BI119" s="247"/>
      <c r="BJ119" s="247"/>
      <c r="BK119" s="247"/>
      <c r="BL119" s="247"/>
      <c r="BM119" s="247"/>
      <c r="BN119" s="247"/>
      <c r="BO119" s="964" t="s">
        <v>442</v>
      </c>
      <c r="BP119" s="992"/>
      <c r="BQ119" s="986">
        <v>15240758</v>
      </c>
      <c r="BR119" s="987"/>
      <c r="BS119" s="987"/>
      <c r="BT119" s="987"/>
      <c r="BU119" s="987"/>
      <c r="BV119" s="987">
        <v>14084600</v>
      </c>
      <c r="BW119" s="987"/>
      <c r="BX119" s="987"/>
      <c r="BY119" s="987"/>
      <c r="BZ119" s="987"/>
      <c r="CA119" s="987">
        <v>13300538</v>
      </c>
      <c r="CB119" s="987"/>
      <c r="CC119" s="987"/>
      <c r="CD119" s="987"/>
      <c r="CE119" s="987"/>
      <c r="CF119" s="988"/>
      <c r="CG119" s="989"/>
      <c r="CH119" s="989"/>
      <c r="CI119" s="989"/>
      <c r="CJ119" s="990"/>
      <c r="CK119" s="937"/>
      <c r="CL119" s="938"/>
      <c r="CM119" s="960" t="s">
        <v>443</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24" customFormat="1" ht="26.25" customHeight="1" x14ac:dyDescent="0.2">
      <c r="A120" s="1044"/>
      <c r="B120" s="936"/>
      <c r="C120" s="909" t="s">
        <v>420</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444</v>
      </c>
      <c r="AV120" s="979"/>
      <c r="AW120" s="979"/>
      <c r="AX120" s="979"/>
      <c r="AY120" s="980"/>
      <c r="AZ120" s="916" t="s">
        <v>445</v>
      </c>
      <c r="BA120" s="884"/>
      <c r="BB120" s="884"/>
      <c r="BC120" s="884"/>
      <c r="BD120" s="884"/>
      <c r="BE120" s="884"/>
      <c r="BF120" s="884"/>
      <c r="BG120" s="884"/>
      <c r="BH120" s="884"/>
      <c r="BI120" s="884"/>
      <c r="BJ120" s="884"/>
      <c r="BK120" s="884"/>
      <c r="BL120" s="884"/>
      <c r="BM120" s="884"/>
      <c r="BN120" s="884"/>
      <c r="BO120" s="884"/>
      <c r="BP120" s="885"/>
      <c r="BQ120" s="917">
        <v>2960909</v>
      </c>
      <c r="BR120" s="918"/>
      <c r="BS120" s="918"/>
      <c r="BT120" s="918"/>
      <c r="BU120" s="918"/>
      <c r="BV120" s="918">
        <v>3761223</v>
      </c>
      <c r="BW120" s="918"/>
      <c r="BX120" s="918"/>
      <c r="BY120" s="918"/>
      <c r="BZ120" s="918"/>
      <c r="CA120" s="918">
        <v>4208795</v>
      </c>
      <c r="CB120" s="918"/>
      <c r="CC120" s="918"/>
      <c r="CD120" s="918"/>
      <c r="CE120" s="918"/>
      <c r="CF120" s="931">
        <v>73</v>
      </c>
      <c r="CG120" s="932"/>
      <c r="CH120" s="932"/>
      <c r="CI120" s="932"/>
      <c r="CJ120" s="932"/>
      <c r="CK120" s="993" t="s">
        <v>446</v>
      </c>
      <c r="CL120" s="994"/>
      <c r="CM120" s="994"/>
      <c r="CN120" s="994"/>
      <c r="CO120" s="995"/>
      <c r="CP120" s="1001" t="s">
        <v>391</v>
      </c>
      <c r="CQ120" s="1002"/>
      <c r="CR120" s="1002"/>
      <c r="CS120" s="1002"/>
      <c r="CT120" s="1002"/>
      <c r="CU120" s="1002"/>
      <c r="CV120" s="1002"/>
      <c r="CW120" s="1002"/>
      <c r="CX120" s="1002"/>
      <c r="CY120" s="1002"/>
      <c r="CZ120" s="1002"/>
      <c r="DA120" s="1002"/>
      <c r="DB120" s="1002"/>
      <c r="DC120" s="1002"/>
      <c r="DD120" s="1002"/>
      <c r="DE120" s="1002"/>
      <c r="DF120" s="1003"/>
      <c r="DG120" s="917">
        <v>276861</v>
      </c>
      <c r="DH120" s="918"/>
      <c r="DI120" s="918"/>
      <c r="DJ120" s="918"/>
      <c r="DK120" s="918"/>
      <c r="DL120" s="918">
        <v>215474</v>
      </c>
      <c r="DM120" s="918"/>
      <c r="DN120" s="918"/>
      <c r="DO120" s="918"/>
      <c r="DP120" s="918"/>
      <c r="DQ120" s="918">
        <v>176881</v>
      </c>
      <c r="DR120" s="918"/>
      <c r="DS120" s="918"/>
      <c r="DT120" s="918"/>
      <c r="DU120" s="918"/>
      <c r="DV120" s="919">
        <v>3.1</v>
      </c>
      <c r="DW120" s="919"/>
      <c r="DX120" s="919"/>
      <c r="DY120" s="919"/>
      <c r="DZ120" s="920"/>
    </row>
    <row r="121" spans="1:130" s="224" customFormat="1" ht="26.25" customHeight="1" x14ac:dyDescent="0.2">
      <c r="A121" s="1044"/>
      <c r="B121" s="936"/>
      <c r="C121" s="961" t="s">
        <v>447</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448</v>
      </c>
      <c r="BA121" s="910"/>
      <c r="BB121" s="910"/>
      <c r="BC121" s="910"/>
      <c r="BD121" s="910"/>
      <c r="BE121" s="910"/>
      <c r="BF121" s="910"/>
      <c r="BG121" s="910"/>
      <c r="BH121" s="910"/>
      <c r="BI121" s="910"/>
      <c r="BJ121" s="910"/>
      <c r="BK121" s="910"/>
      <c r="BL121" s="910"/>
      <c r="BM121" s="910"/>
      <c r="BN121" s="910"/>
      <c r="BO121" s="910"/>
      <c r="BP121" s="911"/>
      <c r="BQ121" s="912">
        <v>879763</v>
      </c>
      <c r="BR121" s="913"/>
      <c r="BS121" s="913"/>
      <c r="BT121" s="913"/>
      <c r="BU121" s="913"/>
      <c r="BV121" s="913">
        <v>804811</v>
      </c>
      <c r="BW121" s="913"/>
      <c r="BX121" s="913"/>
      <c r="BY121" s="913"/>
      <c r="BZ121" s="913"/>
      <c r="CA121" s="913">
        <v>772005</v>
      </c>
      <c r="CB121" s="913"/>
      <c r="CC121" s="913"/>
      <c r="CD121" s="913"/>
      <c r="CE121" s="913"/>
      <c r="CF121" s="907">
        <v>13.4</v>
      </c>
      <c r="CG121" s="908"/>
      <c r="CH121" s="908"/>
      <c r="CI121" s="908"/>
      <c r="CJ121" s="908"/>
      <c r="CK121" s="996"/>
      <c r="CL121" s="997"/>
      <c r="CM121" s="997"/>
      <c r="CN121" s="997"/>
      <c r="CO121" s="998"/>
      <c r="CP121" s="1006" t="s">
        <v>395</v>
      </c>
      <c r="CQ121" s="1007"/>
      <c r="CR121" s="1007"/>
      <c r="CS121" s="1007"/>
      <c r="CT121" s="1007"/>
      <c r="CU121" s="1007"/>
      <c r="CV121" s="1007"/>
      <c r="CW121" s="1007"/>
      <c r="CX121" s="1007"/>
      <c r="CY121" s="1007"/>
      <c r="CZ121" s="1007"/>
      <c r="DA121" s="1007"/>
      <c r="DB121" s="1007"/>
      <c r="DC121" s="1007"/>
      <c r="DD121" s="1007"/>
      <c r="DE121" s="1007"/>
      <c r="DF121" s="1008"/>
      <c r="DG121" s="912">
        <v>198774</v>
      </c>
      <c r="DH121" s="913"/>
      <c r="DI121" s="913"/>
      <c r="DJ121" s="913"/>
      <c r="DK121" s="913"/>
      <c r="DL121" s="913">
        <v>136197</v>
      </c>
      <c r="DM121" s="913"/>
      <c r="DN121" s="913"/>
      <c r="DO121" s="913"/>
      <c r="DP121" s="913"/>
      <c r="DQ121" s="913">
        <v>102651</v>
      </c>
      <c r="DR121" s="913"/>
      <c r="DS121" s="913"/>
      <c r="DT121" s="913"/>
      <c r="DU121" s="913"/>
      <c r="DV121" s="914">
        <v>1.8</v>
      </c>
      <c r="DW121" s="914"/>
      <c r="DX121" s="914"/>
      <c r="DY121" s="914"/>
      <c r="DZ121" s="915"/>
    </row>
    <row r="122" spans="1:130" s="224" customFormat="1" ht="26.25" customHeight="1" x14ac:dyDescent="0.2">
      <c r="A122" s="1044"/>
      <c r="B122" s="936"/>
      <c r="C122" s="909" t="s">
        <v>430</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449</v>
      </c>
      <c r="BA122" s="952"/>
      <c r="BB122" s="952"/>
      <c r="BC122" s="952"/>
      <c r="BD122" s="952"/>
      <c r="BE122" s="952"/>
      <c r="BF122" s="952"/>
      <c r="BG122" s="952"/>
      <c r="BH122" s="952"/>
      <c r="BI122" s="952"/>
      <c r="BJ122" s="952"/>
      <c r="BK122" s="952"/>
      <c r="BL122" s="952"/>
      <c r="BM122" s="952"/>
      <c r="BN122" s="952"/>
      <c r="BO122" s="952"/>
      <c r="BP122" s="953"/>
      <c r="BQ122" s="986">
        <v>9557859</v>
      </c>
      <c r="BR122" s="987"/>
      <c r="BS122" s="987"/>
      <c r="BT122" s="987"/>
      <c r="BU122" s="987"/>
      <c r="BV122" s="987">
        <v>8920035</v>
      </c>
      <c r="BW122" s="987"/>
      <c r="BX122" s="987"/>
      <c r="BY122" s="987"/>
      <c r="BZ122" s="987"/>
      <c r="CA122" s="987">
        <v>8515971</v>
      </c>
      <c r="CB122" s="987"/>
      <c r="CC122" s="987"/>
      <c r="CD122" s="987"/>
      <c r="CE122" s="987"/>
      <c r="CF122" s="1004">
        <v>147.69999999999999</v>
      </c>
      <c r="CG122" s="1005"/>
      <c r="CH122" s="1005"/>
      <c r="CI122" s="1005"/>
      <c r="CJ122" s="1005"/>
      <c r="CK122" s="996"/>
      <c r="CL122" s="997"/>
      <c r="CM122" s="997"/>
      <c r="CN122" s="997"/>
      <c r="CO122" s="998"/>
      <c r="CP122" s="1006" t="s">
        <v>393</v>
      </c>
      <c r="CQ122" s="1007"/>
      <c r="CR122" s="1007"/>
      <c r="CS122" s="1007"/>
      <c r="CT122" s="1007"/>
      <c r="CU122" s="1007"/>
      <c r="CV122" s="1007"/>
      <c r="CW122" s="1007"/>
      <c r="CX122" s="1007"/>
      <c r="CY122" s="1007"/>
      <c r="CZ122" s="1007"/>
      <c r="DA122" s="1007"/>
      <c r="DB122" s="1007"/>
      <c r="DC122" s="1007"/>
      <c r="DD122" s="1007"/>
      <c r="DE122" s="1007"/>
      <c r="DF122" s="1008"/>
      <c r="DG122" s="912">
        <v>25202</v>
      </c>
      <c r="DH122" s="913"/>
      <c r="DI122" s="913"/>
      <c r="DJ122" s="913"/>
      <c r="DK122" s="913"/>
      <c r="DL122" s="913">
        <v>21167</v>
      </c>
      <c r="DM122" s="913"/>
      <c r="DN122" s="913"/>
      <c r="DO122" s="913"/>
      <c r="DP122" s="913"/>
      <c r="DQ122" s="913">
        <v>46660</v>
      </c>
      <c r="DR122" s="913"/>
      <c r="DS122" s="913"/>
      <c r="DT122" s="913"/>
      <c r="DU122" s="913"/>
      <c r="DV122" s="914">
        <v>0.8</v>
      </c>
      <c r="DW122" s="914"/>
      <c r="DX122" s="914"/>
      <c r="DY122" s="914"/>
      <c r="DZ122" s="915"/>
    </row>
    <row r="123" spans="1:130" s="224" customFormat="1" ht="26.25" customHeight="1" x14ac:dyDescent="0.2">
      <c r="A123" s="1044"/>
      <c r="B123" s="936"/>
      <c r="C123" s="909" t="s">
        <v>436</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47" t="s">
        <v>177</v>
      </c>
      <c r="BA123" s="247"/>
      <c r="BB123" s="247"/>
      <c r="BC123" s="247"/>
      <c r="BD123" s="247"/>
      <c r="BE123" s="247"/>
      <c r="BF123" s="247"/>
      <c r="BG123" s="247"/>
      <c r="BH123" s="247"/>
      <c r="BI123" s="247"/>
      <c r="BJ123" s="247"/>
      <c r="BK123" s="247"/>
      <c r="BL123" s="247"/>
      <c r="BM123" s="247"/>
      <c r="BN123" s="247"/>
      <c r="BO123" s="964" t="s">
        <v>450</v>
      </c>
      <c r="BP123" s="992"/>
      <c r="BQ123" s="1050">
        <v>13398531</v>
      </c>
      <c r="BR123" s="1051"/>
      <c r="BS123" s="1051"/>
      <c r="BT123" s="1051"/>
      <c r="BU123" s="1051"/>
      <c r="BV123" s="1051">
        <v>13486069</v>
      </c>
      <c r="BW123" s="1051"/>
      <c r="BX123" s="1051"/>
      <c r="BY123" s="1051"/>
      <c r="BZ123" s="1051"/>
      <c r="CA123" s="1051">
        <v>13496771</v>
      </c>
      <c r="CB123" s="1051"/>
      <c r="CC123" s="1051"/>
      <c r="CD123" s="1051"/>
      <c r="CE123" s="1051"/>
      <c r="CF123" s="988"/>
      <c r="CG123" s="989"/>
      <c r="CH123" s="989"/>
      <c r="CI123" s="989"/>
      <c r="CJ123" s="990"/>
      <c r="CK123" s="996"/>
      <c r="CL123" s="997"/>
      <c r="CM123" s="997"/>
      <c r="CN123" s="997"/>
      <c r="CO123" s="998"/>
      <c r="CP123" s="1006" t="s">
        <v>389</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24" customFormat="1" ht="26.25" customHeight="1" thickBot="1" x14ac:dyDescent="0.25">
      <c r="A124" s="1044"/>
      <c r="B124" s="936"/>
      <c r="C124" s="909" t="s">
        <v>439</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451</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30.3</v>
      </c>
      <c r="BR124" s="1014"/>
      <c r="BS124" s="1014"/>
      <c r="BT124" s="1014"/>
      <c r="BU124" s="1014"/>
      <c r="BV124" s="1014">
        <v>10.4</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452</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24" customFormat="1" ht="26.25" customHeight="1" x14ac:dyDescent="0.2">
      <c r="A125" s="1044"/>
      <c r="B125" s="936"/>
      <c r="C125" s="909" t="s">
        <v>441</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09" t="s">
        <v>453</v>
      </c>
      <c r="CL125" s="994"/>
      <c r="CM125" s="994"/>
      <c r="CN125" s="994"/>
      <c r="CO125" s="995"/>
      <c r="CP125" s="916" t="s">
        <v>454</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24" customFormat="1" ht="26.25" customHeight="1" thickBot="1" x14ac:dyDescent="0.25">
      <c r="A126" s="1044"/>
      <c r="B126" s="936"/>
      <c r="C126" s="909" t="s">
        <v>443</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10"/>
      <c r="CL126" s="997"/>
      <c r="CM126" s="997"/>
      <c r="CN126" s="997"/>
      <c r="CO126" s="998"/>
      <c r="CP126" s="909" t="s">
        <v>455</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24" customFormat="1" ht="26.25" customHeight="1" x14ac:dyDescent="0.2">
      <c r="A127" s="1045"/>
      <c r="B127" s="938"/>
      <c r="C127" s="960" t="s">
        <v>456</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26"/>
      <c r="AV127" s="226"/>
      <c r="AW127" s="226"/>
      <c r="AX127" s="1018" t="s">
        <v>457</v>
      </c>
      <c r="AY127" s="1019"/>
      <c r="AZ127" s="1019"/>
      <c r="BA127" s="1019"/>
      <c r="BB127" s="1019"/>
      <c r="BC127" s="1019"/>
      <c r="BD127" s="1019"/>
      <c r="BE127" s="1020"/>
      <c r="BF127" s="1021" t="s">
        <v>458</v>
      </c>
      <c r="BG127" s="1019"/>
      <c r="BH127" s="1019"/>
      <c r="BI127" s="1019"/>
      <c r="BJ127" s="1019"/>
      <c r="BK127" s="1019"/>
      <c r="BL127" s="1020"/>
      <c r="BM127" s="1021" t="s">
        <v>459</v>
      </c>
      <c r="BN127" s="1019"/>
      <c r="BO127" s="1019"/>
      <c r="BP127" s="1019"/>
      <c r="BQ127" s="1019"/>
      <c r="BR127" s="1019"/>
      <c r="BS127" s="1020"/>
      <c r="BT127" s="1021" t="s">
        <v>460</v>
      </c>
      <c r="BU127" s="1019"/>
      <c r="BV127" s="1019"/>
      <c r="BW127" s="1019"/>
      <c r="BX127" s="1019"/>
      <c r="BY127" s="1019"/>
      <c r="BZ127" s="1042"/>
      <c r="CA127" s="226"/>
      <c r="CB127" s="226"/>
      <c r="CC127" s="226"/>
      <c r="CD127" s="249"/>
      <c r="CE127" s="249"/>
      <c r="CF127" s="249"/>
      <c r="CG127" s="226"/>
      <c r="CH127" s="226"/>
      <c r="CI127" s="226"/>
      <c r="CJ127" s="248"/>
      <c r="CK127" s="1010"/>
      <c r="CL127" s="997"/>
      <c r="CM127" s="997"/>
      <c r="CN127" s="997"/>
      <c r="CO127" s="998"/>
      <c r="CP127" s="909" t="s">
        <v>461</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24" customFormat="1" ht="26.25" customHeight="1" thickBot="1" x14ac:dyDescent="0.25">
      <c r="A128" s="1028" t="s">
        <v>462</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463</v>
      </c>
      <c r="X128" s="1030"/>
      <c r="Y128" s="1030"/>
      <c r="Z128" s="1031"/>
      <c r="AA128" s="1032">
        <v>117775</v>
      </c>
      <c r="AB128" s="1033"/>
      <c r="AC128" s="1033"/>
      <c r="AD128" s="1033"/>
      <c r="AE128" s="1034"/>
      <c r="AF128" s="1035">
        <v>107098</v>
      </c>
      <c r="AG128" s="1033"/>
      <c r="AH128" s="1033"/>
      <c r="AI128" s="1033"/>
      <c r="AJ128" s="1034"/>
      <c r="AK128" s="1035">
        <v>102742</v>
      </c>
      <c r="AL128" s="1033"/>
      <c r="AM128" s="1033"/>
      <c r="AN128" s="1033"/>
      <c r="AO128" s="1034"/>
      <c r="AP128" s="1036"/>
      <c r="AQ128" s="1037"/>
      <c r="AR128" s="1037"/>
      <c r="AS128" s="1037"/>
      <c r="AT128" s="1038"/>
      <c r="AU128" s="226"/>
      <c r="AV128" s="226"/>
      <c r="AW128" s="226"/>
      <c r="AX128" s="883" t="s">
        <v>464</v>
      </c>
      <c r="AY128" s="884"/>
      <c r="AZ128" s="884"/>
      <c r="BA128" s="884"/>
      <c r="BB128" s="884"/>
      <c r="BC128" s="884"/>
      <c r="BD128" s="884"/>
      <c r="BE128" s="885"/>
      <c r="BF128" s="1039" t="s">
        <v>122</v>
      </c>
      <c r="BG128" s="1040"/>
      <c r="BH128" s="1040"/>
      <c r="BI128" s="1040"/>
      <c r="BJ128" s="1040"/>
      <c r="BK128" s="1040"/>
      <c r="BL128" s="1041"/>
      <c r="BM128" s="1039">
        <v>14.13</v>
      </c>
      <c r="BN128" s="1040"/>
      <c r="BO128" s="1040"/>
      <c r="BP128" s="1040"/>
      <c r="BQ128" s="1040"/>
      <c r="BR128" s="1040"/>
      <c r="BS128" s="1041"/>
      <c r="BT128" s="1039">
        <v>20</v>
      </c>
      <c r="BU128" s="1040"/>
      <c r="BV128" s="1040"/>
      <c r="BW128" s="1040"/>
      <c r="BX128" s="1040"/>
      <c r="BY128" s="1040"/>
      <c r="BZ128" s="1063"/>
      <c r="CA128" s="249"/>
      <c r="CB128" s="249"/>
      <c r="CC128" s="249"/>
      <c r="CD128" s="249"/>
      <c r="CE128" s="249"/>
      <c r="CF128" s="249"/>
      <c r="CG128" s="226"/>
      <c r="CH128" s="226"/>
      <c r="CI128" s="226"/>
      <c r="CJ128" s="248"/>
      <c r="CK128" s="1011"/>
      <c r="CL128" s="1012"/>
      <c r="CM128" s="1012"/>
      <c r="CN128" s="1012"/>
      <c r="CO128" s="1013"/>
      <c r="CP128" s="1022" t="s">
        <v>465</v>
      </c>
      <c r="CQ128" s="713"/>
      <c r="CR128" s="713"/>
      <c r="CS128" s="713"/>
      <c r="CT128" s="713"/>
      <c r="CU128" s="713"/>
      <c r="CV128" s="713"/>
      <c r="CW128" s="713"/>
      <c r="CX128" s="713"/>
      <c r="CY128" s="713"/>
      <c r="CZ128" s="713"/>
      <c r="DA128" s="713"/>
      <c r="DB128" s="713"/>
      <c r="DC128" s="713"/>
      <c r="DD128" s="713"/>
      <c r="DE128" s="713"/>
      <c r="DF128" s="1023"/>
      <c r="DG128" s="1024">
        <v>6000</v>
      </c>
      <c r="DH128" s="1025"/>
      <c r="DI128" s="1025"/>
      <c r="DJ128" s="1025"/>
      <c r="DK128" s="1025"/>
      <c r="DL128" s="1025">
        <v>3000</v>
      </c>
      <c r="DM128" s="1025"/>
      <c r="DN128" s="1025"/>
      <c r="DO128" s="1025"/>
      <c r="DP128" s="1025"/>
      <c r="DQ128" s="1025" t="s">
        <v>122</v>
      </c>
      <c r="DR128" s="1025"/>
      <c r="DS128" s="1025"/>
      <c r="DT128" s="1025"/>
      <c r="DU128" s="1025"/>
      <c r="DV128" s="1026" t="s">
        <v>122</v>
      </c>
      <c r="DW128" s="1026"/>
      <c r="DX128" s="1026"/>
      <c r="DY128" s="1026"/>
      <c r="DZ128" s="1027"/>
    </row>
    <row r="129" spans="1:131" s="224" customFormat="1" ht="26.25" customHeight="1" x14ac:dyDescent="0.2">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466</v>
      </c>
      <c r="X129" s="1058"/>
      <c r="Y129" s="1058"/>
      <c r="Z129" s="1059"/>
      <c r="AA129" s="945">
        <v>7097903</v>
      </c>
      <c r="AB129" s="946"/>
      <c r="AC129" s="946"/>
      <c r="AD129" s="946"/>
      <c r="AE129" s="947"/>
      <c r="AF129" s="948">
        <v>6784699</v>
      </c>
      <c r="AG129" s="946"/>
      <c r="AH129" s="946"/>
      <c r="AI129" s="946"/>
      <c r="AJ129" s="947"/>
      <c r="AK129" s="948">
        <v>6771783</v>
      </c>
      <c r="AL129" s="946"/>
      <c r="AM129" s="946"/>
      <c r="AN129" s="946"/>
      <c r="AO129" s="947"/>
      <c r="AP129" s="1060"/>
      <c r="AQ129" s="1061"/>
      <c r="AR129" s="1061"/>
      <c r="AS129" s="1061"/>
      <c r="AT129" s="1062"/>
      <c r="AU129" s="227"/>
      <c r="AV129" s="227"/>
      <c r="AW129" s="227"/>
      <c r="AX129" s="1052" t="s">
        <v>467</v>
      </c>
      <c r="AY129" s="910"/>
      <c r="AZ129" s="910"/>
      <c r="BA129" s="910"/>
      <c r="BB129" s="910"/>
      <c r="BC129" s="910"/>
      <c r="BD129" s="910"/>
      <c r="BE129" s="911"/>
      <c r="BF129" s="1053" t="s">
        <v>122</v>
      </c>
      <c r="BG129" s="1054"/>
      <c r="BH129" s="1054"/>
      <c r="BI129" s="1054"/>
      <c r="BJ129" s="1054"/>
      <c r="BK129" s="1054"/>
      <c r="BL129" s="1055"/>
      <c r="BM129" s="1053">
        <v>19.13</v>
      </c>
      <c r="BN129" s="1054"/>
      <c r="BO129" s="1054"/>
      <c r="BP129" s="1054"/>
      <c r="BQ129" s="1054"/>
      <c r="BR129" s="1054"/>
      <c r="BS129" s="1055"/>
      <c r="BT129" s="1053">
        <v>30</v>
      </c>
      <c r="BU129" s="1054"/>
      <c r="BV129" s="1054"/>
      <c r="BW129" s="1054"/>
      <c r="BX129" s="1054"/>
      <c r="BY129" s="1054"/>
      <c r="BZ129" s="105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21" t="s">
        <v>468</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469</v>
      </c>
      <c r="X130" s="1058"/>
      <c r="Y130" s="1058"/>
      <c r="Z130" s="1059"/>
      <c r="AA130" s="945">
        <v>1025187</v>
      </c>
      <c r="AB130" s="946"/>
      <c r="AC130" s="946"/>
      <c r="AD130" s="946"/>
      <c r="AE130" s="947"/>
      <c r="AF130" s="948">
        <v>1042945</v>
      </c>
      <c r="AG130" s="946"/>
      <c r="AH130" s="946"/>
      <c r="AI130" s="946"/>
      <c r="AJ130" s="947"/>
      <c r="AK130" s="948">
        <v>1006758</v>
      </c>
      <c r="AL130" s="946"/>
      <c r="AM130" s="946"/>
      <c r="AN130" s="946"/>
      <c r="AO130" s="947"/>
      <c r="AP130" s="1060"/>
      <c r="AQ130" s="1061"/>
      <c r="AR130" s="1061"/>
      <c r="AS130" s="1061"/>
      <c r="AT130" s="1062"/>
      <c r="AU130" s="227"/>
      <c r="AV130" s="227"/>
      <c r="AW130" s="227"/>
      <c r="AX130" s="1052" t="s">
        <v>470</v>
      </c>
      <c r="AY130" s="910"/>
      <c r="AZ130" s="910"/>
      <c r="BA130" s="910"/>
      <c r="BB130" s="910"/>
      <c r="BC130" s="910"/>
      <c r="BD130" s="910"/>
      <c r="BE130" s="911"/>
      <c r="BF130" s="1088">
        <v>7.7</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471</v>
      </c>
      <c r="X131" s="1095"/>
      <c r="Y131" s="1095"/>
      <c r="Z131" s="1096"/>
      <c r="AA131" s="991">
        <v>6072716</v>
      </c>
      <c r="AB131" s="973"/>
      <c r="AC131" s="973"/>
      <c r="AD131" s="973"/>
      <c r="AE131" s="974"/>
      <c r="AF131" s="972">
        <v>5741754</v>
      </c>
      <c r="AG131" s="973"/>
      <c r="AH131" s="973"/>
      <c r="AI131" s="973"/>
      <c r="AJ131" s="974"/>
      <c r="AK131" s="972">
        <v>5765025</v>
      </c>
      <c r="AL131" s="973"/>
      <c r="AM131" s="973"/>
      <c r="AN131" s="973"/>
      <c r="AO131" s="974"/>
      <c r="AP131" s="1097"/>
      <c r="AQ131" s="1098"/>
      <c r="AR131" s="1098"/>
      <c r="AS131" s="1098"/>
      <c r="AT131" s="1099"/>
      <c r="AU131" s="227"/>
      <c r="AV131" s="227"/>
      <c r="AW131" s="227"/>
      <c r="AX131" s="1070" t="s">
        <v>472</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077" t="s">
        <v>473</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474</v>
      </c>
      <c r="W132" s="1081"/>
      <c r="X132" s="1081"/>
      <c r="Y132" s="1081"/>
      <c r="Z132" s="1082"/>
      <c r="AA132" s="1083">
        <v>7.5220214480000003</v>
      </c>
      <c r="AB132" s="1084"/>
      <c r="AC132" s="1084"/>
      <c r="AD132" s="1084"/>
      <c r="AE132" s="1085"/>
      <c r="AF132" s="1086">
        <v>7.6910296049999998</v>
      </c>
      <c r="AG132" s="1084"/>
      <c r="AH132" s="1084"/>
      <c r="AI132" s="1084"/>
      <c r="AJ132" s="1085"/>
      <c r="AK132" s="1086">
        <v>7.9848374580000003</v>
      </c>
      <c r="AL132" s="1084"/>
      <c r="AM132" s="1084"/>
      <c r="AN132" s="1084"/>
      <c r="AO132" s="1085"/>
      <c r="AP132" s="988"/>
      <c r="AQ132" s="989"/>
      <c r="AR132" s="989"/>
      <c r="AS132" s="989"/>
      <c r="AT132" s="108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475</v>
      </c>
      <c r="W133" s="1064"/>
      <c r="X133" s="1064"/>
      <c r="Y133" s="1064"/>
      <c r="Z133" s="1065"/>
      <c r="AA133" s="1066">
        <v>8.5</v>
      </c>
      <c r="AB133" s="1067"/>
      <c r="AC133" s="1067"/>
      <c r="AD133" s="1067"/>
      <c r="AE133" s="1068"/>
      <c r="AF133" s="1066">
        <v>7.9</v>
      </c>
      <c r="AG133" s="1067"/>
      <c r="AH133" s="1067"/>
      <c r="AI133" s="1067"/>
      <c r="AJ133" s="1068"/>
      <c r="AK133" s="1066">
        <v>7.7</v>
      </c>
      <c r="AL133" s="1067"/>
      <c r="AM133" s="1067"/>
      <c r="AN133" s="1067"/>
      <c r="AO133" s="1068"/>
      <c r="AP133" s="1015"/>
      <c r="AQ133" s="1016"/>
      <c r="AR133" s="1016"/>
      <c r="AS133" s="1016"/>
      <c r="AT133" s="1069"/>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JN/N4MfR0Jgp2I7kiUJKvECqx0MxiflOOqrLgXorrP/vsUFGMXy9ygBbi91ze2MyvtTAZ+R5K0kTlHDolRQdXA==" saltValue="Zj4e419wiSCRgHqnoSZYI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54" customWidth="1"/>
    <col min="121" max="121" width="0" style="253" hidden="1" customWidth="1"/>
    <col min="122" max="16384" width="9" style="253" hidden="1"/>
  </cols>
  <sheetData>
    <row r="1" spans="1:120" ht="13"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3"/>
    </row>
    <row r="17" spans="119:120" ht="13" x14ac:dyDescent="0.2">
      <c r="DP17" s="253"/>
    </row>
    <row r="18" spans="119:120" ht="13" x14ac:dyDescent="0.2"/>
    <row r="19" spans="119:120" ht="13" x14ac:dyDescent="0.2"/>
    <row r="20" spans="119:120" ht="13" x14ac:dyDescent="0.2">
      <c r="DO20" s="253"/>
      <c r="DP20" s="253"/>
    </row>
    <row r="21" spans="119:120" ht="13" x14ac:dyDescent="0.2">
      <c r="DP21" s="253"/>
    </row>
    <row r="22" spans="119:120" ht="13" x14ac:dyDescent="0.2"/>
    <row r="23" spans="119:120" ht="13" x14ac:dyDescent="0.2">
      <c r="DO23" s="253"/>
      <c r="DP23" s="253"/>
    </row>
    <row r="24" spans="119:120" ht="13" x14ac:dyDescent="0.2">
      <c r="DP24" s="253"/>
    </row>
    <row r="25" spans="119:120" ht="13" x14ac:dyDescent="0.2">
      <c r="DP25" s="253"/>
    </row>
    <row r="26" spans="119:120" ht="13" x14ac:dyDescent="0.2">
      <c r="DO26" s="253"/>
      <c r="DP26" s="253"/>
    </row>
    <row r="27" spans="119:120" ht="13" x14ac:dyDescent="0.2"/>
    <row r="28" spans="119:120" ht="13" x14ac:dyDescent="0.2">
      <c r="DO28" s="253"/>
      <c r="DP28" s="253"/>
    </row>
    <row r="29" spans="119:120" ht="13" x14ac:dyDescent="0.2">
      <c r="DP29" s="253"/>
    </row>
    <row r="30" spans="119:120" ht="13" x14ac:dyDescent="0.2"/>
    <row r="31" spans="119:120" ht="13" x14ac:dyDescent="0.2">
      <c r="DO31" s="253"/>
      <c r="DP31" s="253"/>
    </row>
    <row r="32" spans="119:120" ht="13" x14ac:dyDescent="0.2"/>
    <row r="33" spans="98:120" ht="13" x14ac:dyDescent="0.2">
      <c r="DO33" s="253"/>
      <c r="DP33" s="253"/>
    </row>
    <row r="34" spans="98:120" ht="13" x14ac:dyDescent="0.2">
      <c r="DM34" s="253"/>
    </row>
    <row r="35" spans="98:120" ht="13" x14ac:dyDescent="0.2">
      <c r="CT35" s="253"/>
      <c r="CU35" s="253"/>
      <c r="CV35" s="253"/>
      <c r="CY35" s="253"/>
      <c r="CZ35" s="253"/>
      <c r="DA35" s="253"/>
      <c r="DD35" s="253"/>
      <c r="DE35" s="253"/>
      <c r="DF35" s="253"/>
      <c r="DI35" s="253"/>
      <c r="DJ35" s="253"/>
      <c r="DK35" s="253"/>
      <c r="DM35" s="253"/>
      <c r="DN35" s="253"/>
      <c r="DO35" s="253"/>
      <c r="DP35" s="253"/>
    </row>
    <row r="36" spans="98:120" ht="13" x14ac:dyDescent="0.2"/>
    <row r="37" spans="98:120" ht="13" x14ac:dyDescent="0.2">
      <c r="CW37" s="253"/>
      <c r="DB37" s="253"/>
      <c r="DG37" s="253"/>
      <c r="DL37" s="253"/>
      <c r="DP37" s="253"/>
    </row>
    <row r="38" spans="98:120" ht="13"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3"/>
      <c r="DO49" s="253"/>
      <c r="DP49" s="253"/>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3"/>
      <c r="CS63" s="253"/>
      <c r="CX63" s="253"/>
      <c r="DC63" s="253"/>
      <c r="DH63" s="253"/>
    </row>
    <row r="64" spans="22:120" ht="13" x14ac:dyDescent="0.2">
      <c r="V64" s="253"/>
    </row>
    <row r="65" spans="15:120" ht="13"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x14ac:dyDescent="0.2">
      <c r="Q66" s="253"/>
      <c r="S66" s="253"/>
      <c r="U66" s="253"/>
      <c r="DM66" s="253"/>
    </row>
    <row r="67" spans="15:120" ht="13"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x14ac:dyDescent="0.2"/>
    <row r="69" spans="15:120" ht="13" x14ac:dyDescent="0.2"/>
    <row r="70" spans="15:120" ht="13" x14ac:dyDescent="0.2"/>
    <row r="71" spans="15:120" ht="13" x14ac:dyDescent="0.2"/>
    <row r="72" spans="15:120" ht="13" x14ac:dyDescent="0.2">
      <c r="DP72" s="253"/>
    </row>
    <row r="73" spans="15:120" ht="13" x14ac:dyDescent="0.2">
      <c r="DP73" s="253"/>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3"/>
      <c r="CX96" s="253"/>
      <c r="DC96" s="253"/>
      <c r="DH96" s="253"/>
    </row>
    <row r="97" spans="24:120" ht="13" x14ac:dyDescent="0.2">
      <c r="CS97" s="253"/>
      <c r="CX97" s="253"/>
      <c r="DC97" s="253"/>
      <c r="DH97" s="253"/>
      <c r="DP97" s="254" t="s">
        <v>476</v>
      </c>
    </row>
    <row r="98" spans="24:120" ht="13" hidden="1" x14ac:dyDescent="0.2">
      <c r="CS98" s="253"/>
      <c r="CX98" s="253"/>
      <c r="DC98" s="253"/>
      <c r="DH98" s="253"/>
    </row>
    <row r="99" spans="24:120" ht="13"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 hidden="1" x14ac:dyDescent="0.2">
      <c r="CT103" s="253"/>
      <c r="CV103" s="253"/>
      <c r="CW103" s="253"/>
      <c r="CY103" s="253"/>
      <c r="DA103" s="253"/>
      <c r="DB103" s="253"/>
      <c r="DD103" s="253"/>
      <c r="DF103" s="253"/>
      <c r="DG103" s="253"/>
      <c r="DI103" s="253"/>
      <c r="DK103" s="253"/>
      <c r="DL103" s="253"/>
      <c r="DM103" s="253"/>
      <c r="DN103" s="253"/>
      <c r="DO103" s="253"/>
      <c r="DP103" s="253"/>
    </row>
    <row r="104" spans="24:120" ht="13"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LcvtfV+oMz8DhB0fDjxiETEl9GKyrBs2Lgrz2fal2COGEax2yVTzB9UPD1L+P7iBEF62Qob8j2yiNFCHDIteug==" saltValue="h7Yb6qBHAK0JRIapSM/vk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54" customWidth="1"/>
    <col min="117" max="16384" width="9" style="253" hidden="1"/>
  </cols>
  <sheetData>
    <row r="1" spans="2:116" ht="13"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 x14ac:dyDescent="0.2"/>
    <row r="3" spans="2:116" ht="13" x14ac:dyDescent="0.2"/>
    <row r="4" spans="2:116" ht="13"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 x14ac:dyDescent="0.2"/>
    <row r="20" spans="9:116" ht="13" x14ac:dyDescent="0.2"/>
    <row r="21" spans="9:116" ht="13" x14ac:dyDescent="0.2">
      <c r="DL21" s="253"/>
    </row>
    <row r="22" spans="9:116" ht="13" x14ac:dyDescent="0.2">
      <c r="DI22" s="253"/>
      <c r="DJ22" s="253"/>
      <c r="DK22" s="253"/>
      <c r="DL22" s="253"/>
    </row>
    <row r="23" spans="9:116" ht="13" x14ac:dyDescent="0.2">
      <c r="CY23" s="253"/>
      <c r="CZ23" s="253"/>
      <c r="DA23" s="253"/>
      <c r="DB23" s="253"/>
      <c r="DC23" s="253"/>
      <c r="DD23" s="253"/>
      <c r="DE23" s="253"/>
      <c r="DF23" s="253"/>
      <c r="DG23" s="253"/>
      <c r="DH23" s="253"/>
      <c r="DI23" s="253"/>
      <c r="DJ23" s="253"/>
      <c r="DK23" s="253"/>
      <c r="DL23" s="253"/>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3"/>
      <c r="DA35" s="253"/>
      <c r="DB35" s="253"/>
      <c r="DC35" s="253"/>
      <c r="DD35" s="253"/>
      <c r="DE35" s="253"/>
      <c r="DF35" s="253"/>
      <c r="DG35" s="253"/>
      <c r="DH35" s="253"/>
      <c r="DI35" s="253"/>
      <c r="DJ35" s="253"/>
      <c r="DK35" s="253"/>
      <c r="DL35" s="253"/>
    </row>
    <row r="36" spans="15:116" ht="13" x14ac:dyDescent="0.2"/>
    <row r="37" spans="15:116" ht="13" x14ac:dyDescent="0.2">
      <c r="DL37" s="253"/>
    </row>
    <row r="38" spans="15:116" ht="13" x14ac:dyDescent="0.2">
      <c r="DI38" s="253"/>
      <c r="DJ38" s="253"/>
      <c r="DK38" s="253"/>
      <c r="DL38" s="253"/>
    </row>
    <row r="39" spans="15:116" ht="13" x14ac:dyDescent="0.2"/>
    <row r="40" spans="15:116" ht="13" x14ac:dyDescent="0.2"/>
    <row r="41" spans="15:116" ht="13" x14ac:dyDescent="0.2"/>
    <row r="42" spans="15:116" ht="13" x14ac:dyDescent="0.2"/>
    <row r="43" spans="15:116" ht="13"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 x14ac:dyDescent="0.2">
      <c r="DL44" s="253"/>
    </row>
    <row r="45" spans="15:116" ht="13" x14ac:dyDescent="0.2"/>
    <row r="46" spans="15:116" ht="13" x14ac:dyDescent="0.2">
      <c r="DA46" s="253"/>
      <c r="DB46" s="253"/>
      <c r="DC46" s="253"/>
      <c r="DD46" s="253"/>
      <c r="DE46" s="253"/>
      <c r="DF46" s="253"/>
      <c r="DG46" s="253"/>
      <c r="DH46" s="253"/>
      <c r="DI46" s="253"/>
      <c r="DJ46" s="253"/>
      <c r="DK46" s="253"/>
      <c r="DL46" s="253"/>
    </row>
    <row r="47" spans="15:116" ht="13" x14ac:dyDescent="0.2"/>
    <row r="48" spans="15:116" ht="13" x14ac:dyDescent="0.2"/>
    <row r="49" spans="104:116" ht="13" x14ac:dyDescent="0.2"/>
    <row r="50" spans="104:116" ht="13" x14ac:dyDescent="0.2">
      <c r="CZ50" s="253"/>
      <c r="DA50" s="253"/>
      <c r="DB50" s="253"/>
      <c r="DC50" s="253"/>
      <c r="DD50" s="253"/>
      <c r="DE50" s="253"/>
      <c r="DF50" s="253"/>
      <c r="DG50" s="253"/>
      <c r="DH50" s="253"/>
      <c r="DI50" s="253"/>
      <c r="DJ50" s="253"/>
      <c r="DK50" s="253"/>
      <c r="DL50" s="253"/>
    </row>
    <row r="51" spans="104:116" ht="13" x14ac:dyDescent="0.2"/>
    <row r="52" spans="104:116" ht="13" x14ac:dyDescent="0.2"/>
    <row r="53" spans="104:116" ht="13" x14ac:dyDescent="0.2">
      <c r="DL53" s="253"/>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3"/>
      <c r="DD67" s="253"/>
      <c r="DE67" s="253"/>
      <c r="DF67" s="253"/>
      <c r="DG67" s="253"/>
      <c r="DH67" s="253"/>
      <c r="DI67" s="253"/>
      <c r="DJ67" s="253"/>
      <c r="DK67" s="253"/>
      <c r="DL67" s="253"/>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zHXHnIVOPpLBD5FVT1YC5Jb3Gq8112lg+tPtq0GW5244lL4iTr/CJQ1AJ/YFYo5QzKMW6JZdjqolvdhje0ya6g==" saltValue="fsK3Gb8EL6F+g06EmXt3T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55" customWidth="1"/>
    <col min="37" max="44" width="17" style="255" customWidth="1"/>
    <col min="45" max="45" width="6.08984375" style="261" customWidth="1"/>
    <col min="46" max="46" width="3" style="259" customWidth="1"/>
    <col min="47" max="47" width="19.08984375" style="255" hidden="1" customWidth="1"/>
    <col min="48" max="52" width="12.6328125" style="255" hidden="1" customWidth="1"/>
    <col min="53" max="16384" width="8.6328125" style="255" hidden="1"/>
  </cols>
  <sheetData>
    <row r="1" spans="1:46" ht="13" x14ac:dyDescent="0.2">
      <c r="AS1" s="255"/>
      <c r="AT1" s="255"/>
    </row>
    <row r="2" spans="1:46" ht="13" x14ac:dyDescent="0.2">
      <c r="AS2" s="255"/>
      <c r="AT2" s="255"/>
    </row>
    <row r="3" spans="1:46" ht="13" x14ac:dyDescent="0.2">
      <c r="AS3" s="255"/>
      <c r="AT3" s="255"/>
    </row>
    <row r="4" spans="1:46" ht="13" x14ac:dyDescent="0.2">
      <c r="AS4" s="255"/>
      <c r="AT4" s="255"/>
    </row>
    <row r="5" spans="1:46" ht="16.5" x14ac:dyDescent="0.2">
      <c r="A5" s="256" t="s">
        <v>477</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 x14ac:dyDescent="0.2">
      <c r="A6" s="259"/>
      <c r="AK6" s="260" t="s">
        <v>478</v>
      </c>
      <c r="AL6" s="260"/>
      <c r="AM6" s="260"/>
      <c r="AN6" s="260"/>
    </row>
    <row r="7" spans="1:46" ht="13.5" customHeight="1" x14ac:dyDescent="0.2">
      <c r="A7" s="259"/>
      <c r="AK7" s="262"/>
      <c r="AL7" s="263"/>
      <c r="AM7" s="263"/>
      <c r="AN7" s="264"/>
      <c r="AO7" s="1101" t="s">
        <v>479</v>
      </c>
      <c r="AP7" s="265"/>
      <c r="AQ7" s="266" t="s">
        <v>480</v>
      </c>
      <c r="AR7" s="267"/>
    </row>
    <row r="8" spans="1:46" ht="13" x14ac:dyDescent="0.2">
      <c r="A8" s="259"/>
      <c r="AK8" s="268"/>
      <c r="AL8" s="269"/>
      <c r="AM8" s="269"/>
      <c r="AN8" s="270"/>
      <c r="AO8" s="1102"/>
      <c r="AP8" s="271" t="s">
        <v>481</v>
      </c>
      <c r="AQ8" s="272" t="s">
        <v>482</v>
      </c>
      <c r="AR8" s="273" t="s">
        <v>483</v>
      </c>
    </row>
    <row r="9" spans="1:46" ht="13" x14ac:dyDescent="0.2">
      <c r="A9" s="259"/>
      <c r="AK9" s="1103" t="s">
        <v>484</v>
      </c>
      <c r="AL9" s="1104"/>
      <c r="AM9" s="1104"/>
      <c r="AN9" s="1105"/>
      <c r="AO9" s="274">
        <v>2516346</v>
      </c>
      <c r="AP9" s="274">
        <v>149409</v>
      </c>
      <c r="AQ9" s="275">
        <v>107616</v>
      </c>
      <c r="AR9" s="276">
        <v>38.799999999999997</v>
      </c>
    </row>
    <row r="10" spans="1:46" ht="13.5" customHeight="1" x14ac:dyDescent="0.2">
      <c r="A10" s="259"/>
      <c r="AK10" s="1103" t="s">
        <v>485</v>
      </c>
      <c r="AL10" s="1104"/>
      <c r="AM10" s="1104"/>
      <c r="AN10" s="1105"/>
      <c r="AO10" s="277">
        <v>15244</v>
      </c>
      <c r="AP10" s="277">
        <v>905</v>
      </c>
      <c r="AQ10" s="278">
        <v>10095</v>
      </c>
      <c r="AR10" s="279">
        <v>-91</v>
      </c>
    </row>
    <row r="11" spans="1:46" ht="13.5" customHeight="1" x14ac:dyDescent="0.2">
      <c r="A11" s="259"/>
      <c r="AK11" s="1103" t="s">
        <v>486</v>
      </c>
      <c r="AL11" s="1104"/>
      <c r="AM11" s="1104"/>
      <c r="AN11" s="1105"/>
      <c r="AO11" s="277" t="s">
        <v>487</v>
      </c>
      <c r="AP11" s="277" t="s">
        <v>487</v>
      </c>
      <c r="AQ11" s="278">
        <v>1704</v>
      </c>
      <c r="AR11" s="279" t="s">
        <v>487</v>
      </c>
    </row>
    <row r="12" spans="1:46" ht="13.5" customHeight="1" x14ac:dyDescent="0.2">
      <c r="A12" s="259"/>
      <c r="AK12" s="1103" t="s">
        <v>488</v>
      </c>
      <c r="AL12" s="1104"/>
      <c r="AM12" s="1104"/>
      <c r="AN12" s="1105"/>
      <c r="AO12" s="277" t="s">
        <v>487</v>
      </c>
      <c r="AP12" s="277" t="s">
        <v>487</v>
      </c>
      <c r="AQ12" s="278">
        <v>7</v>
      </c>
      <c r="AR12" s="279" t="s">
        <v>487</v>
      </c>
    </row>
    <row r="13" spans="1:46" ht="13.5" customHeight="1" x14ac:dyDescent="0.2">
      <c r="A13" s="259"/>
      <c r="AK13" s="1103" t="s">
        <v>489</v>
      </c>
      <c r="AL13" s="1104"/>
      <c r="AM13" s="1104"/>
      <c r="AN13" s="1105"/>
      <c r="AO13" s="277">
        <v>59605</v>
      </c>
      <c r="AP13" s="277">
        <v>3539</v>
      </c>
      <c r="AQ13" s="278">
        <v>4110</v>
      </c>
      <c r="AR13" s="279">
        <v>-13.9</v>
      </c>
    </row>
    <row r="14" spans="1:46" ht="13.5" customHeight="1" x14ac:dyDescent="0.2">
      <c r="A14" s="259"/>
      <c r="AK14" s="1103" t="s">
        <v>490</v>
      </c>
      <c r="AL14" s="1104"/>
      <c r="AM14" s="1104"/>
      <c r="AN14" s="1105"/>
      <c r="AO14" s="277">
        <v>33308</v>
      </c>
      <c r="AP14" s="277">
        <v>1978</v>
      </c>
      <c r="AQ14" s="278">
        <v>2451</v>
      </c>
      <c r="AR14" s="279">
        <v>-19.3</v>
      </c>
    </row>
    <row r="15" spans="1:46" ht="13.5" customHeight="1" x14ac:dyDescent="0.2">
      <c r="A15" s="259"/>
      <c r="AK15" s="1106" t="s">
        <v>491</v>
      </c>
      <c r="AL15" s="1107"/>
      <c r="AM15" s="1107"/>
      <c r="AN15" s="1108"/>
      <c r="AO15" s="277">
        <v>-88913</v>
      </c>
      <c r="AP15" s="277">
        <v>-5279</v>
      </c>
      <c r="AQ15" s="278">
        <v>-6399</v>
      </c>
      <c r="AR15" s="279">
        <v>-17.5</v>
      </c>
    </row>
    <row r="16" spans="1:46" ht="13" x14ac:dyDescent="0.2">
      <c r="A16" s="259"/>
      <c r="AK16" s="1106" t="s">
        <v>177</v>
      </c>
      <c r="AL16" s="1107"/>
      <c r="AM16" s="1107"/>
      <c r="AN16" s="1108"/>
      <c r="AO16" s="277">
        <v>2535590</v>
      </c>
      <c r="AP16" s="277">
        <v>150552</v>
      </c>
      <c r="AQ16" s="278">
        <v>119584</v>
      </c>
      <c r="AR16" s="279">
        <v>25.9</v>
      </c>
    </row>
    <row r="17" spans="1:46" ht="13" x14ac:dyDescent="0.2">
      <c r="A17" s="259"/>
    </row>
    <row r="18" spans="1:46" ht="13" x14ac:dyDescent="0.2">
      <c r="A18" s="259"/>
      <c r="AQ18" s="280"/>
      <c r="AR18" s="280"/>
    </row>
    <row r="19" spans="1:46" ht="13" x14ac:dyDescent="0.2">
      <c r="A19" s="259"/>
      <c r="AK19" s="255" t="s">
        <v>492</v>
      </c>
    </row>
    <row r="20" spans="1:46" ht="13" x14ac:dyDescent="0.2">
      <c r="A20" s="259"/>
      <c r="AK20" s="281"/>
      <c r="AL20" s="282"/>
      <c r="AM20" s="282"/>
      <c r="AN20" s="283"/>
      <c r="AO20" s="284" t="s">
        <v>493</v>
      </c>
      <c r="AP20" s="285" t="s">
        <v>494</v>
      </c>
      <c r="AQ20" s="286" t="s">
        <v>495</v>
      </c>
      <c r="AR20" s="287"/>
    </row>
    <row r="21" spans="1:46" s="260" customFormat="1" ht="13" x14ac:dyDescent="0.2">
      <c r="A21" s="288"/>
      <c r="AK21" s="1109" t="s">
        <v>496</v>
      </c>
      <c r="AL21" s="1110"/>
      <c r="AM21" s="1110"/>
      <c r="AN21" s="1111"/>
      <c r="AO21" s="289">
        <v>16.329999999999998</v>
      </c>
      <c r="AP21" s="290">
        <v>10.86</v>
      </c>
      <c r="AQ21" s="291">
        <v>5.47</v>
      </c>
      <c r="AS21" s="292"/>
      <c r="AT21" s="288"/>
    </row>
    <row r="22" spans="1:46" s="260" customFormat="1" ht="13" x14ac:dyDescent="0.2">
      <c r="A22" s="288"/>
      <c r="AK22" s="1109" t="s">
        <v>497</v>
      </c>
      <c r="AL22" s="1110"/>
      <c r="AM22" s="1110"/>
      <c r="AN22" s="1111"/>
      <c r="AO22" s="293">
        <v>96.1</v>
      </c>
      <c r="AP22" s="294">
        <v>97.3</v>
      </c>
      <c r="AQ22" s="295">
        <v>-1.2</v>
      </c>
      <c r="AR22" s="280"/>
      <c r="AS22" s="292"/>
      <c r="AT22" s="288"/>
    </row>
    <row r="23" spans="1:46" s="260" customFormat="1" ht="13" x14ac:dyDescent="0.2">
      <c r="A23" s="288"/>
      <c r="AP23" s="280"/>
      <c r="AQ23" s="280"/>
      <c r="AR23" s="280"/>
      <c r="AS23" s="292"/>
      <c r="AT23" s="288"/>
    </row>
    <row r="24" spans="1:46" s="260" customFormat="1" ht="13" x14ac:dyDescent="0.2">
      <c r="A24" s="288"/>
      <c r="AP24" s="280"/>
      <c r="AQ24" s="280"/>
      <c r="AR24" s="280"/>
      <c r="AS24" s="292"/>
      <c r="AT24" s="288"/>
    </row>
    <row r="25" spans="1:46" s="260" customFormat="1" ht="13"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 x14ac:dyDescent="0.2">
      <c r="A26" s="1100" t="s">
        <v>498</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 x14ac:dyDescent="0.2">
      <c r="A27" s="300"/>
      <c r="AS27" s="255"/>
      <c r="AT27" s="255"/>
    </row>
    <row r="28" spans="1:46" ht="16.5" x14ac:dyDescent="0.2">
      <c r="A28" s="256" t="s">
        <v>499</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 x14ac:dyDescent="0.2">
      <c r="A29" s="259"/>
      <c r="AK29" s="260" t="s">
        <v>500</v>
      </c>
      <c r="AL29" s="260"/>
      <c r="AM29" s="260"/>
      <c r="AN29" s="260"/>
      <c r="AS29" s="302"/>
    </row>
    <row r="30" spans="1:46" ht="13.5" customHeight="1" x14ac:dyDescent="0.2">
      <c r="A30" s="259"/>
      <c r="AK30" s="262"/>
      <c r="AL30" s="263"/>
      <c r="AM30" s="263"/>
      <c r="AN30" s="264"/>
      <c r="AO30" s="1101" t="s">
        <v>479</v>
      </c>
      <c r="AP30" s="265"/>
      <c r="AQ30" s="266" t="s">
        <v>480</v>
      </c>
      <c r="AR30" s="267"/>
    </row>
    <row r="31" spans="1:46" ht="13" x14ac:dyDescent="0.2">
      <c r="A31" s="259"/>
      <c r="AK31" s="268"/>
      <c r="AL31" s="269"/>
      <c r="AM31" s="269"/>
      <c r="AN31" s="270"/>
      <c r="AO31" s="1102"/>
      <c r="AP31" s="271" t="s">
        <v>481</v>
      </c>
      <c r="AQ31" s="272" t="s">
        <v>482</v>
      </c>
      <c r="AR31" s="273" t="s">
        <v>483</v>
      </c>
    </row>
    <row r="32" spans="1:46" ht="27" customHeight="1" x14ac:dyDescent="0.2">
      <c r="A32" s="259"/>
      <c r="AK32" s="1117" t="s">
        <v>501</v>
      </c>
      <c r="AL32" s="1118"/>
      <c r="AM32" s="1118"/>
      <c r="AN32" s="1119"/>
      <c r="AO32" s="303">
        <v>1369164</v>
      </c>
      <c r="AP32" s="303">
        <v>81295</v>
      </c>
      <c r="AQ32" s="304">
        <v>75090</v>
      </c>
      <c r="AR32" s="305">
        <v>8.3000000000000007</v>
      </c>
    </row>
    <row r="33" spans="1:46" ht="13.5" customHeight="1" x14ac:dyDescent="0.2">
      <c r="A33" s="259"/>
      <c r="AK33" s="1117" t="s">
        <v>502</v>
      </c>
      <c r="AL33" s="1118"/>
      <c r="AM33" s="1118"/>
      <c r="AN33" s="1119"/>
      <c r="AO33" s="303" t="s">
        <v>487</v>
      </c>
      <c r="AP33" s="303" t="s">
        <v>487</v>
      </c>
      <c r="AQ33" s="304" t="s">
        <v>487</v>
      </c>
      <c r="AR33" s="305" t="s">
        <v>487</v>
      </c>
    </row>
    <row r="34" spans="1:46" ht="27" customHeight="1" x14ac:dyDescent="0.2">
      <c r="A34" s="259"/>
      <c r="AK34" s="1117" t="s">
        <v>503</v>
      </c>
      <c r="AL34" s="1118"/>
      <c r="AM34" s="1118"/>
      <c r="AN34" s="1119"/>
      <c r="AO34" s="303" t="s">
        <v>487</v>
      </c>
      <c r="AP34" s="303" t="s">
        <v>487</v>
      </c>
      <c r="AQ34" s="304">
        <v>1</v>
      </c>
      <c r="AR34" s="305" t="s">
        <v>487</v>
      </c>
    </row>
    <row r="35" spans="1:46" ht="27" customHeight="1" x14ac:dyDescent="0.2">
      <c r="A35" s="259"/>
      <c r="AK35" s="1117" t="s">
        <v>504</v>
      </c>
      <c r="AL35" s="1118"/>
      <c r="AM35" s="1118"/>
      <c r="AN35" s="1119"/>
      <c r="AO35" s="303">
        <v>82900</v>
      </c>
      <c r="AP35" s="303">
        <v>4922</v>
      </c>
      <c r="AQ35" s="304">
        <v>17211</v>
      </c>
      <c r="AR35" s="305">
        <v>-71.400000000000006</v>
      </c>
    </row>
    <row r="36" spans="1:46" ht="27" customHeight="1" x14ac:dyDescent="0.2">
      <c r="A36" s="259"/>
      <c r="AK36" s="1117" t="s">
        <v>505</v>
      </c>
      <c r="AL36" s="1118"/>
      <c r="AM36" s="1118"/>
      <c r="AN36" s="1119"/>
      <c r="AO36" s="303">
        <v>117764</v>
      </c>
      <c r="AP36" s="303">
        <v>6992</v>
      </c>
      <c r="AQ36" s="304">
        <v>2478</v>
      </c>
      <c r="AR36" s="305">
        <v>182.2</v>
      </c>
    </row>
    <row r="37" spans="1:46" ht="13.5" customHeight="1" x14ac:dyDescent="0.2">
      <c r="A37" s="259"/>
      <c r="AK37" s="1117" t="s">
        <v>506</v>
      </c>
      <c r="AL37" s="1118"/>
      <c r="AM37" s="1118"/>
      <c r="AN37" s="1119"/>
      <c r="AO37" s="303" t="s">
        <v>487</v>
      </c>
      <c r="AP37" s="303" t="s">
        <v>487</v>
      </c>
      <c r="AQ37" s="304">
        <v>654</v>
      </c>
      <c r="AR37" s="305" t="s">
        <v>487</v>
      </c>
    </row>
    <row r="38" spans="1:46" ht="27" customHeight="1" x14ac:dyDescent="0.2">
      <c r="A38" s="259"/>
      <c r="AK38" s="1120" t="s">
        <v>507</v>
      </c>
      <c r="AL38" s="1121"/>
      <c r="AM38" s="1121"/>
      <c r="AN38" s="1122"/>
      <c r="AO38" s="306" t="s">
        <v>487</v>
      </c>
      <c r="AP38" s="306" t="s">
        <v>487</v>
      </c>
      <c r="AQ38" s="307">
        <v>4</v>
      </c>
      <c r="AR38" s="295" t="s">
        <v>487</v>
      </c>
      <c r="AS38" s="302"/>
    </row>
    <row r="39" spans="1:46" ht="13" x14ac:dyDescent="0.2">
      <c r="A39" s="259"/>
      <c r="AK39" s="1120" t="s">
        <v>508</v>
      </c>
      <c r="AL39" s="1121"/>
      <c r="AM39" s="1121"/>
      <c r="AN39" s="1122"/>
      <c r="AO39" s="303">
        <v>-102742</v>
      </c>
      <c r="AP39" s="303">
        <v>-6100</v>
      </c>
      <c r="AQ39" s="304">
        <v>-3502</v>
      </c>
      <c r="AR39" s="305">
        <v>74.2</v>
      </c>
      <c r="AS39" s="302"/>
    </row>
    <row r="40" spans="1:46" ht="27" customHeight="1" x14ac:dyDescent="0.2">
      <c r="A40" s="259"/>
      <c r="AK40" s="1117" t="s">
        <v>509</v>
      </c>
      <c r="AL40" s="1118"/>
      <c r="AM40" s="1118"/>
      <c r="AN40" s="1119"/>
      <c r="AO40" s="303">
        <v>-1006758</v>
      </c>
      <c r="AP40" s="303">
        <v>-59777</v>
      </c>
      <c r="AQ40" s="304">
        <v>-63750</v>
      </c>
      <c r="AR40" s="305">
        <v>-6.2</v>
      </c>
      <c r="AS40" s="302"/>
    </row>
    <row r="41" spans="1:46" ht="13" x14ac:dyDescent="0.2">
      <c r="A41" s="259"/>
      <c r="AK41" s="1123" t="s">
        <v>287</v>
      </c>
      <c r="AL41" s="1124"/>
      <c r="AM41" s="1124"/>
      <c r="AN41" s="1125"/>
      <c r="AO41" s="303">
        <v>460328</v>
      </c>
      <c r="AP41" s="303">
        <v>27332</v>
      </c>
      <c r="AQ41" s="304">
        <v>28185</v>
      </c>
      <c r="AR41" s="305">
        <v>-3</v>
      </c>
      <c r="AS41" s="302"/>
    </row>
    <row r="42" spans="1:46" ht="13" x14ac:dyDescent="0.2">
      <c r="A42" s="259"/>
      <c r="AK42" s="308"/>
      <c r="AQ42" s="280"/>
      <c r="AR42" s="280"/>
      <c r="AS42" s="302"/>
    </row>
    <row r="43" spans="1:46" ht="13" x14ac:dyDescent="0.2">
      <c r="A43" s="259"/>
      <c r="AP43" s="309"/>
      <c r="AQ43" s="280"/>
      <c r="AS43" s="302"/>
    </row>
    <row r="44" spans="1:46" ht="13" x14ac:dyDescent="0.2">
      <c r="A44" s="259"/>
      <c r="AQ44" s="280"/>
    </row>
    <row r="45" spans="1:46" ht="13"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510</v>
      </c>
    </row>
    <row r="48" spans="1:46" ht="13" x14ac:dyDescent="0.2">
      <c r="A48" s="259"/>
      <c r="AK48" s="313" t="s">
        <v>511</v>
      </c>
      <c r="AL48" s="313"/>
      <c r="AM48" s="313"/>
      <c r="AN48" s="313"/>
      <c r="AO48" s="313"/>
      <c r="AP48" s="313"/>
      <c r="AQ48" s="314"/>
      <c r="AR48" s="313"/>
    </row>
    <row r="49" spans="1:44" ht="13.5" customHeight="1" x14ac:dyDescent="0.2">
      <c r="A49" s="259"/>
      <c r="AK49" s="315"/>
      <c r="AL49" s="316"/>
      <c r="AM49" s="1112" t="s">
        <v>479</v>
      </c>
      <c r="AN49" s="1114" t="s">
        <v>512</v>
      </c>
      <c r="AO49" s="1115"/>
      <c r="AP49" s="1115"/>
      <c r="AQ49" s="1115"/>
      <c r="AR49" s="1116"/>
    </row>
    <row r="50" spans="1:44" ht="13" x14ac:dyDescent="0.2">
      <c r="A50" s="259"/>
      <c r="AK50" s="317"/>
      <c r="AL50" s="318"/>
      <c r="AM50" s="1113"/>
      <c r="AN50" s="319" t="s">
        <v>513</v>
      </c>
      <c r="AO50" s="320" t="s">
        <v>514</v>
      </c>
      <c r="AP50" s="321" t="s">
        <v>515</v>
      </c>
      <c r="AQ50" s="322" t="s">
        <v>516</v>
      </c>
      <c r="AR50" s="323" t="s">
        <v>517</v>
      </c>
    </row>
    <row r="51" spans="1:44" ht="13" x14ac:dyDescent="0.2">
      <c r="A51" s="259"/>
      <c r="AK51" s="315" t="s">
        <v>518</v>
      </c>
      <c r="AL51" s="316"/>
      <c r="AM51" s="324">
        <v>1679149</v>
      </c>
      <c r="AN51" s="325">
        <v>90652</v>
      </c>
      <c r="AO51" s="326">
        <v>72.099999999999994</v>
      </c>
      <c r="AP51" s="327">
        <v>94081</v>
      </c>
      <c r="AQ51" s="328">
        <v>10.5</v>
      </c>
      <c r="AR51" s="329">
        <v>61.6</v>
      </c>
    </row>
    <row r="52" spans="1:44" ht="13" x14ac:dyDescent="0.2">
      <c r="A52" s="259"/>
      <c r="AK52" s="330"/>
      <c r="AL52" s="331" t="s">
        <v>519</v>
      </c>
      <c r="AM52" s="332">
        <v>421222</v>
      </c>
      <c r="AN52" s="333">
        <v>22740</v>
      </c>
      <c r="AO52" s="334">
        <v>-30.1</v>
      </c>
      <c r="AP52" s="335">
        <v>48949</v>
      </c>
      <c r="AQ52" s="336">
        <v>11.5</v>
      </c>
      <c r="AR52" s="337">
        <v>-41.6</v>
      </c>
    </row>
    <row r="53" spans="1:44" ht="13" x14ac:dyDescent="0.2">
      <c r="A53" s="259"/>
      <c r="AK53" s="315" t="s">
        <v>520</v>
      </c>
      <c r="AL53" s="316"/>
      <c r="AM53" s="324">
        <v>2147463</v>
      </c>
      <c r="AN53" s="325">
        <v>119065</v>
      </c>
      <c r="AO53" s="326">
        <v>31.3</v>
      </c>
      <c r="AP53" s="327">
        <v>92632</v>
      </c>
      <c r="AQ53" s="328">
        <v>-1.5</v>
      </c>
      <c r="AR53" s="329">
        <v>32.799999999999997</v>
      </c>
    </row>
    <row r="54" spans="1:44" ht="13" x14ac:dyDescent="0.2">
      <c r="A54" s="259"/>
      <c r="AK54" s="330"/>
      <c r="AL54" s="331" t="s">
        <v>519</v>
      </c>
      <c r="AM54" s="332">
        <v>730836</v>
      </c>
      <c r="AN54" s="333">
        <v>40521</v>
      </c>
      <c r="AO54" s="334">
        <v>78.2</v>
      </c>
      <c r="AP54" s="335">
        <v>47978</v>
      </c>
      <c r="AQ54" s="336">
        <v>-2</v>
      </c>
      <c r="AR54" s="337">
        <v>80.2</v>
      </c>
    </row>
    <row r="55" spans="1:44" ht="13" x14ac:dyDescent="0.2">
      <c r="A55" s="259"/>
      <c r="AK55" s="315" t="s">
        <v>521</v>
      </c>
      <c r="AL55" s="316"/>
      <c r="AM55" s="324">
        <v>1021992</v>
      </c>
      <c r="AN55" s="325">
        <v>57910</v>
      </c>
      <c r="AO55" s="326">
        <v>-51.4</v>
      </c>
      <c r="AP55" s="327">
        <v>96469</v>
      </c>
      <c r="AQ55" s="328">
        <v>4.0999999999999996</v>
      </c>
      <c r="AR55" s="329">
        <v>-55.5</v>
      </c>
    </row>
    <row r="56" spans="1:44" ht="13" x14ac:dyDescent="0.2">
      <c r="A56" s="259"/>
      <c r="AK56" s="330"/>
      <c r="AL56" s="331" t="s">
        <v>519</v>
      </c>
      <c r="AM56" s="332">
        <v>646263</v>
      </c>
      <c r="AN56" s="333">
        <v>36620</v>
      </c>
      <c r="AO56" s="334">
        <v>-9.6</v>
      </c>
      <c r="AP56" s="335">
        <v>49775</v>
      </c>
      <c r="AQ56" s="336">
        <v>3.7</v>
      </c>
      <c r="AR56" s="337">
        <v>-13.3</v>
      </c>
    </row>
    <row r="57" spans="1:44" ht="13" x14ac:dyDescent="0.2">
      <c r="A57" s="259"/>
      <c r="AK57" s="315" t="s">
        <v>522</v>
      </c>
      <c r="AL57" s="316"/>
      <c r="AM57" s="324">
        <v>607123</v>
      </c>
      <c r="AN57" s="325">
        <v>35267</v>
      </c>
      <c r="AO57" s="326">
        <v>-39.1</v>
      </c>
      <c r="AP57" s="327">
        <v>85743</v>
      </c>
      <c r="AQ57" s="328">
        <v>-11.1</v>
      </c>
      <c r="AR57" s="329">
        <v>-28</v>
      </c>
    </row>
    <row r="58" spans="1:44" ht="13" x14ac:dyDescent="0.2">
      <c r="A58" s="259"/>
      <c r="AK58" s="330"/>
      <c r="AL58" s="331" t="s">
        <v>519</v>
      </c>
      <c r="AM58" s="332">
        <v>204846</v>
      </c>
      <c r="AN58" s="333">
        <v>11899</v>
      </c>
      <c r="AO58" s="334">
        <v>-67.5</v>
      </c>
      <c r="AP58" s="335">
        <v>45231</v>
      </c>
      <c r="AQ58" s="336">
        <v>-9.1</v>
      </c>
      <c r="AR58" s="337">
        <v>-58.4</v>
      </c>
    </row>
    <row r="59" spans="1:44" ht="13" x14ac:dyDescent="0.2">
      <c r="A59" s="259"/>
      <c r="AK59" s="315" t="s">
        <v>523</v>
      </c>
      <c r="AL59" s="316"/>
      <c r="AM59" s="324">
        <v>1152587</v>
      </c>
      <c r="AN59" s="325">
        <v>68435</v>
      </c>
      <c r="AO59" s="326">
        <v>94</v>
      </c>
      <c r="AP59" s="327">
        <v>92509</v>
      </c>
      <c r="AQ59" s="328">
        <v>7.9</v>
      </c>
      <c r="AR59" s="329">
        <v>86.1</v>
      </c>
    </row>
    <row r="60" spans="1:44" ht="13" x14ac:dyDescent="0.2">
      <c r="A60" s="259"/>
      <c r="AK60" s="330"/>
      <c r="AL60" s="331" t="s">
        <v>519</v>
      </c>
      <c r="AM60" s="332">
        <v>497956</v>
      </c>
      <c r="AN60" s="333">
        <v>29566</v>
      </c>
      <c r="AO60" s="334">
        <v>148.5</v>
      </c>
      <c r="AP60" s="335">
        <v>52274</v>
      </c>
      <c r="AQ60" s="336">
        <v>15.6</v>
      </c>
      <c r="AR60" s="337">
        <v>132.9</v>
      </c>
    </row>
    <row r="61" spans="1:44" ht="13" x14ac:dyDescent="0.2">
      <c r="A61" s="259"/>
      <c r="AK61" s="315" t="s">
        <v>524</v>
      </c>
      <c r="AL61" s="338"/>
      <c r="AM61" s="324">
        <v>1321663</v>
      </c>
      <c r="AN61" s="325">
        <v>74266</v>
      </c>
      <c r="AO61" s="326">
        <v>21.4</v>
      </c>
      <c r="AP61" s="327">
        <v>92287</v>
      </c>
      <c r="AQ61" s="339">
        <v>2</v>
      </c>
      <c r="AR61" s="329">
        <v>19.399999999999999</v>
      </c>
    </row>
    <row r="62" spans="1:44" ht="13" x14ac:dyDescent="0.2">
      <c r="A62" s="259"/>
      <c r="AK62" s="330"/>
      <c r="AL62" s="331" t="s">
        <v>519</v>
      </c>
      <c r="AM62" s="332">
        <v>500225</v>
      </c>
      <c r="AN62" s="333">
        <v>28269</v>
      </c>
      <c r="AO62" s="334">
        <v>23.9</v>
      </c>
      <c r="AP62" s="335">
        <v>48841</v>
      </c>
      <c r="AQ62" s="336">
        <v>3.9</v>
      </c>
      <c r="AR62" s="337">
        <v>20</v>
      </c>
    </row>
    <row r="63" spans="1:44" ht="13" x14ac:dyDescent="0.2">
      <c r="A63" s="259"/>
    </row>
    <row r="64" spans="1:44" ht="13" x14ac:dyDescent="0.2">
      <c r="A64" s="259"/>
    </row>
    <row r="65" spans="1:46" ht="13" x14ac:dyDescent="0.2">
      <c r="A65" s="259"/>
    </row>
    <row r="66" spans="1:46" ht="13"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 hidden="1" x14ac:dyDescent="0.2"/>
    <row r="71" spans="1:46" ht="13" hidden="1" x14ac:dyDescent="0.2"/>
    <row r="72" spans="1:46" ht="13" hidden="1" x14ac:dyDescent="0.2"/>
    <row r="73" spans="1:46" ht="13" hidden="1" x14ac:dyDescent="0.2"/>
  </sheetData>
  <sheetProtection algorithmName="SHA-512" hashValue="Ob7fqVX85N0+c8+rA7DhlTcRiwEEme2jALfhvG1P5WfhoE/yuNI/NE/IqOpm60t6gewhs0fMhlYFzQVlwFwrkw==" saltValue="qpUk7k7EGcMbOof4b1Kyf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 x14ac:dyDescent="0.2">
      <c r="B2" s="253"/>
      <c r="DG2" s="253"/>
    </row>
    <row r="3" spans="2:125" ht="13"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 x14ac:dyDescent="0.2"/>
    <row r="5" spans="2:125" ht="13" x14ac:dyDescent="0.2"/>
    <row r="6" spans="2:125" ht="13" x14ac:dyDescent="0.2"/>
    <row r="7" spans="2:125" ht="13" x14ac:dyDescent="0.2"/>
    <row r="8" spans="2:125" ht="13" x14ac:dyDescent="0.2"/>
    <row r="9" spans="2:125" ht="13" x14ac:dyDescent="0.2">
      <c r="DU9" s="253"/>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3"/>
    </row>
    <row r="18" spans="125:125" ht="13" x14ac:dyDescent="0.2"/>
    <row r="19" spans="125:125" ht="13" x14ac:dyDescent="0.2"/>
    <row r="20" spans="125:125" ht="13" x14ac:dyDescent="0.2">
      <c r="DU20" s="253"/>
    </row>
    <row r="21" spans="125:125" ht="13" x14ac:dyDescent="0.2">
      <c r="DU21" s="253"/>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3"/>
    </row>
    <row r="29" spans="125:125" ht="13" x14ac:dyDescent="0.2"/>
    <row r="30" spans="125:125" ht="13" x14ac:dyDescent="0.2"/>
    <row r="31" spans="125:125" ht="13" x14ac:dyDescent="0.2"/>
    <row r="32" spans="125:125" ht="13" x14ac:dyDescent="0.2"/>
    <row r="33" spans="2:125" ht="13" x14ac:dyDescent="0.2">
      <c r="B33" s="253"/>
      <c r="G33" s="253"/>
      <c r="I33" s="253"/>
    </row>
    <row r="34" spans="2:125" ht="13" x14ac:dyDescent="0.2">
      <c r="C34" s="253"/>
      <c r="P34" s="253"/>
      <c r="DE34" s="253"/>
      <c r="DH34" s="253"/>
    </row>
    <row r="35" spans="2:125" ht="13" x14ac:dyDescent="0.2">
      <c r="D35" s="253"/>
      <c r="E35" s="253"/>
      <c r="DG35" s="253"/>
      <c r="DJ35" s="253"/>
      <c r="DP35" s="253"/>
      <c r="DQ35" s="253"/>
      <c r="DR35" s="253"/>
      <c r="DS35" s="253"/>
      <c r="DT35" s="253"/>
      <c r="DU35" s="253"/>
    </row>
    <row r="36" spans="2:125" ht="13"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 x14ac:dyDescent="0.2">
      <c r="DU37" s="253"/>
    </row>
    <row r="38" spans="2:125" ht="13" x14ac:dyDescent="0.2">
      <c r="DT38" s="253"/>
      <c r="DU38" s="253"/>
    </row>
    <row r="39" spans="2:125" ht="13" x14ac:dyDescent="0.2"/>
    <row r="40" spans="2:125" ht="13" x14ac:dyDescent="0.2">
      <c r="DH40" s="253"/>
    </row>
    <row r="41" spans="2:125" ht="13" x14ac:dyDescent="0.2">
      <c r="DE41" s="253"/>
    </row>
    <row r="42" spans="2:125" ht="13" x14ac:dyDescent="0.2">
      <c r="DG42" s="253"/>
      <c r="DJ42" s="253"/>
    </row>
    <row r="43" spans="2:125" ht="13"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 x14ac:dyDescent="0.2">
      <c r="DU44" s="253"/>
    </row>
    <row r="45" spans="2:125" ht="13" x14ac:dyDescent="0.2"/>
    <row r="46" spans="2:125" ht="13" x14ac:dyDescent="0.2"/>
    <row r="47" spans="2:125" ht="13" x14ac:dyDescent="0.2"/>
    <row r="48" spans="2:125" ht="13" x14ac:dyDescent="0.2">
      <c r="DT48" s="253"/>
      <c r="DU48" s="253"/>
    </row>
    <row r="49" spans="120:125" ht="13" x14ac:dyDescent="0.2">
      <c r="DU49" s="253"/>
    </row>
    <row r="50" spans="120:125" ht="13" x14ac:dyDescent="0.2">
      <c r="DU50" s="253"/>
    </row>
    <row r="51" spans="120:125" ht="13" x14ac:dyDescent="0.2">
      <c r="DP51" s="253"/>
      <c r="DQ51" s="253"/>
      <c r="DR51" s="253"/>
      <c r="DS51" s="253"/>
      <c r="DT51" s="253"/>
      <c r="DU51" s="253"/>
    </row>
    <row r="52" spans="120:125" ht="13" x14ac:dyDescent="0.2"/>
    <row r="53" spans="120:125" ht="13" x14ac:dyDescent="0.2"/>
    <row r="54" spans="120:125" ht="13" x14ac:dyDescent="0.2">
      <c r="DU54" s="253"/>
    </row>
    <row r="55" spans="120:125" ht="13" x14ac:dyDescent="0.2"/>
    <row r="56" spans="120:125" ht="13" x14ac:dyDescent="0.2"/>
    <row r="57" spans="120:125" ht="13" x14ac:dyDescent="0.2"/>
    <row r="58" spans="120:125" ht="13" x14ac:dyDescent="0.2">
      <c r="DU58" s="253"/>
    </row>
    <row r="59" spans="120:125" ht="13" x14ac:dyDescent="0.2"/>
    <row r="60" spans="120:125" ht="13" x14ac:dyDescent="0.2"/>
    <row r="61" spans="120:125" ht="13" x14ac:dyDescent="0.2"/>
    <row r="62" spans="120:125" ht="13" x14ac:dyDescent="0.2"/>
    <row r="63" spans="120:125" ht="13" x14ac:dyDescent="0.2">
      <c r="DU63" s="253"/>
    </row>
    <row r="64" spans="120:125" ht="13" x14ac:dyDescent="0.2">
      <c r="DT64" s="253"/>
      <c r="DU64" s="253"/>
    </row>
    <row r="65" spans="123:125" ht="13" x14ac:dyDescent="0.2"/>
    <row r="66" spans="123:125" ht="13" x14ac:dyDescent="0.2"/>
    <row r="67" spans="123:125" ht="13" x14ac:dyDescent="0.2"/>
    <row r="68" spans="123:125" ht="13" x14ac:dyDescent="0.2"/>
    <row r="69" spans="123:125" ht="13" x14ac:dyDescent="0.2">
      <c r="DS69" s="253"/>
      <c r="DT69" s="253"/>
      <c r="DU69" s="253"/>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3"/>
    </row>
    <row r="83" spans="116:125" ht="13" x14ac:dyDescent="0.2">
      <c r="DM83" s="253"/>
      <c r="DN83" s="253"/>
      <c r="DO83" s="253"/>
      <c r="DP83" s="253"/>
      <c r="DQ83" s="253"/>
      <c r="DR83" s="253"/>
      <c r="DS83" s="253"/>
      <c r="DT83" s="253"/>
      <c r="DU83" s="253"/>
    </row>
    <row r="84" spans="116:125" ht="13" x14ac:dyDescent="0.2"/>
    <row r="85" spans="116:125" ht="13" x14ac:dyDescent="0.2"/>
    <row r="86" spans="116:125" ht="13" x14ac:dyDescent="0.2"/>
    <row r="87" spans="116:125" ht="13" x14ac:dyDescent="0.2"/>
    <row r="88" spans="116:125" ht="13" x14ac:dyDescent="0.2">
      <c r="DU88" s="253"/>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476</v>
      </c>
    </row>
    <row r="121" spans="125:125" ht="13.5" hidden="1" customHeight="1" x14ac:dyDescent="0.2">
      <c r="DU121" s="253"/>
    </row>
  </sheetData>
  <sheetProtection algorithmName="SHA-512" hashValue="12It5pmZs8AVbvOmdekzJ9b4yP0hpDPOM0JfI8IpVFYVJbhIoXxcDJmXIdUguWkjXLbgaQbrRNCgBt+fcx51+g==" saltValue="OZFT7oNzlScgq/WIHI+GR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 x14ac:dyDescent="0.2">
      <c r="B2" s="253"/>
      <c r="T2" s="253"/>
    </row>
    <row r="3" spans="1:125"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3"/>
      <c r="G33" s="253"/>
      <c r="I33" s="253"/>
    </row>
    <row r="34" spans="2:125" ht="13" x14ac:dyDescent="0.2">
      <c r="C34" s="253"/>
      <c r="P34" s="253"/>
      <c r="R34" s="253"/>
      <c r="U34" s="253"/>
    </row>
    <row r="35" spans="2:125" ht="13"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 x14ac:dyDescent="0.2">
      <c r="F36" s="253"/>
      <c r="H36" s="253"/>
      <c r="J36" s="253"/>
      <c r="K36" s="253"/>
      <c r="L36" s="253"/>
      <c r="M36" s="253"/>
      <c r="N36" s="253"/>
      <c r="O36" s="253"/>
      <c r="Q36" s="253"/>
      <c r="S36" s="253"/>
      <c r="V36" s="253"/>
    </row>
    <row r="37" spans="2:125" ht="13" x14ac:dyDescent="0.2"/>
    <row r="38" spans="2:125" ht="13" x14ac:dyDescent="0.2"/>
    <row r="39" spans="2:125" ht="13" x14ac:dyDescent="0.2"/>
    <row r="40" spans="2:125" ht="13" x14ac:dyDescent="0.2">
      <c r="U40" s="253"/>
    </row>
    <row r="41" spans="2:125" ht="13" x14ac:dyDescent="0.2">
      <c r="R41" s="253"/>
    </row>
    <row r="42" spans="2:125" ht="13"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 x14ac:dyDescent="0.2">
      <c r="Q43" s="253"/>
      <c r="S43" s="253"/>
      <c r="V43" s="253"/>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476</v>
      </c>
    </row>
  </sheetData>
  <sheetProtection algorithmName="SHA-512" hashValue="x73WIzcbbI9eD6YmlOnXjxISim0EkbOr9K9f2ov03G09us0hNng1tyhEDhdyJF61QkBupgmEwHH10npdGQd9BA==" saltValue="2CzCCowpXy6n13A7TgCOi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election activeCell="M44" sqref="M44"/>
    </sheetView>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526</v>
      </c>
      <c r="G46" s="8" t="s">
        <v>527</v>
      </c>
      <c r="H46" s="8" t="s">
        <v>528</v>
      </c>
      <c r="I46" s="8" t="s">
        <v>529</v>
      </c>
      <c r="J46" s="9" t="s">
        <v>530</v>
      </c>
    </row>
    <row r="47" spans="2:10" ht="57.75" customHeight="1" x14ac:dyDescent="0.2">
      <c r="B47" s="10"/>
      <c r="C47" s="1126" t="s">
        <v>3</v>
      </c>
      <c r="D47" s="1126"/>
      <c r="E47" s="1127"/>
      <c r="F47" s="11">
        <v>8.66</v>
      </c>
      <c r="G47" s="12">
        <v>10.77</v>
      </c>
      <c r="H47" s="12">
        <v>12.13</v>
      </c>
      <c r="I47" s="12">
        <v>15.92</v>
      </c>
      <c r="J47" s="13">
        <v>20.11</v>
      </c>
    </row>
    <row r="48" spans="2:10" ht="57.75" customHeight="1" x14ac:dyDescent="0.2">
      <c r="B48" s="14"/>
      <c r="C48" s="1128" t="s">
        <v>4</v>
      </c>
      <c r="D48" s="1128"/>
      <c r="E48" s="1129"/>
      <c r="F48" s="15">
        <v>5.43</v>
      </c>
      <c r="G48" s="16">
        <v>7.57</v>
      </c>
      <c r="H48" s="16">
        <v>12.26</v>
      </c>
      <c r="I48" s="16">
        <v>9.15</v>
      </c>
      <c r="J48" s="17">
        <v>6.93</v>
      </c>
    </row>
    <row r="49" spans="2:10" ht="57.75" customHeight="1" thickBot="1" x14ac:dyDescent="0.25">
      <c r="B49" s="18"/>
      <c r="C49" s="1130" t="s">
        <v>5</v>
      </c>
      <c r="D49" s="1130"/>
      <c r="E49" s="1131"/>
      <c r="F49" s="19" t="s">
        <v>531</v>
      </c>
      <c r="G49" s="20">
        <v>4.83</v>
      </c>
      <c r="H49" s="20">
        <v>7.13</v>
      </c>
      <c r="I49" s="20" t="s">
        <v>532</v>
      </c>
      <c r="J49" s="21">
        <v>1.92</v>
      </c>
    </row>
    <row r="50" spans="2:10" ht="13" x14ac:dyDescent="0.2"/>
  </sheetData>
  <sheetProtection algorithmName="SHA-512" hashValue="EKD9x98LCOjfD7dQkDYiECnP5xuTaaYxCFPDPVmsyzH9BQw5lyMpx/UuYTMUpo/m7gioGY0vjVRhGSw58oOKuQ==" saltValue="VHg6RF6OUAZcDaL/TaYuu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