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C:\Users\m091018\Desktop\"/>
    </mc:Choice>
  </mc:AlternateContent>
  <xr:revisionPtr revIDLastSave="0" documentId="13_ncr:1_{7C56E065-AC1D-4F20-AD83-4CA93ECA7B00}" xr6:coauthVersionLast="47" xr6:coauthVersionMax="47" xr10:uidLastSave="{00000000-0000-0000-0000-000000000000}"/>
  <bookViews>
    <workbookView xWindow="-6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O35"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s="1"/>
  <c r="U35" i="10" l="1"/>
  <c r="U36" i="10" s="1"/>
  <c r="AM34" i="10" l="1"/>
  <c r="AM35" i="10" s="1"/>
  <c r="AM36"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<sst xmlns="http://schemas.openxmlformats.org/spreadsheetml/2006/main" count="1067" uniqueCount="567">
  <si>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</si>
  <si>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</si>
  <si>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</si>
  <si>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</si>
  <si>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</si>
  <si>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</si>
  <si>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</si>
  <si>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</si>
  <si>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</si>
  <si>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</si>
  <si>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</si>
  <si>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</si>
  <si>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</si>
  <si>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</si>
  <si>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</si>
  <si>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</si>
  <si>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</si>
  <si>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</si>
  <si>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</si>
  <si>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</si>
  <si>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</si>
  <si>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</si>
  <si>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</si>
  <si>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</si>
  <si>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</si>
  <si>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</si>
  <si>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</si>
  <si>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</si>
  <si>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</si>
  <si>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</si>
  <si>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</si>
  <si>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</si>
  <si>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</si>
  <si>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</si>
  <si>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</si>
  <si>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</si>
  <si>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</si>
  <si>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</si>
  <si>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</si>
  <si>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</si>
  <si>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</si>
  <si>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</si>
  <si>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</si>
  <si>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</si>
  <si>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</si>
  <si>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</si>
  <si>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</si>
  <si>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</si>
  <si>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</si>
  <si>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</si>
  <si>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</si>
  <si>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</si>
  <si>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</si>
  <si>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</si>
  <si>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</si>
  <si>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</si>
  <si>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</si>
  <si>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</si>
  <si>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</si>
  <si>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</si>
  <si>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</si>
  <si>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</si>
  <si>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</si>
  <si>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</si>
  <si>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</si>
  <si>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</si>
  <si>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</si>
  <si>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</si>
  <si>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</si>
  <si>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</si>
  <si>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</si>
  <si>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</si>
  <si>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</si>
  <si>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</si>
  <si>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</si>
  <si>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</si>
  <si>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</si>
  <si>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</si>
  <si>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</si>
  <si>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</si>
  <si>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</si>
  <si>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</si>
  <si>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</si>
  <si>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</si>
  <si>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</si>
  <si>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</si>
  <si>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</si>
  <si>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</si>
  <si>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</si>
  <si>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</si>
  <si>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</si>
  <si>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</si>
  <si>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</si>
  <si>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</si>
  <si>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名張市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</si>
  <si>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</si>
  <si>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</si>
  <si>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</si>
  <si>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</si>
  <si>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</si>
  <si>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</si>
  <si>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</si>
  <si>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</si>
  <si>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</si>
  <si>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</si>
  <si>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</si>
  <si>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</si>
  <si>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</si>
  <si>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</si>
  <si>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</si>
  <si>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</si>
  <si>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</si>
  <si>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</si>
  <si>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</si>
  <si>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</si>
  <si>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</si>
  <si>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</si>
  <si>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</si>
  <si>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</si>
  <si>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</si>
  <si>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</si>
  <si>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</si>
  <si>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</si>
  <si>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</si>
  <si>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</si>
  <si>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</si>
  <si>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</si>
  <si>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</si>
  <si>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</si>
  <si>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</si>
  <si>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</si>
  <si>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</si>
  <si>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</si>
  <si>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</si>
  <si>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</si>
  <si>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</si>
  <si>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</si>
  <si>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</si>
  <si>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</si>
  <si>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</si>
  <si>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</si>
  <si>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</si>
  <si>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</si>
  <si>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</si>
  <si>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</si>
  <si>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</si>
  <si>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</si>
  <si>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</si>
  <si>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</si>
  <si>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</si>
  <si>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</si>
  <si>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</si>
  <si>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</si>
  <si>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</si>
  <si>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</si>
  <si>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</si>
  <si>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</si>
  <si>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</si>
  <si>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</si>
  <si>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</si>
  <si>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</si>
  <si>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</si>
  <si>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</si>
  <si>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</si>
  <si>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</si>
  <si>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</si>
  <si>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</si>
  <si>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</si>
  <si>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</si>
  <si>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</si>
  <si>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</si>
  <si>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</si>
  <si>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</si>
  <si>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</si>
  <si>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</si>
  <si>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</si>
  <si>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</si>
  <si>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</si>
  <si>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</si>
  <si>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</si>
  <si>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</si>
  <si>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</si>
  <si>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</si>
  <si>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</si>
  <si>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</si>
  <si>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</si>
  <si>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</si>
  <si>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</si>
  <si>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</si>
  <si>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</si>
  <si>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</si>
  <si>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</si>
  <si>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</si>
  <si>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</si>
  <si>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</si>
  <si>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</si>
  <si>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</si>
  <si>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</si>
  <si>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</si>
  <si>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</si>
  <si>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</si>
  <si>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</si>
  <si>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</si>
  <si>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三重県名張市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</si>
  <si>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</si>
  <si>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</si>
  <si>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</si>
  <si>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</si>
  <si>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</si>
  <si>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</si>
  <si>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</si>
  <si>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</si>
  <si>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</si>
  <si>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</si>
  <si>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</si>
  <si>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</si>
  <si>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</si>
  <si>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</si>
  <si>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</si>
  <si>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</si>
  <si>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</si>
  <si>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</si>
  <si>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</si>
  <si>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</si>
  <si>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</si>
  <si>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</si>
  <si>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</si>
  <si>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</si>
  <si>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</si>
  <si>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</si>
  <si>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</si>
  <si>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</si>
  <si>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</si>
  <si>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</si>
  <si>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</si>
  <si>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</si>
  <si>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</si>
  <si>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</si>
  <si>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</si>
  <si>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</si>
  <si>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</si>
  <si>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</si>
  <si>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</si>
  <si>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</si>
  <si>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</si>
  <si>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</si>
  <si>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</si>
  <si>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</si>
  <si>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</si>
  <si>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</si>
  <si>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</si>
  <si>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</si>
  <si>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</si>
  <si>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</si>
  <si>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</si>
  <si>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</si>
  <si>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</si>
  <si>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</si>
  <si>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</si>
  <si>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</si>
  <si>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</si>
  <si>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</si>
  <si>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</si>
  <si>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</si>
  <si>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</si>
  <si>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</si>
  <si>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</si>
  <si>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</si>
  <si>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</si>
  <si>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</si>
  <si>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</si>
  <si>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</si>
  <si>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</si>
  <si>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</si>
  <si>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</si>
  <si>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</si>
  <si>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</si>
  <si>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</si>
  <si>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</si>
  <si>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</si>
  <si>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</si>
  <si>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</si>
  <si>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</si>
  <si>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</si>
  <si>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</si>
  <si>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</si>
  <si>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</si>
  <si>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</si>
  <si>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</si>
  <si>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</si>
  <si>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</si>
  <si>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</si>
  <si>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</si>
  <si>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</si>
  <si>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</si>
  <si>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</si>
  <si>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</si>
  <si>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</si>
  <si>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</si>
  <si>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</si>
  <si>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</si>
  <si>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</si>
  <si>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</si>
  <si>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</si>
  <si>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</si>
  <si>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</si>
  <si>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</si>
  <si>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</si>
  <si>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</si>
  <si>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</si>
  <si>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</si>
  <si>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</si>
  <si>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</si>
  <si>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</si>
  <si>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</si>
  <si>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</si>
  <si>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</si>
  <si>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</si>
  <si>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</si>
  <si>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</si>
  <si>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</si>
  <si>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</si>
  <si>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</si>
  <si>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</si>
  <si>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</si>
  <si>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</si>
  <si>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</si>
  <si>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</si>
  <si>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</si>
  <si>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</si>
  <si>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</si>
  <si>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</si>
  <si>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</si>
  <si>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</si>
  <si>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</si>
  <si>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</si>
  <si>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</si>
  <si>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</si>
  <si>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</si>
  <si>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</si>
  <si>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</si>
  <si>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</si>
  <si>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</si>
  <si>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</si>
  <si>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</si>
  <si>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</si>
  <si>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</si>
  <si>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</si>
  <si>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</si>
  <si>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</si>
  <si>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</si>
  <si>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</si>
  <si>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</si>
  <si>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</si>
  <si>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三重県名張市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</si>
  <si>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</si>
  <si>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</si>
  <si>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</si>
  <si>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</si>
  <si>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</si>
  <si>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</si>
  <si>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</si>
  <si>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</si>
  <si>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</si>
  <si>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</si>
  <si>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</si>
  <si>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</si>
  <si>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</si>
  <si>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</si>
  <si>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</si>
  <si>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</si>
  <si>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</si>
  <si>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</si>
  <si>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</si>
  <si>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</si>
  <si>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</si>
  <si>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東山墓園造成事業特別会計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</si>
  <si>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</si>
  <si>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</si>
  <si>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</si>
  <si>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</si>
  <si>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</si>
  <si>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</si>
  <si>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</si>
  <si>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</si>
  <si>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</si>
  <si>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</si>
  <si>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</si>
  <si>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</si>
  <si>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</si>
  <si>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</si>
  <si>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</si>
  <si>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</si>
  <si>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</si>
  <si>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</si>
  <si>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</si>
  <si>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</si>
  <si>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</si>
  <si>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</si>
  <si>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</si>
  <si>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</si>
  <si>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</si>
  <si>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</si>
  <si>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</si>
  <si>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</si>
  <si>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</si>
  <si>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</si>
  <si>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</si>
  <si>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</si>
  <si>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</si>
  <si>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</si>
  <si>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</si>
  <si>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</si>
  <si>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</si>
  <si>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</si>
  <si>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</si>
  <si>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</si>
  <si>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</si>
  <si>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</si>
  <si>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</si>
  <si>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</si>
  <si>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</si>
  <si>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</si>
  <si>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</si>
  <si>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</si>
  <si>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</si>
  <si>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</si>
  <si>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</si>
  <si>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</si>
  <si>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</si>
  <si>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</si>
  <si>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</si>
  <si>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</si>
  <si>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</si>
  <si>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</si>
  <si>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</si>
  <si>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</si>
  <si>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</si>
  <si>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</si>
  <si>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</si>
  <si>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</si>
  <si>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</si>
  <si>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</si>
  <si>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</si>
  <si>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</si>
  <si>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</si>
  <si>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</si>
  <si>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</si>
  <si>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</si>
  <si>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</si>
  <si>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</si>
  <si>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</si>
  <si>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</si>
  <si>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</si>
  <si>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</si>
  <si>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</si>
  <si>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</si>
  <si>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</si>
  <si>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</si>
  <si>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</si>
  <si>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</si>
  <si>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</si>
  <si>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</si>
  <si>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</si>
  <si>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</si>
  <si>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</si>
  <si>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</si>
  <si>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</si>
  <si>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</si>
  <si>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</si>
  <si>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</si>
  <si>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</si>
  <si>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</si>
  <si>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</si>
  <si>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</si>
  <si>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</si>
  <si>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</si>
  <si>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</si>
  <si>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</si>
  <si>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</si>
  <si>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</si>
  <si>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</si>
  <si>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</si>
  <si>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</si>
  <si>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</si>
  <si>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</si>
  <si>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</si>
  <si>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</si>
  <si>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</si>
  <si>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</si>
  <si>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</si>
  <si>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</si>
  <si>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</si>
  <si>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</si>
  <si>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</si>
  <si>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</si>
  <si>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</si>
  <si>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</si>
  <si>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</si>
  <si>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</si>
  <si>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</si>
  <si>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</si>
  <si>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</si>
  <si>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</si>
  <si>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</si>
  <si>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</si>
  <si>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</si>
  <si>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</si>
  <si>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</si>
  <si>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</si>
  <si>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</si>
  <si>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</si>
  <si>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</si>
  <si>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</si>
  <si>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</si>
  <si>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</si>
  <si>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</si>
  <si>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</si>
  <si>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</si>
  <si>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</si>
  <si>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</si>
  <si>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</si>
  <si>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</si>
  <si>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</si>
  <si>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</si>
  <si>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</si>
  <si>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</si>
  <si>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</si>
  <si>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</si>
  <si>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</si>
  <si>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</si>
  <si>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</si>
  <si>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0.01</t>
  </si>
  <si>
    <t>▲ 0.55</t>
  </si>
  <si>
    <t>水道事業会計</t>
  </si>
  <si>
    <t>病院事業会計</t>
  </si>
  <si>
    <t>▲ 1.62</t>
  </si>
  <si>
    <t>一般会計</t>
  </si>
  <si>
    <t>国民健康保険特別会計</t>
  </si>
  <si>
    <t>介護保険特別会計</t>
  </si>
  <si>
    <t>下水道事業会計</t>
  </si>
  <si>
    <t>後期高齢者医療特別会計</t>
  </si>
  <si>
    <t>東山墓園造成事業特別会計</t>
  </si>
  <si>
    <t>その他会計（赤字）</t>
  </si>
  <si>
    <t>その他会計（黒字）</t>
  </si>
  <si>
    <t>R01</t>
    <phoneticPr fontId="5"/>
  </si>
  <si>
    <t>R02</t>
    <phoneticPr fontId="5"/>
  </si>
  <si>
    <t>R03</t>
    <phoneticPr fontId="5"/>
  </si>
  <si>
    <t>R04</t>
    <phoneticPr fontId="5"/>
  </si>
  <si>
    <t>R05</t>
    <phoneticPr fontId="5"/>
  </si>
  <si>
    <t>-</t>
    <phoneticPr fontId="2"/>
  </si>
  <si>
    <t>伊賀南部環境衛生組合（一般会計）</t>
    <rPh sb="0" eb="2">
      <t>イガ</t>
    </rPh>
    <rPh sb="2" eb="4">
      <t>ナンブ</t>
    </rPh>
    <rPh sb="4" eb="6">
      <t>カンキョウ</t>
    </rPh>
    <rPh sb="6" eb="8">
      <t>エイセイ</t>
    </rPh>
    <rPh sb="8" eb="10">
      <t>クミアイ</t>
    </rPh>
    <rPh sb="11" eb="13">
      <t>イッパン</t>
    </rPh>
    <rPh sb="13" eb="15">
      <t>カイケイ</t>
    </rPh>
    <phoneticPr fontId="10"/>
  </si>
  <si>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10"/>
  </si>
  <si>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</si>
  <si>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三重県市町総合事務組合（一般会計）</t>
    <rPh sb="12" eb="14">
      <t>イッパン</t>
    </rPh>
    <rPh sb="14" eb="16">
      <t>カイケイ</t>
    </rPh>
    <phoneticPr fontId="32"/>
  </si>
  <si>
    <t>三重県市町総合事務組合（共同研修特別会計）</t>
    <rPh sb="12" eb="14">
      <t>キョウドウ</t>
    </rPh>
    <rPh sb="14" eb="16">
      <t>ケンシュウ</t>
    </rPh>
    <rPh sb="16" eb="18">
      <t>トクベツ</t>
    </rPh>
    <rPh sb="18" eb="20">
      <t>カイケイ</t>
    </rPh>
    <phoneticPr fontId="32"/>
  </si>
  <si>
    <t>三重県市町総合事務組合（デジタル地図特別会計）</t>
    <rPh sb="16" eb="18">
      <t>チズ</t>
    </rPh>
    <rPh sb="18" eb="20">
      <t>トクベツ</t>
    </rPh>
    <rPh sb="20" eb="22">
      <t>カイケイ</t>
    </rPh>
    <phoneticPr fontId="32"/>
  </si>
  <si>
    <t>三重県市町総合事務組合(物品特別会計）</t>
    <rPh sb="12" eb="14">
      <t>ブッピン</t>
    </rPh>
    <rPh sb="14" eb="16">
      <t>トクベツ</t>
    </rPh>
    <rPh sb="16" eb="18">
      <t>カイケイ</t>
    </rPh>
    <phoneticPr fontId="32"/>
  </si>
  <si>
    <t>三重県市町総合事務組合(退職手当特別会計）</t>
    <rPh sb="12" eb="14">
      <t>タイショク</t>
    </rPh>
    <rPh sb="14" eb="16">
      <t>テアテ</t>
    </rPh>
    <rPh sb="16" eb="18">
      <t>トクベツ</t>
    </rPh>
    <rPh sb="18" eb="20">
      <t>カイケイ</t>
    </rPh>
    <phoneticPr fontId="32"/>
  </si>
  <si>
    <t>三重県市町総合事務組合(消防救急無線特別会計）</t>
    <rPh sb="12" eb="14">
      <t>ショウボウ</t>
    </rPh>
    <rPh sb="14" eb="16">
      <t>キュウキュウ</t>
    </rPh>
    <rPh sb="16" eb="18">
      <t>ムセン</t>
    </rPh>
    <rPh sb="18" eb="20">
      <t>トクベツ</t>
    </rPh>
    <rPh sb="20" eb="22">
      <t>カイケイ</t>
    </rPh>
    <phoneticPr fontId="32"/>
  </si>
  <si>
    <t>三重県市町総合事務組合（公平委員会特別会計）</t>
  </si>
  <si>
    <t>株式会社　名張セントラルパーク</t>
    <rPh sb="0" eb="4">
      <t>カブシキガイシャ</t>
    </rPh>
    <rPh sb="5" eb="7">
      <t>ナバリ</t>
    </rPh>
    <phoneticPr fontId="2"/>
  </si>
  <si>
    <t>介護給付費準備基金</t>
    <rPh sb="0" eb="2">
      <t>カイゴ</t>
    </rPh>
    <rPh sb="2" eb="4">
      <t>キュウフ</t>
    </rPh>
    <rPh sb="4" eb="5">
      <t>ヒ</t>
    </rPh>
    <rPh sb="5" eb="7">
      <t>ジュンビ</t>
    </rPh>
    <rPh sb="7" eb="9">
      <t>キキン</t>
    </rPh>
    <phoneticPr fontId="5"/>
  </si>
  <si>
    <t>ふるさと応援基金</t>
    <rPh sb="4" eb="6">
      <t>オウエン</t>
    </rPh>
    <rPh sb="6" eb="8">
      <t>キキン</t>
    </rPh>
    <phoneticPr fontId="2"/>
  </si>
  <si>
    <t>国民健康保険財政調整基金</t>
    <rPh sb="0" eb="2">
      <t>コクミン</t>
    </rPh>
    <rPh sb="2" eb="4">
      <t>ケンコウ</t>
    </rPh>
    <rPh sb="4" eb="6">
      <t>ホケン</t>
    </rPh>
    <rPh sb="6" eb="12">
      <t>ザイセイチョウセイキキン</t>
    </rPh>
    <phoneticPr fontId="2"/>
  </si>
  <si>
    <t>東山墓園管理基金</t>
    <rPh sb="0" eb="2">
      <t>ヒガシヤマ</t>
    </rPh>
    <rPh sb="2" eb="4">
      <t>ボエン</t>
    </rPh>
    <rPh sb="4" eb="6">
      <t>カンリ</t>
    </rPh>
    <rPh sb="6" eb="8">
      <t>キキン</t>
    </rPh>
    <phoneticPr fontId="2"/>
  </si>
  <si>
    <t>小波田川流域排水管維持管理基金</t>
    <rPh sb="0" eb="3">
      <t>オバタ</t>
    </rPh>
    <rPh sb="3" eb="4">
      <t>ガワ</t>
    </rPh>
    <rPh sb="4" eb="6">
      <t>リュウイキ</t>
    </rPh>
    <rPh sb="6" eb="8">
      <t>ハイスイ</t>
    </rPh>
    <rPh sb="8" eb="9">
      <t>カン</t>
    </rPh>
    <rPh sb="9" eb="11">
      <t>イジ</t>
    </rPh>
    <rPh sb="11" eb="13">
      <t>カンリ</t>
    </rPh>
    <rPh sb="13" eb="15">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</si>
</sst>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833B-4E23-84D9-8BFDF0C6CE6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44349</c:v>
                </c:pt>
                <c:pt idx="1">
                  <c:v>25752</c:v>
                </c:pt>
                <c:pt idx="2">
                  <c:v>15447</c:v>
                </c:pt>
                <c:pt idx="3">
                  <c:v>19414</c:v>
                </c:pt>
                <c:pt idx="4">
                  <c:v>31601</c:v>
                </c:pt>
              </c:numCache>
            </c:numRef>
          </c:val>
          <c:smooth val="0"/>
          <c:extLst>
            <c:ext xmlns:c16="http://schemas.microsoft.com/office/drawing/2014/chart" uri="{C3380CC4-5D6E-409C-BE32-E72D297353CC}">
              <c16:uniqueId val="{00000001-833B-4E23-84D9-8BFDF0C6CE6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1.28</c:v>
                </c:pt>
                <c:pt idx="1">
                  <c:v>3.32</c:v>
                </c:pt>
                <c:pt idx="2">
                  <c:v>7.29</c:v>
                </c:pt>
                <c:pt idx="3">
                  <c:v>3.19</c:v>
                </c:pt>
                <c:pt idx="4">
                  <c:v>3.07</c:v>
                </c:pt>
              </c:numCache>
            </c:numRef>
          </c:val>
          <c:extLst>
            <c:ext xmlns:c16="http://schemas.microsoft.com/office/drawing/2014/chart" uri="{C3380CC4-5D6E-409C-BE32-E72D297353CC}">
              <c16:uniqueId val="{00000000-D641-4D48-9FAF-BCE04B83F3F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0.77</c:v>
                </c:pt>
                <c:pt idx="1">
                  <c:v>1.4</c:v>
                </c:pt>
                <c:pt idx="2">
                  <c:v>7.26</c:v>
                </c:pt>
                <c:pt idx="3">
                  <c:v>11.19</c:v>
                </c:pt>
                <c:pt idx="4">
                  <c:v>12.57</c:v>
                </c:pt>
              </c:numCache>
            </c:numRef>
          </c:val>
          <c:extLst>
            <c:ext xmlns:c16="http://schemas.microsoft.com/office/drawing/2014/chart" uri="{C3380CC4-5D6E-409C-BE32-E72D297353CC}">
              <c16:uniqueId val="{00000001-D641-4D48-9FAF-BCE04B83F3F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-0.01</c:v>
                </c:pt>
                <c:pt idx="1">
                  <c:v>2.72</c:v>
                </c:pt>
                <c:pt idx="2">
                  <c:v>10.06</c:v>
                </c:pt>
                <c:pt idx="3">
                  <c:v>-0.55000000000000004</c:v>
                </c:pt>
                <c:pt idx="4">
                  <c:v>1.5</c:v>
                </c:pt>
              </c:numCache>
            </c:numRef>
          </c:val>
          <c:smooth val="0"/>
          <c:extLst>
            <c:ext xmlns:c16="http://schemas.microsoft.com/office/drawing/2014/chart" uri="{C3380CC4-5D6E-409C-BE32-E72D297353CC}">
              <c16:uniqueId val="{00000002-D641-4D48-9FAF-BCE04B83F3F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1.44</c:v>
                </c:pt>
                <c:pt idx="2">
                  <c:v>#N/A</c:v>
                </c:pt>
                <c:pt idx="3">
                  <c:v>0.01</c:v>
                </c:pt>
                <c:pt idx="4">
                  <c:v>#N/A</c:v>
                </c:pt>
                <c:pt idx="5">
                  <c:v>0.02</c:v>
                </c:pt>
                <c:pt idx="6">
                  <c:v>#N/A</c:v>
                </c:pt>
                <c:pt idx="7">
                  <c:v>0</c:v>
                </c:pt>
                <c:pt idx="8">
                  <c:v>#N/A</c:v>
                </c:pt>
                <c:pt idx="9">
                  <c:v>0</c:v>
                </c:pt>
              </c:numCache>
            </c:numRef>
          </c:val>
          <c:extLst>
            <c:ext xmlns:c16="http://schemas.microsoft.com/office/drawing/2014/chart" uri="{C3380CC4-5D6E-409C-BE32-E72D297353CC}">
              <c16:uniqueId val="{00000000-FA04-42B2-ACAB-AF3A4E4E44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A04-42B2-ACAB-AF3A4E4E4433}"/>
            </c:ext>
          </c:extLst>
        </c:ser>
        <c:ser>
          <c:idx val="2"/>
          <c:order val="2"/>
          <c:tx>
            <c:strRef>
              <c:f>データシート!$A$29</c:f>
              <c:strCache>
                <c:ptCount val="1"/>
                <c:pt idx="0">
                  <c:v>東山墓園造成事業特別会計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0.06</c:v>
                </c:pt>
                <c:pt idx="2">
                  <c:v>#N/A</c:v>
                </c:pt>
                <c:pt idx="3">
                  <c:v>0.05</c:v>
                </c:pt>
                <c:pt idx="4">
                  <c:v>#N/A</c:v>
                </c:pt>
                <c:pt idx="5">
                  <c:v>0.04</c:v>
                </c:pt>
                <c:pt idx="6">
                  <c:v>#N/A</c:v>
                </c:pt>
                <c:pt idx="7">
                  <c:v>0.01</c:v>
                </c:pt>
                <c:pt idx="8">
                  <c:v>#N/A</c:v>
                </c:pt>
                <c:pt idx="9">
                  <c:v>0.01</c:v>
                </c:pt>
              </c:numCache>
            </c:numRef>
          </c:val>
          <c:extLst>
            <c:ext xmlns:c16="http://schemas.microsoft.com/office/drawing/2014/chart" uri="{C3380CC4-5D6E-409C-BE32-E72D297353CC}">
              <c16:uniqueId val="{00000002-FA04-42B2-ACAB-AF3A4E4E443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0.01</c:v>
                </c:pt>
                <c:pt idx="4">
                  <c:v>#N/A</c:v>
                </c:pt>
                <c:pt idx="5">
                  <c:v>0.02</c:v>
                </c:pt>
                <c:pt idx="6">
                  <c:v>#N/A</c:v>
                </c:pt>
                <c:pt idx="7">
                  <c:v>0.02</c:v>
                </c:pt>
                <c:pt idx="8">
                  <c:v>#N/A</c:v>
                </c:pt>
                <c:pt idx="9">
                  <c:v>0.04</c:v>
                </c:pt>
              </c:numCache>
            </c:numRef>
          </c:val>
          <c:extLst>
            <c:ext xmlns:c16="http://schemas.microsoft.com/office/drawing/2014/chart" uri="{C3380CC4-5D6E-409C-BE32-E72D297353CC}">
              <c16:uniqueId val="{00000003-FA04-42B2-ACAB-AF3A4E4E4433}"/>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#N/A</c:v>
                </c:pt>
                <c:pt idx="3">
                  <c:v>2.0499999999999998</c:v>
                </c:pt>
                <c:pt idx="4">
                  <c:v>#N/A</c:v>
                </c:pt>
                <c:pt idx="5">
                  <c:v>3.11</c:v>
                </c:pt>
                <c:pt idx="6">
                  <c:v>#N/A</c:v>
                </c:pt>
                <c:pt idx="7">
                  <c:v>3.72</c:v>
                </c:pt>
                <c:pt idx="8">
                  <c:v>#N/A</c:v>
                </c:pt>
                <c:pt idx="9">
                  <c:v>0.12</c:v>
                </c:pt>
              </c:numCache>
            </c:numRef>
          </c:val>
          <c:extLst>
            <c:ext xmlns:c16="http://schemas.microsoft.com/office/drawing/2014/chart" uri="{C3380CC4-5D6E-409C-BE32-E72D297353CC}">
              <c16:uniqueId val="{00000004-FA04-42B2-ACAB-AF3A4E4E4433}"/>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1.17</c:v>
                </c:pt>
                <c:pt idx="2">
                  <c:v>#N/A</c:v>
                </c:pt>
                <c:pt idx="3">
                  <c:v>1.79</c:v>
                </c:pt>
                <c:pt idx="4">
                  <c:v>#N/A</c:v>
                </c:pt>
                <c:pt idx="5">
                  <c:v>1.59</c:v>
                </c:pt>
                <c:pt idx="6">
                  <c:v>#N/A</c:v>
                </c:pt>
                <c:pt idx="7">
                  <c:v>1.68</c:v>
                </c:pt>
                <c:pt idx="8">
                  <c:v>#N/A</c:v>
                </c:pt>
                <c:pt idx="9">
                  <c:v>0.88</c:v>
                </c:pt>
              </c:numCache>
            </c:numRef>
          </c:val>
          <c:extLst>
            <c:ext xmlns:c16="http://schemas.microsoft.com/office/drawing/2014/chart" uri="{C3380CC4-5D6E-409C-BE32-E72D297353CC}">
              <c16:uniqueId val="{00000005-FA04-42B2-ACAB-AF3A4E4E443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0.24</c:v>
                </c:pt>
                <c:pt idx="2">
                  <c:v>#N/A</c:v>
                </c:pt>
                <c:pt idx="3">
                  <c:v>0.53</c:v>
                </c:pt>
                <c:pt idx="4">
                  <c:v>#N/A</c:v>
                </c:pt>
                <c:pt idx="5">
                  <c:v>0.85</c:v>
                </c:pt>
                <c:pt idx="6">
                  <c:v>#N/A</c:v>
                </c:pt>
                <c:pt idx="7">
                  <c:v>1.21</c:v>
                </c:pt>
                <c:pt idx="8">
                  <c:v>#N/A</c:v>
                </c:pt>
                <c:pt idx="9">
                  <c:v>0.98</c:v>
                </c:pt>
              </c:numCache>
            </c:numRef>
          </c:val>
          <c:extLst>
            <c:ext xmlns:c16="http://schemas.microsoft.com/office/drawing/2014/chart" uri="{C3380CC4-5D6E-409C-BE32-E72D297353CC}">
              <c16:uniqueId val="{00000006-FA04-42B2-ACAB-AF3A4E4E443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1.21</c:v>
                </c:pt>
                <c:pt idx="2">
                  <c:v>#N/A</c:v>
                </c:pt>
                <c:pt idx="3">
                  <c:v>3.25</c:v>
                </c:pt>
                <c:pt idx="4">
                  <c:v>#N/A</c:v>
                </c:pt>
                <c:pt idx="5">
                  <c:v>7.21</c:v>
                </c:pt>
                <c:pt idx="6">
                  <c:v>#N/A</c:v>
                </c:pt>
                <c:pt idx="7">
                  <c:v>3.16</c:v>
                </c:pt>
                <c:pt idx="8">
                  <c:v>#N/A</c:v>
                </c:pt>
                <c:pt idx="9">
                  <c:v>3.04</c:v>
                </c:pt>
              </c:numCache>
            </c:numRef>
          </c:val>
          <c:extLst>
            <c:ext xmlns:c16="http://schemas.microsoft.com/office/drawing/2014/chart" uri="{C3380CC4-5D6E-409C-BE32-E72D297353CC}">
              <c16:uniqueId val="{00000007-FA04-42B2-ACAB-AF3A4E4E4433}"/>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1.62</c:v>
                </c:pt>
                <c:pt idx="1">
                  <c:v>#N/A</c:v>
                </c:pt>
                <c:pt idx="2">
                  <c:v>#N/A</c:v>
                </c:pt>
                <c:pt idx="3">
                  <c:v>0.41</c:v>
                </c:pt>
                <c:pt idx="4">
                  <c:v>#N/A</c:v>
                </c:pt>
                <c:pt idx="5">
                  <c:v>4.21</c:v>
                </c:pt>
                <c:pt idx="6">
                  <c:v>#N/A</c:v>
                </c:pt>
                <c:pt idx="7">
                  <c:v>7.15</c:v>
                </c:pt>
                <c:pt idx="8">
                  <c:v>#N/A</c:v>
                </c:pt>
                <c:pt idx="9">
                  <c:v>5.58</c:v>
                </c:pt>
              </c:numCache>
            </c:numRef>
          </c:val>
          <c:extLst>
            <c:ext xmlns:c16="http://schemas.microsoft.com/office/drawing/2014/chart" uri="{C3380CC4-5D6E-409C-BE32-E72D297353CC}">
              <c16:uniqueId val="{00000008-FA04-42B2-ACAB-AF3A4E4E443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13.31</c:v>
                </c:pt>
                <c:pt idx="2">
                  <c:v>#N/A</c:v>
                </c:pt>
                <c:pt idx="3">
                  <c:v>13.94</c:v>
                </c:pt>
                <c:pt idx="4">
                  <c:v>#N/A</c:v>
                </c:pt>
                <c:pt idx="5">
                  <c:v>13.63</c:v>
                </c:pt>
                <c:pt idx="6">
                  <c:v>#N/A</c:v>
                </c:pt>
                <c:pt idx="7">
                  <c:v>17.02</c:v>
                </c:pt>
                <c:pt idx="8">
                  <c:v>#N/A</c:v>
                </c:pt>
                <c:pt idx="9">
                  <c:v>15.41</c:v>
                </c:pt>
              </c:numCache>
            </c:numRef>
          </c:val>
          <c:extLst>
            <c:ext xmlns:c16="http://schemas.microsoft.com/office/drawing/2014/chart" uri="{C3380CC4-5D6E-409C-BE32-E72D297353CC}">
              <c16:uniqueId val="{00000009-FA04-42B2-ACAB-AF3A4E4E443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2278</c:v>
                </c:pt>
                <c:pt idx="5">
                  <c:v>2269</c:v>
                </c:pt>
                <c:pt idx="8">
                  <c:v>2303</c:v>
                </c:pt>
                <c:pt idx="11">
                  <c:v>2297</c:v>
                </c:pt>
                <c:pt idx="14">
                  <c:v>2234</c:v>
                </c:pt>
              </c:numCache>
            </c:numRef>
          </c:val>
          <c:extLst>
            <c:ext xmlns:c16="http://schemas.microsoft.com/office/drawing/2014/chart" uri="{C3380CC4-5D6E-409C-BE32-E72D297353CC}">
              <c16:uniqueId val="{00000000-13F1-4BC3-AE40-3872F01B5D6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13F1-4BC3-AE40-3872F01B5D6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39</c:v>
                </c:pt>
                <c:pt idx="3">
                  <c:v>10</c:v>
                </c:pt>
                <c:pt idx="6">
                  <c:v>1</c:v>
                </c:pt>
                <c:pt idx="9">
                  <c:v>1</c:v>
                </c:pt>
                <c:pt idx="12">
                  <c:v>1</c:v>
                </c:pt>
              </c:numCache>
            </c:numRef>
          </c:val>
          <c:extLst>
            <c:ext xmlns:c16="http://schemas.microsoft.com/office/drawing/2014/chart" uri="{C3380CC4-5D6E-409C-BE32-E72D297353CC}">
              <c16:uniqueId val="{00000002-13F1-4BC3-AE40-3872F01B5D6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245</c:v>
                </c:pt>
                <c:pt idx="3">
                  <c:v>240</c:v>
                </c:pt>
                <c:pt idx="6">
                  <c:v>242</c:v>
                </c:pt>
                <c:pt idx="9">
                  <c:v>228</c:v>
                </c:pt>
                <c:pt idx="12">
                  <c:v>130</c:v>
                </c:pt>
              </c:numCache>
            </c:numRef>
          </c:val>
          <c:extLst>
            <c:ext xmlns:c16="http://schemas.microsoft.com/office/drawing/2014/chart" uri="{C3380CC4-5D6E-409C-BE32-E72D297353CC}">
              <c16:uniqueId val="{00000003-13F1-4BC3-AE40-3872F01B5D6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1066</c:v>
                </c:pt>
                <c:pt idx="3">
                  <c:v>1164</c:v>
                </c:pt>
                <c:pt idx="6">
                  <c:v>1202</c:v>
                </c:pt>
                <c:pt idx="9">
                  <c:v>1189</c:v>
                </c:pt>
                <c:pt idx="12">
                  <c:v>1246</c:v>
                </c:pt>
              </c:numCache>
            </c:numRef>
          </c:val>
          <c:extLst>
            <c:ext xmlns:c16="http://schemas.microsoft.com/office/drawing/2014/chart" uri="{C3380CC4-5D6E-409C-BE32-E72D297353CC}">
              <c16:uniqueId val="{00000004-13F1-4BC3-AE40-3872F01B5D6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F1-4BC3-AE40-3872F01B5D6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F1-4BC3-AE40-3872F01B5D6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3132</c:v>
                </c:pt>
                <c:pt idx="3">
                  <c:v>3129</c:v>
                </c:pt>
                <c:pt idx="6">
                  <c:v>3197</c:v>
                </c:pt>
                <c:pt idx="9">
                  <c:v>3171</c:v>
                </c:pt>
                <c:pt idx="12">
                  <c:v>3165</c:v>
                </c:pt>
              </c:numCache>
            </c:numRef>
          </c:val>
          <c:extLst>
            <c:ext xmlns:c16="http://schemas.microsoft.com/office/drawing/2014/chart" uri="{C3380CC4-5D6E-409C-BE32-E72D297353CC}">
              <c16:uniqueId val="{00000007-13F1-4BC3-AE40-3872F01B5D6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2205</c:v>
                </c:pt>
                <c:pt idx="2">
                  <c:v>#N/A</c:v>
                </c:pt>
                <c:pt idx="3">
                  <c:v>#N/A</c:v>
                </c:pt>
                <c:pt idx="4">
                  <c:v>2274</c:v>
                </c:pt>
                <c:pt idx="5">
                  <c:v>#N/A</c:v>
                </c:pt>
                <c:pt idx="6">
                  <c:v>#N/A</c:v>
                </c:pt>
                <c:pt idx="7">
                  <c:v>2339</c:v>
                </c:pt>
                <c:pt idx="8">
                  <c:v>#N/A</c:v>
                </c:pt>
                <c:pt idx="9">
                  <c:v>#N/A</c:v>
                </c:pt>
                <c:pt idx="10">
                  <c:v>2292</c:v>
                </c:pt>
                <c:pt idx="11">
                  <c:v>#N/A</c:v>
                </c:pt>
                <c:pt idx="12">
                  <c:v>#N/A</c:v>
                </c:pt>
                <c:pt idx="13">
                  <c:v>2308</c:v>
                </c:pt>
                <c:pt idx="14">
                  <c:v>#N/A</c:v>
                </c:pt>
              </c:numCache>
            </c:numRef>
          </c:val>
          <c:smooth val="0"/>
          <c:extLst>
            <c:ext xmlns:c16="http://schemas.microsoft.com/office/drawing/2014/chart" uri="{C3380CC4-5D6E-409C-BE32-E72D297353CC}">
              <c16:uniqueId val="{00000008-13F1-4BC3-AE40-3872F01B5D6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27715</c:v>
                </c:pt>
                <c:pt idx="5">
                  <c:v>27678</c:v>
                </c:pt>
                <c:pt idx="8">
                  <c:v>27143</c:v>
                </c:pt>
                <c:pt idx="11">
                  <c:v>26210</c:v>
                </c:pt>
                <c:pt idx="14">
                  <c:v>25619</c:v>
                </c:pt>
              </c:numCache>
            </c:numRef>
          </c:val>
          <c:extLst>
            <c:ext xmlns:c16="http://schemas.microsoft.com/office/drawing/2014/chart" uri="{C3380CC4-5D6E-409C-BE32-E72D297353CC}">
              <c16:uniqueId val="{00000000-33D6-4607-96B6-FC6FEA5DCC5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c:v>
                </c:pt>
                <c:pt idx="5">
                  <c:v>0</c:v>
                </c:pt>
                <c:pt idx="8">
                  <c:v>0</c:v>
                </c:pt>
                <c:pt idx="11">
                  <c:v>0</c:v>
                </c:pt>
                <c:pt idx="14">
                  <c:v>0</c:v>
                </c:pt>
              </c:numCache>
            </c:numRef>
          </c:val>
          <c:extLst>
            <c:ext xmlns:c16="http://schemas.microsoft.com/office/drawing/2014/chart" uri="{C3380CC4-5D6E-409C-BE32-E72D297353CC}">
              <c16:uniqueId val="{00000001-33D6-4607-96B6-FC6FEA5DCC5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1065</c:v>
                </c:pt>
                <c:pt idx="5">
                  <c:v>1438</c:v>
                </c:pt>
                <c:pt idx="8">
                  <c:v>3124</c:v>
                </c:pt>
                <c:pt idx="11">
                  <c:v>4284</c:v>
                </c:pt>
                <c:pt idx="14">
                  <c:v>5314</c:v>
                </c:pt>
              </c:numCache>
            </c:numRef>
          </c:val>
          <c:extLst>
            <c:ext xmlns:c16="http://schemas.microsoft.com/office/drawing/2014/chart" uri="{C3380CC4-5D6E-409C-BE32-E72D297353CC}">
              <c16:uniqueId val="{00000002-33D6-4607-96B6-FC6FEA5DCC5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D6-4607-96B6-FC6FEA5DCC5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D6-4607-96B6-FC6FEA5DCC5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D6-4607-96B6-FC6FEA5DCC5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4574</c:v>
                </c:pt>
                <c:pt idx="3">
                  <c:v>4348</c:v>
                </c:pt>
                <c:pt idx="6">
                  <c:v>4247</c:v>
                </c:pt>
                <c:pt idx="9">
                  <c:v>4190</c:v>
                </c:pt>
                <c:pt idx="12">
                  <c:v>4130</c:v>
                </c:pt>
              </c:numCache>
            </c:numRef>
          </c:val>
          <c:extLst>
            <c:ext xmlns:c16="http://schemas.microsoft.com/office/drawing/2014/chart" uri="{C3380CC4-5D6E-409C-BE32-E72D297353CC}">
              <c16:uniqueId val="{00000006-33D6-4607-96B6-FC6FEA5DCC5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863</c:v>
                </c:pt>
                <c:pt idx="3">
                  <c:v>627</c:v>
                </c:pt>
                <c:pt idx="6">
                  <c:v>391</c:v>
                </c:pt>
                <c:pt idx="9">
                  <c:v>165</c:v>
                </c:pt>
                <c:pt idx="12">
                  <c:v>34</c:v>
                </c:pt>
              </c:numCache>
            </c:numRef>
          </c:val>
          <c:extLst>
            <c:ext xmlns:c16="http://schemas.microsoft.com/office/drawing/2014/chart" uri="{C3380CC4-5D6E-409C-BE32-E72D297353CC}">
              <c16:uniqueId val="{00000007-33D6-4607-96B6-FC6FEA5DCC5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14538</c:v>
                </c:pt>
                <c:pt idx="3">
                  <c:v>14912</c:v>
                </c:pt>
                <c:pt idx="6">
                  <c:v>15538</c:v>
                </c:pt>
                <c:pt idx="9">
                  <c:v>14616</c:v>
                </c:pt>
                <c:pt idx="12">
                  <c:v>14557</c:v>
                </c:pt>
              </c:numCache>
            </c:numRef>
          </c:val>
          <c:extLst>
            <c:ext xmlns:c16="http://schemas.microsoft.com/office/drawing/2014/chart" uri="{C3380CC4-5D6E-409C-BE32-E72D297353CC}">
              <c16:uniqueId val="{00000008-33D6-4607-96B6-FC6FEA5DCC5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18</c:v>
                </c:pt>
                <c:pt idx="3">
                  <c:v>8</c:v>
                </c:pt>
                <c:pt idx="6">
                  <c:v>8</c:v>
                </c:pt>
                <c:pt idx="9">
                  <c:v>6</c:v>
                </c:pt>
                <c:pt idx="12">
                  <c:v>43</c:v>
                </c:pt>
              </c:numCache>
            </c:numRef>
          </c:val>
          <c:extLst>
            <c:ext xmlns:c16="http://schemas.microsoft.com/office/drawing/2014/chart" uri="{C3380CC4-5D6E-409C-BE32-E72D297353CC}">
              <c16:uniqueId val="{00000009-33D6-4607-96B6-FC6FEA5DCC5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35246</c:v>
                </c:pt>
                <c:pt idx="3">
                  <c:v>34808</c:v>
                </c:pt>
                <c:pt idx="6">
                  <c:v>34417</c:v>
                </c:pt>
                <c:pt idx="9">
                  <c:v>32724</c:v>
                </c:pt>
                <c:pt idx="12">
                  <c:v>31744</c:v>
                </c:pt>
              </c:numCache>
            </c:numRef>
          </c:val>
          <c:extLst>
            <c:ext xmlns:c16="http://schemas.microsoft.com/office/drawing/2014/chart" uri="{C3380CC4-5D6E-409C-BE32-E72D297353CC}">
              <c16:uniqueId val="{0000000A-33D6-4607-96B6-FC6FEA5DCC5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26458</c:v>
                </c:pt>
                <c:pt idx="2">
                  <c:v>#N/A</c:v>
                </c:pt>
                <c:pt idx="3">
                  <c:v>#N/A</c:v>
                </c:pt>
                <c:pt idx="4">
                  <c:v>25587</c:v>
                </c:pt>
                <c:pt idx="5">
                  <c:v>#N/A</c:v>
                </c:pt>
                <c:pt idx="6">
                  <c:v>#N/A</c:v>
                </c:pt>
                <c:pt idx="7">
                  <c:v>24334</c:v>
                </c:pt>
                <c:pt idx="8">
                  <c:v>#N/A</c:v>
                </c:pt>
                <c:pt idx="9">
                  <c:v>#N/A</c:v>
                </c:pt>
                <c:pt idx="10">
                  <c:v>21207</c:v>
                </c:pt>
                <c:pt idx="11">
                  <c:v>#N/A</c:v>
                </c:pt>
                <c:pt idx="12">
                  <c:v>#N/A</c:v>
                </c:pt>
                <c:pt idx="13">
                  <c:v>19575</c:v>
                </c:pt>
                <c:pt idx="14">
                  <c:v>#N/A</c:v>
                </c:pt>
              </c:numCache>
            </c:numRef>
          </c:val>
          <c:smooth val="0"/>
          <c:extLst>
            <c:ext xmlns:c16="http://schemas.microsoft.com/office/drawing/2014/chart" uri="{C3380CC4-5D6E-409C-BE32-E72D297353CC}">
              <c16:uniqueId val="{0000000B-33D6-4607-96B6-FC6FEA5DCC5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1261</c:v>
                </c:pt>
                <c:pt idx="1">
                  <c:v>1894</c:v>
                </c:pt>
                <c:pt idx="2">
                  <c:v>2164</c:v>
                </c:pt>
              </c:numCache>
            </c:numRef>
          </c:val>
          <c:extLst>
            <c:ext xmlns:c16="http://schemas.microsoft.com/office/drawing/2014/chart" uri="{C3380CC4-5D6E-409C-BE32-E72D297353CC}">
              <c16:uniqueId val="{00000000-BCD6-49D8-84A8-F9D6BC8EB67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389</c:v>
                </c:pt>
                <c:pt idx="1">
                  <c:v>389</c:v>
                </c:pt>
                <c:pt idx="2">
                  <c:v>480</c:v>
                </c:pt>
              </c:numCache>
            </c:numRef>
          </c:val>
          <c:extLst>
            <c:ext xmlns:c16="http://schemas.microsoft.com/office/drawing/2014/chart" uri="{C3380CC4-5D6E-409C-BE32-E72D297353CC}">
              <c16:uniqueId val="{00000001-BCD6-49D8-84A8-F9D6BC8EB67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1738</c:v>
                </c:pt>
                <c:pt idx="1">
                  <c:v>1985</c:v>
                </c:pt>
                <c:pt idx="2">
                  <c:v>2654</c:v>
                </c:pt>
              </c:numCache>
            </c:numRef>
          </c:val>
          <c:extLst>
            <c:ext xmlns:c16="http://schemas.microsoft.com/office/drawing/2014/chart" uri="{C3380CC4-5D6E-409C-BE32-E72D297353CC}">
              <c16:uniqueId val="{00000002-BCD6-49D8-84A8-F9D6BC8EB67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三重県名張市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令和５年度の実質公債費比率算定式の分子については、令和４年度と比較し、</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百万円の増となりました。元利償還金等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ともに前年度より減額になったにも関わらず、分子が増となった要因は、元利償還金等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の減よりも算入公債費等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の減が大きくなったためであると考えます。</a:t>
          </a:r>
        </a:p>
        <a:p>
          <a:r>
            <a:rPr kumimoji="1" lang="ja-JP" altLang="en-US" sz="1400">
              <a:latin typeface="ＭＳ ゴシック" pitchFamily="49" charset="-128"/>
              <a:ea typeface="ＭＳ ゴシック" pitchFamily="49" charset="-128"/>
            </a:rPr>
            <a:t>　減債基金積立不足算定額及び満期一括償還地方債に係る年度割相当額については、該当がありません。</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満期一括償還地方債の起債はありません。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三重県名張市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令和５年度の将来負担比率算定式の分子については、令和４年度と比較して、</a:t>
          </a:r>
          <a:r>
            <a:rPr kumimoji="1" lang="en-US" altLang="ja-JP" sz="1400">
              <a:latin typeface="ＭＳ ゴシック" pitchFamily="49" charset="-128"/>
              <a:ea typeface="ＭＳ ゴシック" pitchFamily="49" charset="-128"/>
            </a:rPr>
            <a:t>1,632</a:t>
          </a:r>
          <a:r>
            <a:rPr kumimoji="1" lang="ja-JP" altLang="en-US" sz="1400">
              <a:latin typeface="ＭＳ ゴシック" pitchFamily="49" charset="-128"/>
              <a:ea typeface="ＭＳ ゴシック" pitchFamily="49" charset="-128"/>
            </a:rPr>
            <a:t>百万円減少しました。これは、一般会計等に係る地方債の現在高が</a:t>
          </a:r>
          <a:r>
            <a:rPr kumimoji="1" lang="en-US" altLang="ja-JP" sz="1400">
              <a:latin typeface="ＭＳ ゴシック" pitchFamily="49" charset="-128"/>
              <a:ea typeface="ＭＳ ゴシック" pitchFamily="49" charset="-128"/>
            </a:rPr>
            <a:t>930</a:t>
          </a:r>
          <a:r>
            <a:rPr kumimoji="1" lang="ja-JP" altLang="en-US" sz="1400">
              <a:latin typeface="ＭＳ ゴシック" pitchFamily="49" charset="-128"/>
              <a:ea typeface="ＭＳ ゴシック" pitchFamily="49" charset="-128"/>
            </a:rPr>
            <a:t>百万円減少したことや組合負担等見込額が</a:t>
          </a:r>
          <a:r>
            <a:rPr kumimoji="1" lang="en-US" altLang="ja-JP" sz="1400">
              <a:latin typeface="ＭＳ ゴシック" pitchFamily="49" charset="-128"/>
              <a:ea typeface="ＭＳ ゴシック" pitchFamily="49" charset="-128"/>
            </a:rPr>
            <a:t>131</a:t>
          </a:r>
          <a:r>
            <a:rPr kumimoji="1" lang="ja-JP" altLang="en-US" sz="1400">
              <a:latin typeface="ＭＳ ゴシック" pitchFamily="49" charset="-128"/>
              <a:ea typeface="ＭＳ ゴシック" pitchFamily="49" charset="-128"/>
            </a:rPr>
            <a:t>百万円減少したこと、また充当可能基金が</a:t>
          </a:r>
          <a:r>
            <a:rPr kumimoji="1" lang="en-US" altLang="ja-JP" sz="1400">
              <a:latin typeface="ＭＳ ゴシック" pitchFamily="49" charset="-128"/>
              <a:ea typeface="ＭＳ ゴシック" pitchFamily="49" charset="-128"/>
            </a:rPr>
            <a:t>1,030</a:t>
          </a:r>
          <a:r>
            <a:rPr kumimoji="1" lang="ja-JP" altLang="en-US" sz="1400">
              <a:latin typeface="ＭＳ ゴシック" pitchFamily="49" charset="-128"/>
              <a:ea typeface="ＭＳ ゴシック" pitchFamily="49" charset="-128"/>
            </a:rPr>
            <a:t>百万円増加したことによるものと分析しています。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三重県名張市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百万円増加しました。これは財政調整基金で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百万円、その他特定目的基金で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百万円増加したことが主な要因です。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安定した財源基盤の構築のため、現状と中長期的な財政状況を考慮し、適宜、積み立てを行います。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令和５年度増減の大きかったその他目的基金の主なものは以下のとおりです。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・介護給付費準備基金：介護保険の財源調整のため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・ふるさと応援基金：名張を応援しようとする方からの寄附金を積み立て、誰もがいきいきと輝いて幸せに暮らすまちづくりに資するため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令和５年度末のその他目的基金の残高は、前年度と比較し、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百万円増加しました。主な要因はふるさと応援基金残高が前年度と比べて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百万円増加したことです。ふるさと応援推進事業では、返礼品目の追加や内容の充実を図り、新たなＰＲ戦略をもとに積極的に宣伝を行いました。今後とも、ふるさと納税の促進に取り組んでいきます。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安定した財政運営を行うためには、自治体の基金残高を常時、有していることが望ましいと考えます。その時々の財政状況を考慮したうえで、計画的に積み立てを行う必要があります。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令和５年度は取り崩しをおこなわなかったことにより、年度末残高は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％が適正水準といわれており、かつ本市では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億円の積み立てが必要であると考えており、令和５年度でいったんの目標である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億円の積立ができましたが、健全で持続可能な財政構造への転換を図るために今後とも計画的に基金の積み立てを進めていきます。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９１百万円を積立ました。これは、令和５年１２月に令和６年度・令和７年度の臨時財政対策債の償還費の一部を「臨時財政対策債償還基金費」として普通交付税が追加交付されたことに伴う積立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償還に応じて取り崩しを行う予定ではありますが、公債費負担を軽減あるいは平準化するため、適宜、積み立てを行う必要があります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75,248
74,077
129.77
32,382,032
31,810,027
528,047
17,221,232
31,743,595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130.5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令和５年度の財政力指数は単年度数値で</a:t>
          </a:r>
          <a:r>
            <a:rPr kumimoji="1" lang="en-US" altLang="ja-JP" sz="1300">
              <a:latin typeface="ＭＳ Ｐゴシック" panose="020B0600070205080204" pitchFamily="50" charset="-128"/>
              <a:ea typeface="ＭＳ Ｐゴシック" panose="020B0600070205080204" pitchFamily="50" charset="-128"/>
            </a:rPr>
            <a:t>0.632</a:t>
          </a:r>
          <a:r>
            <a:rPr kumimoji="1" lang="ja-JP" altLang="en-US" sz="1300">
              <a:latin typeface="ＭＳ Ｐゴシック" panose="020B0600070205080204" pitchFamily="50" charset="-128"/>
              <a:ea typeface="ＭＳ Ｐゴシック" panose="020B0600070205080204" pitchFamily="50" charset="-128"/>
            </a:rPr>
            <a:t>（基準財政収入額</a:t>
          </a:r>
          <a:r>
            <a:rPr kumimoji="1" lang="en-US" altLang="ja-JP" sz="1300">
              <a:latin typeface="ＭＳ Ｐゴシック" panose="020B0600070205080204" pitchFamily="50" charset="-128"/>
              <a:ea typeface="ＭＳ Ｐゴシック" panose="020B0600070205080204" pitchFamily="50" charset="-128"/>
            </a:rPr>
            <a:t>9,272</a:t>
          </a:r>
          <a:r>
            <a:rPr kumimoji="1" lang="ja-JP" altLang="en-US" sz="1300">
              <a:latin typeface="ＭＳ Ｐゴシック" panose="020B0600070205080204" pitchFamily="50" charset="-128"/>
              <a:ea typeface="ＭＳ Ｐゴシック" panose="020B0600070205080204" pitchFamily="50" charset="-128"/>
            </a:rPr>
            <a:t>百万円、基準財政需要額</a:t>
          </a:r>
          <a:r>
            <a:rPr kumimoji="1" lang="en-US" altLang="ja-JP" sz="1300">
              <a:latin typeface="ＭＳ Ｐゴシック" panose="020B0600070205080204" pitchFamily="50" charset="-128"/>
              <a:ea typeface="ＭＳ Ｐゴシック" panose="020B0600070205080204" pitchFamily="50" charset="-128"/>
            </a:rPr>
            <a:t>14,677</a:t>
          </a:r>
          <a:r>
            <a:rPr kumimoji="1" lang="ja-JP" altLang="en-US" sz="1300">
              <a:latin typeface="ＭＳ Ｐゴシック" panose="020B0600070205080204" pitchFamily="50" charset="-128"/>
              <a:ea typeface="ＭＳ Ｐゴシック" panose="020B0600070205080204" pitchFamily="50" charset="-128"/>
            </a:rPr>
            <a:t>百万円）と令和４年度と同じであり、横ばいで推移しています。引き続き財政基盤の強化に努めます。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119239</xdr:rowOff>
    </xdr:from>
    <xdr:to>
      <xdr:col>23</xdr:col>
      <xdr:colOff>133350</xdr:colOff>
      <xdr:row>42</xdr:row>
      <xdr:rowOff>146050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2013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92428</xdr:rowOff>
    </xdr:from>
    <xdr:to>
      <xdr:col>19</xdr:col>
      <xdr:colOff>133350</xdr:colOff>
      <xdr:row>42</xdr:row>
      <xdr:rowOff>119239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933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52211</xdr:rowOff>
    </xdr:from>
    <xdr:to>
      <xdr:col>15</xdr:col>
      <xdr:colOff>82550</xdr:colOff>
      <xdr:row>42</xdr:row>
      <xdr:rowOff>92428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531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52211</xdr:rowOff>
    </xdr:from>
    <xdr:to>
      <xdr:col>11</xdr:col>
      <xdr:colOff>31750</xdr:colOff>
      <xdr:row>42</xdr:row>
      <xdr:rowOff>52211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53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68439</xdr:rowOff>
    </xdr:from>
    <xdr:to>
      <xdr:col>19</xdr:col>
      <xdr:colOff>184150</xdr:colOff>
      <xdr:row>42</xdr:row>
      <xdr:rowOff>170039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41628</xdr:rowOff>
    </xdr:from>
    <xdr:to>
      <xdr:col>15</xdr:col>
      <xdr:colOff>133350</xdr:colOff>
      <xdr:row>42</xdr:row>
      <xdr:rowOff>143228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1411</xdr:rowOff>
    </xdr:from>
    <xdr:to>
      <xdr:col>11</xdr:col>
      <xdr:colOff>82550</xdr:colOff>
      <xdr:row>42</xdr:row>
      <xdr:rowOff>103011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87788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87788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扶助費や公債費について、高い水準で推移しているほか、特別会計への繰出金の増加などで経常一般財源歳出が</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億円増えたことにより、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ポイント上昇しています。今後とも財源確保や経常経費の削減に努めます。</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125984</xdr:rowOff>
    </xdr:from>
    <xdr:to>
      <xdr:col>23</xdr:col>
      <xdr:colOff>133350</xdr:colOff>
      <xdr:row>67</xdr:row>
      <xdr:rowOff>31750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44168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119126</xdr:rowOff>
    </xdr:from>
    <xdr:to>
      <xdr:col>19</xdr:col>
      <xdr:colOff>133350</xdr:colOff>
      <xdr:row>66</xdr:row>
      <xdr:rowOff>125984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920476"/>
          <a:ext cx="889000" cy="52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119126</xdr:rowOff>
    </xdr:from>
    <xdr:to>
      <xdr:col>15</xdr:col>
      <xdr:colOff>82550</xdr:colOff>
      <xdr:row>67</xdr:row>
      <xdr:rowOff>41402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920476"/>
          <a:ext cx="889000" cy="60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41402</xdr:rowOff>
    </xdr:from>
    <xdr:to>
      <xdr:col>11</xdr:col>
      <xdr:colOff>31750</xdr:colOff>
      <xdr:row>67</xdr:row>
      <xdr:rowOff>60706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5285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152400</xdr:rowOff>
    </xdr:from>
    <xdr:to>
      <xdr:col>23</xdr:col>
      <xdr:colOff>184150</xdr:colOff>
      <xdr:row>67</xdr:row>
      <xdr:rowOff>82550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48277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36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75184</xdr:rowOff>
    </xdr:from>
    <xdr:to>
      <xdr:col>19</xdr:col>
      <xdr:colOff>184150</xdr:colOff>
      <xdr:row>67</xdr:row>
      <xdr:rowOff>5334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39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161561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47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68326</xdr:rowOff>
    </xdr:from>
    <xdr:to>
      <xdr:col>15</xdr:col>
      <xdr:colOff>133350</xdr:colOff>
      <xdr:row>63</xdr:row>
      <xdr:rowOff>169926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154703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162052</xdr:rowOff>
    </xdr:from>
    <xdr:to>
      <xdr:col>11</xdr:col>
      <xdr:colOff>82550</xdr:colOff>
      <xdr:row>67</xdr:row>
      <xdr:rowOff>92202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47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76979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56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9906</xdr:rowOff>
    </xdr:from>
    <xdr:to>
      <xdr:col>7</xdr:col>
      <xdr:colOff>31750</xdr:colOff>
      <xdr:row>67</xdr:row>
      <xdr:rowOff>111506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49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96283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58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[106,290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人口一人当たりの人件費・物件費等決算額は類似団体に比べて低くなっており、経費の削減が図れていると考えています。</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119735</xdr:rowOff>
    </xdr:from>
    <xdr:to>
      <xdr:col>23</xdr:col>
      <xdr:colOff>133350</xdr:colOff>
      <xdr:row>88</xdr:row>
      <xdr:rowOff>99633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4007185"/>
          <a:ext cx="0" cy="11800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71710</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15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99633</xdr:rowOff>
    </xdr:from>
    <xdr:to>
      <xdr:col>24</xdr:col>
      <xdr:colOff>12700</xdr:colOff>
      <xdr:row>88</xdr:row>
      <xdr:rowOff>99633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18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34662</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50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119735</xdr:rowOff>
    </xdr:from>
    <xdr:to>
      <xdr:col>24</xdr:col>
      <xdr:colOff>12700</xdr:colOff>
      <xdr:row>81</xdr:row>
      <xdr:rowOff>119735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4007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152245</xdr:rowOff>
    </xdr:from>
    <xdr:to>
      <xdr:col>23</xdr:col>
      <xdr:colOff>133350</xdr:colOff>
      <xdr:row>81</xdr:row>
      <xdr:rowOff>161203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039695"/>
          <a:ext cx="838200" cy="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165287</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224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21760</xdr:rowOff>
    </xdr:from>
    <xdr:to>
      <xdr:col>23</xdr:col>
      <xdr:colOff>184150</xdr:colOff>
      <xdr:row>83</xdr:row>
      <xdr:rowOff>123360</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2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146762</xdr:rowOff>
    </xdr:from>
    <xdr:to>
      <xdr:col>19</xdr:col>
      <xdr:colOff>133350</xdr:colOff>
      <xdr:row>81</xdr:row>
      <xdr:rowOff>161203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34212"/>
          <a:ext cx="889000" cy="1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23848</xdr:rowOff>
    </xdr:from>
    <xdr:to>
      <xdr:col>19</xdr:col>
      <xdr:colOff>184150</xdr:colOff>
      <xdr:row>83</xdr:row>
      <xdr:rowOff>125448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25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110225</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340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131691</xdr:rowOff>
    </xdr:from>
    <xdr:to>
      <xdr:col>15</xdr:col>
      <xdr:colOff>82550</xdr:colOff>
      <xdr:row>81</xdr:row>
      <xdr:rowOff>146762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19141"/>
          <a:ext cx="889000" cy="1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163850</xdr:rowOff>
    </xdr:from>
    <xdr:to>
      <xdr:col>15</xdr:col>
      <xdr:colOff>133350</xdr:colOff>
      <xdr:row>83</xdr:row>
      <xdr:rowOff>94000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22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78777</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30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91376</xdr:rowOff>
    </xdr:from>
    <xdr:to>
      <xdr:col>11</xdr:col>
      <xdr:colOff>31750</xdr:colOff>
      <xdr:row>81</xdr:row>
      <xdr:rowOff>131691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78826"/>
          <a:ext cx="889000" cy="4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122920</xdr:rowOff>
    </xdr:from>
    <xdr:to>
      <xdr:col>11</xdr:col>
      <xdr:colOff>82550</xdr:colOff>
      <xdr:row>83</xdr:row>
      <xdr:rowOff>53070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1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37847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2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63698</xdr:rowOff>
    </xdr:from>
    <xdr:to>
      <xdr:col>7</xdr:col>
      <xdr:colOff>31750</xdr:colOff>
      <xdr:row>82</xdr:row>
      <xdr:rowOff>165298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12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150075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20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101445</xdr:rowOff>
    </xdr:from>
    <xdr:to>
      <xdr:col>23</xdr:col>
      <xdr:colOff>184150</xdr:colOff>
      <xdr:row>82</xdr:row>
      <xdr:rowOff>31595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8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22722</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91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110403</xdr:rowOff>
    </xdr:from>
    <xdr:to>
      <xdr:col>19</xdr:col>
      <xdr:colOff>184150</xdr:colOff>
      <xdr:row>82</xdr:row>
      <xdr:rowOff>40553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50730</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66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95962</xdr:rowOff>
    </xdr:from>
    <xdr:to>
      <xdr:col>15</xdr:col>
      <xdr:colOff>133350</xdr:colOff>
      <xdr:row>82</xdr:row>
      <xdr:rowOff>26112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8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36289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5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80891</xdr:rowOff>
    </xdr:from>
    <xdr:to>
      <xdr:col>11</xdr:col>
      <xdr:colOff>82550</xdr:colOff>
      <xdr:row>82</xdr:row>
      <xdr:rowOff>11041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6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21218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3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40576</xdr:rowOff>
    </xdr:from>
    <xdr:to>
      <xdr:col>7</xdr:col>
      <xdr:colOff>31750</xdr:colOff>
      <xdr:row>81</xdr:row>
      <xdr:rowOff>142176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2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152353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9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ラスパイレス指数は、令和３年度以降、類似団体内平均値と比較すると低い水準で推移しています。令和５年度も、給与適正化によるカットに加え、全職員の給与</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％カットにより、低い水準となっています。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30843</xdr:rowOff>
    </xdr:from>
    <xdr:to>
      <xdr:col>81</xdr:col>
      <xdr:colOff>44450</xdr:colOff>
      <xdr:row>84</xdr:row>
      <xdr:rowOff>117021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432643"/>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30843</xdr:rowOff>
    </xdr:from>
    <xdr:to>
      <xdr:col>77</xdr:col>
      <xdr:colOff>44450</xdr:colOff>
      <xdr:row>84</xdr:row>
      <xdr:rowOff>117021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4326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30843</xdr:rowOff>
    </xdr:from>
    <xdr:to>
      <xdr:col>72</xdr:col>
      <xdr:colOff>203200</xdr:colOff>
      <xdr:row>86</xdr:row>
      <xdr:rowOff>118836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432643"/>
          <a:ext cx="889000" cy="43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118836</xdr:rowOff>
    </xdr:from>
    <xdr:to>
      <xdr:col>68</xdr:col>
      <xdr:colOff>152400</xdr:colOff>
      <xdr:row>87</xdr:row>
      <xdr:rowOff>16329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86353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168020</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66221</xdr:rowOff>
    </xdr:from>
    <xdr:to>
      <xdr:col>77</xdr:col>
      <xdr:colOff>95250</xdr:colOff>
      <xdr:row>84</xdr:row>
      <xdr:rowOff>167821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6548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36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151493</xdr:rowOff>
    </xdr:from>
    <xdr:to>
      <xdr:col>73</xdr:col>
      <xdr:colOff>44450</xdr:colOff>
      <xdr:row>84</xdr:row>
      <xdr:rowOff>81643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91820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68036</xdr:rowOff>
    </xdr:from>
    <xdr:to>
      <xdr:col>68</xdr:col>
      <xdr:colOff>203200</xdr:colOff>
      <xdr:row>86</xdr:row>
      <xdr:rowOff>169636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51906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人口千人当たりの職員数は、類似団体内平均値と比較すると低い水準で推移しています。これは、これまで定員適正化計画等により職員数の削減に取り組んできた結果によるものなどと分析しています。</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73131</xdr:rowOff>
    </xdr:from>
    <xdr:to>
      <xdr:col>81</xdr:col>
      <xdr:colOff>44450</xdr:colOff>
      <xdr:row>61</xdr:row>
      <xdr:rowOff>83185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531581"/>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36936</xdr:rowOff>
    </xdr:from>
    <xdr:to>
      <xdr:col>77</xdr:col>
      <xdr:colOff>44450</xdr:colOff>
      <xdr:row>61</xdr:row>
      <xdr:rowOff>73131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95386"/>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26881</xdr:rowOff>
    </xdr:from>
    <xdr:to>
      <xdr:col>72</xdr:col>
      <xdr:colOff>203200</xdr:colOff>
      <xdr:row>61</xdr:row>
      <xdr:rowOff>36936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85331"/>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24871</xdr:rowOff>
    </xdr:from>
    <xdr:to>
      <xdr:col>68</xdr:col>
      <xdr:colOff>152400</xdr:colOff>
      <xdr:row>61</xdr:row>
      <xdr:rowOff>26881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83321"/>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48912</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33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22331</xdr:rowOff>
    </xdr:from>
    <xdr:to>
      <xdr:col>77</xdr:col>
      <xdr:colOff>95250</xdr:colOff>
      <xdr:row>61</xdr:row>
      <xdr:rowOff>123931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8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134108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249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157586</xdr:rowOff>
    </xdr:from>
    <xdr:to>
      <xdr:col>73</xdr:col>
      <xdr:colOff>44450</xdr:colOff>
      <xdr:row>61</xdr:row>
      <xdr:rowOff>87736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147531</xdr:rowOff>
    </xdr:from>
    <xdr:to>
      <xdr:col>68</xdr:col>
      <xdr:colOff>203200</xdr:colOff>
      <xdr:row>61</xdr:row>
      <xdr:rowOff>77681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87858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20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145521</xdr:rowOff>
    </xdr:from>
    <xdr:to>
      <xdr:col>64</xdr:col>
      <xdr:colOff>152400</xdr:colOff>
      <xdr:row>61</xdr:row>
      <xdr:rowOff>75671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3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85848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20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当市では過去に発行した市債の残高が大きいため類似団体と比べて実質公債費比率が高い数値となっていますが、令和５年度の実質公債費比率は、「</a:t>
          </a:r>
          <a:r>
            <a:rPr kumimoji="1" lang="en-US" altLang="ja-JP" sz="1300">
              <a:latin typeface="ＭＳ Ｐゴシック" panose="020B0600070205080204" pitchFamily="50" charset="-128"/>
              <a:ea typeface="ＭＳ Ｐゴシック" panose="020B0600070205080204" pitchFamily="50" charset="-128"/>
            </a:rPr>
            <a:t>15.5</a:t>
          </a:r>
          <a:r>
            <a:rPr kumimoji="1" lang="ja-JP" altLang="en-US" sz="1300">
              <a:latin typeface="ＭＳ Ｐゴシック" panose="020B0600070205080204" pitchFamily="50" charset="-128"/>
              <a:ea typeface="ＭＳ Ｐゴシック" panose="020B0600070205080204" pitchFamily="50" charset="-128"/>
            </a:rPr>
            <a:t>％」と、令和４年度の「</a:t>
          </a:r>
          <a:r>
            <a:rPr kumimoji="1" lang="en-US" altLang="ja-JP" sz="1300">
              <a:latin typeface="ＭＳ Ｐゴシック" panose="020B0600070205080204" pitchFamily="50" charset="-128"/>
              <a:ea typeface="ＭＳ Ｐゴシック" panose="020B0600070205080204" pitchFamily="50" charset="-128"/>
            </a:rPr>
            <a:t>15.7</a:t>
          </a:r>
          <a:r>
            <a:rPr kumimoji="1" lang="ja-JP" altLang="en-US" sz="1300">
              <a:latin typeface="ＭＳ Ｐゴシック" panose="020B0600070205080204" pitchFamily="50" charset="-128"/>
              <a:ea typeface="ＭＳ Ｐゴシック" panose="020B0600070205080204" pitchFamily="50" charset="-128"/>
            </a:rPr>
            <a:t>％」に対し、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ポイント減少しました。臨時財政対策債の発行額が減額（前年度と比べて</a:t>
          </a:r>
          <a:r>
            <a:rPr kumimoji="1" lang="en-US" altLang="ja-JP" sz="1300">
              <a:latin typeface="ＭＳ Ｐゴシック" panose="020B0600070205080204" pitchFamily="50" charset="-128"/>
              <a:ea typeface="ＭＳ Ｐゴシック" panose="020B0600070205080204" pitchFamily="50" charset="-128"/>
            </a:rPr>
            <a:t>225</a:t>
          </a:r>
          <a:r>
            <a:rPr kumimoji="1" lang="ja-JP" altLang="en-US" sz="1300">
              <a:latin typeface="ＭＳ Ｐゴシック" panose="020B0600070205080204" pitchFamily="50" charset="-128"/>
              <a:ea typeface="ＭＳ Ｐゴシック" panose="020B0600070205080204" pitchFamily="50" charset="-128"/>
            </a:rPr>
            <a:t>百万円減）したものの、比率算定の分母となる標準財政規模が増加（前年度と比べて</a:t>
          </a:r>
          <a:r>
            <a:rPr kumimoji="1" lang="en-US" altLang="ja-JP" sz="1300">
              <a:latin typeface="ＭＳ Ｐゴシック" panose="020B0600070205080204" pitchFamily="50" charset="-128"/>
              <a:ea typeface="ＭＳ Ｐゴシック" panose="020B0600070205080204" pitchFamily="50" charset="-128"/>
            </a:rPr>
            <a:t>291</a:t>
          </a:r>
          <a:r>
            <a:rPr kumimoji="1" lang="ja-JP" altLang="en-US" sz="1300">
              <a:latin typeface="ＭＳ Ｐゴシック" panose="020B0600070205080204" pitchFamily="50" charset="-128"/>
              <a:ea typeface="ＭＳ Ｐゴシック" panose="020B0600070205080204" pitchFamily="50" charset="-128"/>
            </a:rPr>
            <a:t>百万円増）、分子となる元利・準元利償還金が減少したため、比率が低くなりました。</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41910</xdr:rowOff>
    </xdr:from>
    <xdr:to>
      <xdr:col>81</xdr:col>
      <xdr:colOff>44450</xdr:colOff>
      <xdr:row>45</xdr:row>
      <xdr:rowOff>61214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75716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61214</xdr:rowOff>
    </xdr:from>
    <xdr:to>
      <xdr:col>77</xdr:col>
      <xdr:colOff>44450</xdr:colOff>
      <xdr:row>45</xdr:row>
      <xdr:rowOff>70866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77646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70866</xdr:rowOff>
    </xdr:from>
    <xdr:to>
      <xdr:col>72</xdr:col>
      <xdr:colOff>203200</xdr:colOff>
      <xdr:row>45</xdr:row>
      <xdr:rowOff>90170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7861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90170</xdr:rowOff>
    </xdr:from>
    <xdr:to>
      <xdr:col>68</xdr:col>
      <xdr:colOff>152400</xdr:colOff>
      <xdr:row>45</xdr:row>
      <xdr:rowOff>99822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8054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162560</xdr:rowOff>
    </xdr:from>
    <xdr:to>
      <xdr:col>81</xdr:col>
      <xdr:colOff>95250</xdr:colOff>
      <xdr:row>45</xdr:row>
      <xdr:rowOff>92710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58437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60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45</xdr:row>
      <xdr:rowOff>10414</xdr:rowOff>
    </xdr:from>
    <xdr:to>
      <xdr:col>77</xdr:col>
      <xdr:colOff>95250</xdr:colOff>
      <xdr:row>45</xdr:row>
      <xdr:rowOff>112014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72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96791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812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45</xdr:row>
      <xdr:rowOff>20066</xdr:rowOff>
    </xdr:from>
    <xdr:to>
      <xdr:col>73</xdr:col>
      <xdr:colOff>44450</xdr:colOff>
      <xdr:row>45</xdr:row>
      <xdr:rowOff>121666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73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106443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82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45</xdr:row>
      <xdr:rowOff>39370</xdr:rowOff>
    </xdr:from>
    <xdr:to>
      <xdr:col>68</xdr:col>
      <xdr:colOff>203200</xdr:colOff>
      <xdr:row>45</xdr:row>
      <xdr:rowOff>140970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75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125747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84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49022</xdr:rowOff>
    </xdr:from>
    <xdr:to>
      <xdr:col>64</xdr:col>
      <xdr:colOff>152400</xdr:colOff>
      <xdr:row>45</xdr:row>
      <xdr:rowOff>150622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76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135399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85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当市では、過去に発行した市債の元利償還金が大きいため類似団体と比べて将来負担比率が高い数値となっています。令和５年度は、 地方債残高の減少や財政調整基金、国民健康保険財政調整基金の積み立てを行ったことにより、将来負担すべき地方債等から控除できる充当可能基金の残高が増加したことなどから、前年度比で</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130.5</a:t>
          </a:r>
          <a:r>
            <a:rPr kumimoji="1" lang="ja-JP" altLang="en-US" sz="1300">
              <a:latin typeface="ＭＳ Ｐゴシック" panose="020B0600070205080204" pitchFamily="50" charset="-128"/>
              <a:ea typeface="ＭＳ Ｐゴシック" panose="020B0600070205080204" pitchFamily="50" charset="-128"/>
            </a:rPr>
            <a:t>％となりました。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19</xdr:row>
      <xdr:rowOff>162772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049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134849</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39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19</xdr:row>
      <xdr:rowOff>162772</xdr:rowOff>
    </xdr:from>
    <xdr:to>
      <xdr:col>81</xdr:col>
      <xdr:colOff>133350</xdr:colOff>
      <xdr:row>19</xdr:row>
      <xdr:rowOff>162772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420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162772</xdr:rowOff>
    </xdr:from>
    <xdr:to>
      <xdr:col>81</xdr:col>
      <xdr:colOff>44450</xdr:colOff>
      <xdr:row>20</xdr:row>
      <xdr:rowOff>107146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3420322"/>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107146</xdr:rowOff>
    </xdr:from>
    <xdr:to>
      <xdr:col>77</xdr:col>
      <xdr:colOff>44450</xdr:colOff>
      <xdr:row>21</xdr:row>
      <xdr:rowOff>70019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3536146"/>
          <a:ext cx="889000" cy="13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21717</xdr:rowOff>
    </xdr:from>
    <xdr:to>
      <xdr:col>77</xdr:col>
      <xdr:colOff>95250</xdr:colOff>
      <xdr:row>14</xdr:row>
      <xdr:rowOff>123317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42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133494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190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70019</xdr:rowOff>
    </xdr:from>
    <xdr:to>
      <xdr:col>72</xdr:col>
      <xdr:colOff>203200</xdr:colOff>
      <xdr:row>22</xdr:row>
      <xdr:rowOff>44154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3670469"/>
          <a:ext cx="889000" cy="14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64347</xdr:rowOff>
    </xdr:from>
    <xdr:to>
      <xdr:col>73</xdr:col>
      <xdr:colOff>44450</xdr:colOff>
      <xdr:row>14</xdr:row>
      <xdr:rowOff>165947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4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4674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23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44154</xdr:rowOff>
    </xdr:from>
    <xdr:to>
      <xdr:col>68</xdr:col>
      <xdr:colOff>152400</xdr:colOff>
      <xdr:row>22</xdr:row>
      <xdr:rowOff>137456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3816054"/>
          <a:ext cx="889000" cy="9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121454</xdr:rowOff>
    </xdr:from>
    <xdr:to>
      <xdr:col>68</xdr:col>
      <xdr:colOff>203200</xdr:colOff>
      <xdr:row>15</xdr:row>
      <xdr:rowOff>51604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52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61781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29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124672</xdr:rowOff>
    </xdr:from>
    <xdr:to>
      <xdr:col>64</xdr:col>
      <xdr:colOff>152400</xdr:colOff>
      <xdr:row>15</xdr:row>
      <xdr:rowOff>54822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64999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111972</xdr:rowOff>
    </xdr:from>
    <xdr:to>
      <xdr:col>81</xdr:col>
      <xdr:colOff>95250</xdr:colOff>
      <xdr:row>20</xdr:row>
      <xdr:rowOff>42122</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336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7849</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326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56346</xdr:rowOff>
    </xdr:from>
    <xdr:to>
      <xdr:col>77</xdr:col>
      <xdr:colOff>95250</xdr:colOff>
      <xdr:row>20</xdr:row>
      <xdr:rowOff>157946</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348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142723</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3571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19219</xdr:rowOff>
    </xdr:from>
    <xdr:to>
      <xdr:col>73</xdr:col>
      <xdr:colOff>44450</xdr:colOff>
      <xdr:row>21</xdr:row>
      <xdr:rowOff>120819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36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105596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370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164804</xdr:rowOff>
    </xdr:from>
    <xdr:to>
      <xdr:col>68</xdr:col>
      <xdr:colOff>203200</xdr:colOff>
      <xdr:row>22</xdr:row>
      <xdr:rowOff>94954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376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79731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851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86656</xdr:rowOff>
    </xdr:from>
    <xdr:to>
      <xdr:col>64</xdr:col>
      <xdr:colOff>152400</xdr:colOff>
      <xdr:row>23</xdr:row>
      <xdr:rowOff>16806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85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1583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944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75,248
74,077
129.77
32,382,032
31,810,027
528,047
17,221,232
31,743,595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130.5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内平均値と比較すると高い水準で推移していました。これは、これまでの新規採用職員の抑制等から職員の平均年齢が上昇していることが要因の一つと分析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年度から、全職員対象に給与独自削減の取組を実施したことなどにより令和元年度と比較すると、類似団体の平均との差は縮小しました。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110672</xdr:rowOff>
    </xdr:from>
    <xdr:to>
      <xdr:col>24</xdr:col>
      <xdr:colOff>25400</xdr:colOff>
      <xdr:row>36</xdr:row>
      <xdr:rowOff>110672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828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110672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849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149860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849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36</xdr:row>
      <xdr:rowOff>149860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276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59872</xdr:rowOff>
    </xdr:from>
    <xdr:to>
      <xdr:col>24</xdr:col>
      <xdr:colOff>76200</xdr:colOff>
      <xdr:row>36</xdr:row>
      <xdr:rowOff>161472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31949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0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59872</xdr:rowOff>
    </xdr:from>
    <xdr:to>
      <xdr:col>20</xdr:col>
      <xdr:colOff>38100</xdr:colOff>
      <xdr:row>36</xdr:row>
      <xdr:rowOff>161472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146249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1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係る経常収支比率は、類似団体以内平均値と比較すると低い水準で推移しています。これは、令和元年度まで物件費として整理されていた臨時雇用賃金が他自治体と比較して低水準であること、また、平成</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年度の財政健全化緊急対策等の取組以降、消耗品費や光熱水費等の削減をはじめ、施設管理や業務管理委託等に係る仕様や発注方法を見直すなど積極的な経費節減策に努めていることによるものなどと分析しています。</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69850</xdr:rowOff>
    </xdr:from>
    <xdr:to>
      <xdr:col>82</xdr:col>
      <xdr:colOff>107950</xdr:colOff>
      <xdr:row>13</xdr:row>
      <xdr:rowOff>85090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2987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52087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3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157480</xdr:rowOff>
    </xdr:from>
    <xdr:to>
      <xdr:col>78</xdr:col>
      <xdr:colOff>69850</xdr:colOff>
      <xdr:row>13</xdr:row>
      <xdr:rowOff>85090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2148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157480</xdr:rowOff>
    </xdr:from>
    <xdr:to>
      <xdr:col>73</xdr:col>
      <xdr:colOff>180975</xdr:colOff>
      <xdr:row>13</xdr:row>
      <xdr:rowOff>77470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2148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77470</xdr:rowOff>
    </xdr:from>
    <xdr:to>
      <xdr:col>69</xdr:col>
      <xdr:colOff>92075</xdr:colOff>
      <xdr:row>13</xdr:row>
      <xdr:rowOff>153670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3063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19050</xdr:rowOff>
    </xdr:from>
    <xdr:to>
      <xdr:col>82</xdr:col>
      <xdr:colOff>158750</xdr:colOff>
      <xdr:row>13</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35577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34290</xdr:rowOff>
    </xdr:from>
    <xdr:to>
      <xdr:col>78</xdr:col>
      <xdr:colOff>120650</xdr:colOff>
      <xdr:row>13</xdr:row>
      <xdr:rowOff>135890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26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146067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03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106680</xdr:rowOff>
    </xdr:from>
    <xdr:to>
      <xdr:col>74</xdr:col>
      <xdr:colOff>31750</xdr:colOff>
      <xdr:row>13</xdr:row>
      <xdr:rowOff>36830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16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47007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193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26670</xdr:rowOff>
    </xdr:from>
    <xdr:to>
      <xdr:col>69</xdr:col>
      <xdr:colOff>142875</xdr:colOff>
      <xdr:row>13</xdr:row>
      <xdr:rowOff>128270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25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138447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2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102870</xdr:rowOff>
    </xdr:from>
    <xdr:to>
      <xdr:col>65</xdr:col>
      <xdr:colOff>53975</xdr:colOff>
      <xdr:row>14</xdr:row>
      <xdr:rowOff>33020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43197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0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内平均値と比較して高い水準で推移しています。これは、高齢化の進行が全国平均より早く、団塊世代の人口比率が高い本市の性質から社会福祉費の増や、過去に民営化を進めた保育所等への児童福祉費の増などによるものと分析しています。</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167822</xdr:rowOff>
    </xdr:from>
    <xdr:to>
      <xdr:col>24</xdr:col>
      <xdr:colOff>25400</xdr:colOff>
      <xdr:row>60</xdr:row>
      <xdr:rowOff>78015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283372"/>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69850</xdr:rowOff>
    </xdr:from>
    <xdr:to>
      <xdr:col>19</xdr:col>
      <xdr:colOff>187325</xdr:colOff>
      <xdr:row>59</xdr:row>
      <xdr:rowOff>167822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1854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69850</xdr:rowOff>
    </xdr:from>
    <xdr:to>
      <xdr:col>15</xdr:col>
      <xdr:colOff>98425</xdr:colOff>
      <xdr:row>60</xdr:row>
      <xdr:rowOff>78015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185400"/>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78015</xdr:rowOff>
    </xdr:from>
    <xdr:to>
      <xdr:col>11</xdr:col>
      <xdr:colOff>9525</xdr:colOff>
      <xdr:row>60</xdr:row>
      <xdr:rowOff>143328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365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27215</xdr:rowOff>
    </xdr:from>
    <xdr:to>
      <xdr:col>24</xdr:col>
      <xdr:colOff>76200</xdr:colOff>
      <xdr:row>60</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170742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117022</xdr:rowOff>
    </xdr:from>
    <xdr:to>
      <xdr:col>20</xdr:col>
      <xdr:colOff>38100</xdr:colOff>
      <xdr:row>60</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31949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31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19050</xdr:rowOff>
    </xdr:from>
    <xdr:to>
      <xdr:col>15</xdr:col>
      <xdr:colOff>149225</xdr:colOff>
      <xdr:row>59</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27215</xdr:rowOff>
    </xdr:from>
    <xdr:to>
      <xdr:col>11</xdr:col>
      <xdr:colOff>60325</xdr:colOff>
      <xdr:row>60</xdr:row>
      <xdr:rowOff>128815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113592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92528</xdr:rowOff>
    </xdr:from>
    <xdr:to>
      <xdr:col>6</xdr:col>
      <xdr:colOff>171450</xdr:colOff>
      <xdr:row>61</xdr:row>
      <xdr:rowOff>22678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7455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内平均値と比較すると高い水準で推移しています。これは、高齢化の進展等に伴い、後期高齢者医療会計や介護保険会計、国民健康保険事業会計への繰出金に係る負担が大きいことによるものなどと分析しています。</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120650</xdr:rowOff>
    </xdr:from>
    <xdr:to>
      <xdr:col>82</xdr:col>
      <xdr:colOff>107950</xdr:colOff>
      <xdr:row>58</xdr:row>
      <xdr:rowOff>101600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933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57</xdr:row>
      <xdr:rowOff>120650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80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58</xdr:row>
      <xdr:rowOff>50800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880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59</xdr:row>
      <xdr:rowOff>158750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9949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50800</xdr:rowOff>
    </xdr:from>
    <xdr:to>
      <xdr:col>82</xdr:col>
      <xdr:colOff>158750</xdr:colOff>
      <xdr:row>58</xdr:row>
      <xdr:rowOff>152400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22877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69850</xdr:rowOff>
    </xdr:from>
    <xdr:to>
      <xdr:col>78</xdr:col>
      <xdr:colOff>120650</xdr:colOff>
      <xdr:row>58</xdr:row>
      <xdr:rowOff>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156227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2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107950</xdr:rowOff>
    </xdr:from>
    <xdr:to>
      <xdr:col>65</xdr:col>
      <xdr:colOff>53975</xdr:colOff>
      <xdr:row>60</xdr:row>
      <xdr:rowOff>38100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22877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内平均値と比較すると高い水準で推移しています。これは、各地域づくり組織へのまちづくり交付金をはじめ、伊賀南部環境衛生組合への分担金や病院事業会計、下水道事業会計への繰出金の負担が大きいことによるものなどと分析しています。</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26416</xdr:rowOff>
    </xdr:from>
    <xdr:to>
      <xdr:col>82</xdr:col>
      <xdr:colOff>107950</xdr:colOff>
      <xdr:row>38</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54151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161290</xdr:rowOff>
    </xdr:from>
    <xdr:to>
      <xdr:col>78</xdr:col>
      <xdr:colOff>69850</xdr:colOff>
      <xdr:row>38</xdr:row>
      <xdr:rowOff>58420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504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147574</xdr:rowOff>
    </xdr:from>
    <xdr:to>
      <xdr:col>73</xdr:col>
      <xdr:colOff>180975</xdr:colOff>
      <xdr:row>37</xdr:row>
      <xdr:rowOff>161290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4912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147574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35406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147066</xdr:rowOff>
    </xdr:from>
    <xdr:to>
      <xdr:col>82</xdr:col>
      <xdr:colOff>158750</xdr:colOff>
      <xdr:row>38</xdr:row>
      <xdr:rowOff>77215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119143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xdr:rowOff>
    </xdr:from>
    <xdr:to>
      <xdr:col>78</xdr:col>
      <xdr:colOff>120650</xdr:colOff>
      <xdr:row>38</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93997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110490</xdr:rowOff>
    </xdr:from>
    <xdr:to>
      <xdr:col>74</xdr:col>
      <xdr:colOff>31750</xdr:colOff>
      <xdr:row>38</xdr:row>
      <xdr:rowOff>40640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25417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96774</xdr:rowOff>
    </xdr:from>
    <xdr:to>
      <xdr:col>69</xdr:col>
      <xdr:colOff>142875</xdr:colOff>
      <xdr:row>38</xdr:row>
      <xdr:rowOff>26924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11701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内平均値と比較して高い水準で推移しています。これは、土地開発公社解散に伴う第三セクター等改革推進債や過去の大規模投資事業に係る起債の償還金が重くのしかかっていることによるものなどと分析しています。</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30987</xdr:rowOff>
    </xdr:from>
    <xdr:to>
      <xdr:col>24</xdr:col>
      <xdr:colOff>25400</xdr:colOff>
      <xdr:row>78</xdr:row>
      <xdr:rowOff>30987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4040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78</xdr:row>
      <xdr:rowOff>30987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3858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78</xdr:row>
      <xdr:rowOff>72137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385800"/>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72137</xdr:rowOff>
    </xdr:from>
    <xdr:to>
      <xdr:col>11</xdr:col>
      <xdr:colOff>9525</xdr:colOff>
      <xdr:row>78</xdr:row>
      <xdr:rowOff>85852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4452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151637</xdr:rowOff>
    </xdr:from>
    <xdr:to>
      <xdr:col>24</xdr:col>
      <xdr:colOff>76200</xdr:colOff>
      <xdr:row>78</xdr:row>
      <xdr:rowOff>81787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123714</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151637</xdr:rowOff>
    </xdr:from>
    <xdr:to>
      <xdr:col>20</xdr:col>
      <xdr:colOff>38100</xdr:colOff>
      <xdr:row>78</xdr:row>
      <xdr:rowOff>81787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66564</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21337</xdr:rowOff>
    </xdr:from>
    <xdr:to>
      <xdr:col>11</xdr:col>
      <xdr:colOff>60325</xdr:colOff>
      <xdr:row>78</xdr:row>
      <xdr:rowOff>122937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107714</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35052</xdr:rowOff>
    </xdr:from>
    <xdr:to>
      <xdr:col>6</xdr:col>
      <xdr:colOff>171450</xdr:colOff>
      <xdr:row>78</xdr:row>
      <xdr:rowOff>136652</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121429</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内平均値と比較して高い水準で推移しています。これは、病院事業会計や下水道事業会計への繰出金のほか、全国平均より早い高齢化の進行等による社会保障経費の負担が大きいことによるものなどと分析しています。</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144145</xdr:rowOff>
    </xdr:from>
    <xdr:to>
      <xdr:col>82</xdr:col>
      <xdr:colOff>107950</xdr:colOff>
      <xdr:row>78</xdr:row>
      <xdr:rowOff>18414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4579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29845</xdr:rowOff>
    </xdr:from>
    <xdr:to>
      <xdr:col>78</xdr:col>
      <xdr:colOff>69850</xdr:colOff>
      <xdr:row>77</xdr:row>
      <xdr:rowOff>144145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60045"/>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29845</xdr:rowOff>
    </xdr:from>
    <xdr:to>
      <xdr:col>73</xdr:col>
      <xdr:colOff>180975</xdr:colOff>
      <xdr:row>77</xdr:row>
      <xdr:rowOff>144145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060045"/>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138430</xdr:rowOff>
    </xdr:from>
    <xdr:to>
      <xdr:col>69</xdr:col>
      <xdr:colOff>92075</xdr:colOff>
      <xdr:row>77</xdr:row>
      <xdr:rowOff>144145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3400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139064</xdr:rowOff>
    </xdr:from>
    <xdr:to>
      <xdr:col>82</xdr:col>
      <xdr:colOff>158750</xdr:colOff>
      <xdr:row>78</xdr:row>
      <xdr:rowOff>69214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111141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1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93345</xdr:rowOff>
    </xdr:from>
    <xdr:to>
      <xdr:col>78</xdr:col>
      <xdr:colOff>120650</xdr:colOff>
      <xdr:row>78</xdr:row>
      <xdr:rowOff>23495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8272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81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150495</xdr:rowOff>
    </xdr:from>
    <xdr:to>
      <xdr:col>74</xdr:col>
      <xdr:colOff>31750</xdr:colOff>
      <xdr:row>76</xdr:row>
      <xdr:rowOff>80645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65422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095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93345</xdr:rowOff>
    </xdr:from>
    <xdr:to>
      <xdr:col>69</xdr:col>
      <xdr:colOff>142875</xdr:colOff>
      <xdr:row>78</xdr:row>
      <xdr:rowOff>23495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8272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38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41218</xdr:rowOff>
    </xdr:from>
    <xdr:to>
      <xdr:col>29</xdr:col>
      <xdr:colOff>127000</xdr:colOff>
      <xdr:row>17</xdr:row>
      <xdr:rowOff>75660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03493"/>
          <a:ext cx="647700" cy="34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7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75660</xdr:rowOff>
    </xdr:from>
    <xdr:to>
      <xdr:col>26</xdr:col>
      <xdr:colOff>50800</xdr:colOff>
      <xdr:row>17</xdr:row>
      <xdr:rowOff>84195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37935"/>
          <a:ext cx="698500" cy="8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74517</xdr:rowOff>
    </xdr:from>
    <xdr:to>
      <xdr:col>22</xdr:col>
      <xdr:colOff>114300</xdr:colOff>
      <xdr:row>17</xdr:row>
      <xdr:rowOff>84195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36792"/>
          <a:ext cx="698500" cy="9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74517</xdr:rowOff>
    </xdr:from>
    <xdr:to>
      <xdr:col>18</xdr:col>
      <xdr:colOff>177800</xdr:colOff>
      <xdr:row>17</xdr:row>
      <xdr:rowOff>93586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36792"/>
          <a:ext cx="698500" cy="19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111282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161868</xdr:rowOff>
    </xdr:from>
    <xdr:to>
      <xdr:col>29</xdr:col>
      <xdr:colOff>177800</xdr:colOff>
      <xdr:row>17</xdr:row>
      <xdr:rowOff>92018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52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133945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2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24860</xdr:rowOff>
    </xdr:from>
    <xdr:to>
      <xdr:col>26</xdr:col>
      <xdr:colOff>101600</xdr:colOff>
      <xdr:row>17</xdr:row>
      <xdr:rowOff>126460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87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111237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73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33395</xdr:rowOff>
    </xdr:from>
    <xdr:to>
      <xdr:col>22</xdr:col>
      <xdr:colOff>165100</xdr:colOff>
      <xdr:row>17</xdr:row>
      <xdr:rowOff>134995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95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119772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8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23717</xdr:rowOff>
    </xdr:from>
    <xdr:to>
      <xdr:col>19</xdr:col>
      <xdr:colOff>38100</xdr:colOff>
      <xdr:row>17</xdr:row>
      <xdr:rowOff>125317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85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110094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7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42786</xdr:rowOff>
    </xdr:from>
    <xdr:to>
      <xdr:col>15</xdr:col>
      <xdr:colOff>101600</xdr:colOff>
      <xdr:row>17</xdr:row>
      <xdr:rowOff>144386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05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129163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9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14529</xdr:rowOff>
    </xdr:from>
    <xdr:to>
      <xdr:col>29</xdr:col>
      <xdr:colOff>127000</xdr:colOff>
      <xdr:row>34</xdr:row>
      <xdr:rowOff>34907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281979"/>
          <a:ext cx="647700" cy="20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89033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9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24326</xdr:rowOff>
    </xdr:from>
    <xdr:to>
      <xdr:col>26</xdr:col>
      <xdr:colOff>50800</xdr:colOff>
      <xdr:row>34</xdr:row>
      <xdr:rowOff>34907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291776"/>
          <a:ext cx="698500" cy="10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210877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2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24326</xdr:rowOff>
    </xdr:from>
    <xdr:to>
      <xdr:col>22</xdr:col>
      <xdr:colOff>114300</xdr:colOff>
      <xdr:row>34</xdr:row>
      <xdr:rowOff>59759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291776"/>
          <a:ext cx="698500" cy="35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59759</xdr:rowOff>
    </xdr:from>
    <xdr:to>
      <xdr:col>18</xdr:col>
      <xdr:colOff>177800</xdr:colOff>
      <xdr:row>34</xdr:row>
      <xdr:rowOff>98392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327209"/>
          <a:ext cx="698500" cy="38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282461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283147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306629</xdr:rowOff>
    </xdr:from>
    <xdr:to>
      <xdr:col>29</xdr:col>
      <xdr:colOff>177800</xdr:colOff>
      <xdr:row>34</xdr:row>
      <xdr:rowOff>65329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231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151706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076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327007</xdr:rowOff>
    </xdr:from>
    <xdr:to>
      <xdr:col>26</xdr:col>
      <xdr:colOff>101600</xdr:colOff>
      <xdr:row>34</xdr:row>
      <xdr:rowOff>85707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251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95884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020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316426</xdr:rowOff>
    </xdr:from>
    <xdr:to>
      <xdr:col>22</xdr:col>
      <xdr:colOff>165100</xdr:colOff>
      <xdr:row>34</xdr:row>
      <xdr:rowOff>75126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240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85303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00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8959</xdr:rowOff>
    </xdr:from>
    <xdr:to>
      <xdr:col>19</xdr:col>
      <xdr:colOff>38100</xdr:colOff>
      <xdr:row>34</xdr:row>
      <xdr:rowOff>110559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276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120736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045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47592</xdr:rowOff>
    </xdr:from>
    <xdr:to>
      <xdr:col>15</xdr:col>
      <xdr:colOff>101600</xdr:colOff>
      <xdr:row>34</xdr:row>
      <xdr:rowOff>149192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315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159369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08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75,248
74,077
129.77
32,382,032
31,810,027
528,047
17,221,232
31,743,595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130.5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26714</xdr:rowOff>
    </xdr:from>
    <xdr:to>
      <xdr:col>24</xdr:col>
      <xdr:colOff>63500</xdr:colOff>
      <xdr:row>36</xdr:row>
      <xdr:rowOff>47651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98914"/>
          <a:ext cx="838200" cy="2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26714</xdr:rowOff>
    </xdr:from>
    <xdr:to>
      <xdr:col>19</xdr:col>
      <xdr:colOff>177800</xdr:colOff>
      <xdr:row>36</xdr:row>
      <xdr:rowOff>43726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98914"/>
          <a:ext cx="889000" cy="1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43726</xdr:rowOff>
    </xdr:from>
    <xdr:to>
      <xdr:col>15</xdr:col>
      <xdr:colOff>50800</xdr:colOff>
      <xdr:row>36</xdr:row>
      <xdr:rowOff>51746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15926"/>
          <a:ext cx="889000" cy="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51746</xdr:rowOff>
    </xdr:from>
    <xdr:to>
      <xdr:col>10</xdr:col>
      <xdr:colOff>114300</xdr:colOff>
      <xdr:row>36</xdr:row>
      <xdr:rowOff>153663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23946"/>
          <a:ext cx="889000" cy="10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168301</xdr:rowOff>
    </xdr:from>
    <xdr:to>
      <xdr:col>24</xdr:col>
      <xdr:colOff>114300</xdr:colOff>
      <xdr:row>36</xdr:row>
      <xdr:rowOff>98451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6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146728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4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147364</xdr:rowOff>
    </xdr:from>
    <xdr:to>
      <xdr:col>20</xdr:col>
      <xdr:colOff>38100</xdr:colOff>
      <xdr:row>36</xdr:row>
      <xdr:rowOff>77514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4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68641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4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164376</xdr:rowOff>
    </xdr:from>
    <xdr:to>
      <xdr:col>15</xdr:col>
      <xdr:colOff>101600</xdr:colOff>
      <xdr:row>36</xdr:row>
      <xdr:rowOff>94526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6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85653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946</xdr:rowOff>
    </xdr:from>
    <xdr:to>
      <xdr:col>10</xdr:col>
      <xdr:colOff>165100</xdr:colOff>
      <xdr:row>36</xdr:row>
      <xdr:rowOff>102546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7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93673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6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102863</xdr:rowOff>
    </xdr:from>
    <xdr:to>
      <xdr:col>6</xdr:col>
      <xdr:colOff>38100</xdr:colOff>
      <xdr:row>37</xdr:row>
      <xdr:rowOff>33013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24140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6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151370</xdr:rowOff>
    </xdr:from>
    <xdr:to>
      <xdr:col>24</xdr:col>
      <xdr:colOff>63500</xdr:colOff>
      <xdr:row>59</xdr:row>
      <xdr:rowOff>11368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10095470"/>
          <a:ext cx="838200" cy="3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151370</xdr:rowOff>
    </xdr:from>
    <xdr:to>
      <xdr:col>19</xdr:col>
      <xdr:colOff>177800</xdr:colOff>
      <xdr:row>58</xdr:row>
      <xdr:rowOff>160220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10095470"/>
          <a:ext cx="889000" cy="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160220</xdr:rowOff>
    </xdr:from>
    <xdr:to>
      <xdr:col>15</xdr:col>
      <xdr:colOff>50800</xdr:colOff>
      <xdr:row>59</xdr:row>
      <xdr:rowOff>12892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104320"/>
          <a:ext cx="889000" cy="2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10965</xdr:rowOff>
    </xdr:from>
    <xdr:to>
      <xdr:col>10</xdr:col>
      <xdr:colOff>114300</xdr:colOff>
      <xdr:row>59</xdr:row>
      <xdr:rowOff>12892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10126515"/>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132018</xdr:rowOff>
    </xdr:from>
    <xdr:to>
      <xdr:col>24</xdr:col>
      <xdr:colOff>114300</xdr:colOff>
      <xdr:row>59</xdr:row>
      <xdr:rowOff>62168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1007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46945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99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100570</xdr:rowOff>
    </xdr:from>
    <xdr:to>
      <xdr:col>20</xdr:col>
      <xdr:colOff>38100</xdr:colOff>
      <xdr:row>59</xdr:row>
      <xdr:rowOff>30720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1004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21847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13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109420</xdr:rowOff>
    </xdr:from>
    <xdr:to>
      <xdr:col>15</xdr:col>
      <xdr:colOff>101600</xdr:colOff>
      <xdr:row>59</xdr:row>
      <xdr:rowOff>39570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1005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30697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14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133542</xdr:rowOff>
    </xdr:from>
    <xdr:to>
      <xdr:col>10</xdr:col>
      <xdr:colOff>165100</xdr:colOff>
      <xdr:row>59</xdr:row>
      <xdr:rowOff>63692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7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54819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17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131615</xdr:rowOff>
    </xdr:from>
    <xdr:to>
      <xdr:col>6</xdr:col>
      <xdr:colOff>38100</xdr:colOff>
      <xdr:row>59</xdr:row>
      <xdr:rowOff>61765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7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52892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6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108838</xdr:rowOff>
    </xdr:from>
    <xdr:to>
      <xdr:col>24</xdr:col>
      <xdr:colOff>63500</xdr:colOff>
      <xdr:row>77</xdr:row>
      <xdr:rowOff>117709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10488"/>
          <a:ext cx="838200" cy="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108838</xdr:rowOff>
    </xdr:from>
    <xdr:to>
      <xdr:col>19</xdr:col>
      <xdr:colOff>177800</xdr:colOff>
      <xdr:row>77</xdr:row>
      <xdr:rowOff>142991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10488"/>
          <a:ext cx="889000" cy="3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142991</xdr:rowOff>
    </xdr:from>
    <xdr:to>
      <xdr:col>15</xdr:col>
      <xdr:colOff>50800</xdr:colOff>
      <xdr:row>77</xdr:row>
      <xdr:rowOff>149850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44641"/>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149850</xdr:rowOff>
    </xdr:from>
    <xdr:to>
      <xdr:col>10</xdr:col>
      <xdr:colOff>114300</xdr:colOff>
      <xdr:row>77</xdr:row>
      <xdr:rowOff>162652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51500"/>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66909</xdr:rowOff>
    </xdr:from>
    <xdr:to>
      <xdr:col>24</xdr:col>
      <xdr:colOff>114300</xdr:colOff>
      <xdr:row>77</xdr:row>
      <xdr:rowOff>168509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6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45336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4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58038</xdr:rowOff>
    </xdr:from>
    <xdr:to>
      <xdr:col>20</xdr:col>
      <xdr:colOff>38100</xdr:colOff>
      <xdr:row>77</xdr:row>
      <xdr:rowOff>159638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5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150765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5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92191</xdr:rowOff>
    </xdr:from>
    <xdr:to>
      <xdr:col>15</xdr:col>
      <xdr:colOff>101600</xdr:colOff>
      <xdr:row>78</xdr:row>
      <xdr:rowOff>22341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9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13468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8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99050</xdr:rowOff>
    </xdr:from>
    <xdr:to>
      <xdr:col>10</xdr:col>
      <xdr:colOff>165100</xdr:colOff>
      <xdr:row>78</xdr:row>
      <xdr:rowOff>29200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20327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9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111852</xdr:rowOff>
    </xdr:from>
    <xdr:to>
      <xdr:col>6</xdr:col>
      <xdr:colOff>38100</xdr:colOff>
      <xdr:row>78</xdr:row>
      <xdr:rowOff>42002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1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33129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0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4911</xdr:rowOff>
    </xdr:from>
    <xdr:to>
      <xdr:col>24</xdr:col>
      <xdr:colOff>63500</xdr:colOff>
      <xdr:row>95</xdr:row>
      <xdr:rowOff>143300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292661"/>
          <a:ext cx="838200" cy="13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77957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5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150358</xdr:rowOff>
    </xdr:from>
    <xdr:to>
      <xdr:col>19</xdr:col>
      <xdr:colOff>177800</xdr:colOff>
      <xdr:row>95</xdr:row>
      <xdr:rowOff>143300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266658"/>
          <a:ext cx="889000" cy="16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150358</xdr:rowOff>
    </xdr:from>
    <xdr:to>
      <xdr:col>15</xdr:col>
      <xdr:colOff>50800</xdr:colOff>
      <xdr:row>96</xdr:row>
      <xdr:rowOff>159117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266658"/>
          <a:ext cx="889000" cy="35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136507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4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159117</xdr:rowOff>
    </xdr:from>
    <xdr:to>
      <xdr:col>10</xdr:col>
      <xdr:colOff>114300</xdr:colOff>
      <xdr:row>97</xdr:row>
      <xdr:rowOff>53747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18317"/>
          <a:ext cx="889000" cy="6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131078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1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125561</xdr:rowOff>
    </xdr:from>
    <xdr:to>
      <xdr:col>24</xdr:col>
      <xdr:colOff>114300</xdr:colOff>
      <xdr:row>95</xdr:row>
      <xdr:rowOff>55711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4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148438</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09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92500</xdr:rowOff>
    </xdr:from>
    <xdr:to>
      <xdr:col>20</xdr:col>
      <xdr:colOff>38100</xdr:colOff>
      <xdr:row>96</xdr:row>
      <xdr:rowOff>22650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8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39177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55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99558</xdr:rowOff>
    </xdr:from>
    <xdr:to>
      <xdr:col>15</xdr:col>
      <xdr:colOff>101600</xdr:colOff>
      <xdr:row>95</xdr:row>
      <xdr:rowOff>29708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21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46235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99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108317</xdr:rowOff>
    </xdr:from>
    <xdr:to>
      <xdr:col>10</xdr:col>
      <xdr:colOff>165100</xdr:colOff>
      <xdr:row>97</xdr:row>
      <xdr:rowOff>38467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54994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34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2947</xdr:rowOff>
    </xdr:from>
    <xdr:to>
      <xdr:col>6</xdr:col>
      <xdr:colOff>38100</xdr:colOff>
      <xdr:row>97</xdr:row>
      <xdr:rowOff>104547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3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121074</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40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130197</xdr:rowOff>
    </xdr:from>
    <xdr:to>
      <xdr:col>55</xdr:col>
      <xdr:colOff>0</xdr:colOff>
      <xdr:row>37</xdr:row>
      <xdr:rowOff>148975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302397"/>
          <a:ext cx="838200" cy="19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130197</xdr:rowOff>
    </xdr:from>
    <xdr:to>
      <xdr:col>50</xdr:col>
      <xdr:colOff>114300</xdr:colOff>
      <xdr:row>37</xdr:row>
      <xdr:rowOff>47226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302397"/>
          <a:ext cx="889000" cy="8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101671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62564</xdr:rowOff>
    </xdr:from>
    <xdr:to>
      <xdr:col>45</xdr:col>
      <xdr:colOff>177800</xdr:colOff>
      <xdr:row>37</xdr:row>
      <xdr:rowOff>47226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377514"/>
          <a:ext cx="889000" cy="101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136212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62564</xdr:rowOff>
    </xdr:from>
    <xdr:to>
      <xdr:col>41</xdr:col>
      <xdr:colOff>50800</xdr:colOff>
      <xdr:row>38</xdr:row>
      <xdr:rowOff>79001</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377514"/>
          <a:ext cx="889000" cy="121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96352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98175</xdr:rowOff>
    </xdr:from>
    <xdr:to>
      <xdr:col>55</xdr:col>
      <xdr:colOff>50800</xdr:colOff>
      <xdr:row>38</xdr:row>
      <xdr:rowOff>28325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44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76602</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42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79397</xdr:rowOff>
    </xdr:from>
    <xdr:to>
      <xdr:col>50</xdr:col>
      <xdr:colOff>165100</xdr:colOff>
      <xdr:row>37</xdr:row>
      <xdr:rowOff>9547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25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26074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02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167876</xdr:rowOff>
    </xdr:from>
    <xdr:to>
      <xdr:col>46</xdr:col>
      <xdr:colOff>38100</xdr:colOff>
      <xdr:row>37</xdr:row>
      <xdr:rowOff>98026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34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114553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11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11764</xdr:rowOff>
    </xdr:from>
    <xdr:to>
      <xdr:col>41</xdr:col>
      <xdr:colOff>101600</xdr:colOff>
      <xdr:row>31</xdr:row>
      <xdr:rowOff>113364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32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104491</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41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28201</xdr:rowOff>
    </xdr:from>
    <xdr:to>
      <xdr:col>36</xdr:col>
      <xdr:colOff>165100</xdr:colOff>
      <xdr:row>38</xdr:row>
      <xdr:rowOff>129801</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54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120928</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63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97779</xdr:rowOff>
    </xdr:from>
    <xdr:to>
      <xdr:col>55</xdr:col>
      <xdr:colOff>0</xdr:colOff>
      <xdr:row>58</xdr:row>
      <xdr:rowOff>58993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870429"/>
          <a:ext cx="838200" cy="13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58993</xdr:rowOff>
    </xdr:from>
    <xdr:to>
      <xdr:col>50</xdr:col>
      <xdr:colOff>114300</xdr:colOff>
      <xdr:row>58</xdr:row>
      <xdr:rowOff>102177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10003093"/>
          <a:ext cx="889000" cy="4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161450</xdr:rowOff>
    </xdr:from>
    <xdr:to>
      <xdr:col>45</xdr:col>
      <xdr:colOff>177800</xdr:colOff>
      <xdr:row>58</xdr:row>
      <xdr:rowOff>102177</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934100"/>
          <a:ext cx="889000" cy="11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130458</xdr:rowOff>
    </xdr:from>
    <xdr:to>
      <xdr:col>41</xdr:col>
      <xdr:colOff>50800</xdr:colOff>
      <xdr:row>57</xdr:row>
      <xdr:rowOff>161450</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731658"/>
          <a:ext cx="889000" cy="20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46979</xdr:rowOff>
    </xdr:from>
    <xdr:to>
      <xdr:col>55</xdr:col>
      <xdr:colOff>50800</xdr:colOff>
      <xdr:row>57</xdr:row>
      <xdr:rowOff>148579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8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25406</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79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8193</xdr:rowOff>
    </xdr:from>
    <xdr:to>
      <xdr:col>50</xdr:col>
      <xdr:colOff>165100</xdr:colOff>
      <xdr:row>58</xdr:row>
      <xdr:rowOff>109793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95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100920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1004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51377</xdr:rowOff>
    </xdr:from>
    <xdr:to>
      <xdr:col>46</xdr:col>
      <xdr:colOff>38100</xdr:colOff>
      <xdr:row>58</xdr:row>
      <xdr:rowOff>152977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99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144104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1008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110650</xdr:rowOff>
    </xdr:from>
    <xdr:to>
      <xdr:col>41</xdr:col>
      <xdr:colOff>101600</xdr:colOff>
      <xdr:row>58</xdr:row>
      <xdr:rowOff>40800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8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31927</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79658</xdr:rowOff>
    </xdr:from>
    <xdr:to>
      <xdr:col>36</xdr:col>
      <xdr:colOff>165100</xdr:colOff>
      <xdr:row>57</xdr:row>
      <xdr:rowOff>9808</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68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935</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77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44393</xdr:rowOff>
    </xdr:from>
    <xdr:to>
      <xdr:col>55</xdr:col>
      <xdr:colOff>0</xdr:colOff>
      <xdr:row>79</xdr:row>
      <xdr:rowOff>44450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588943"/>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29248</xdr:rowOff>
    </xdr:from>
    <xdr:to>
      <xdr:col>50</xdr:col>
      <xdr:colOff>114300</xdr:colOff>
      <xdr:row>79</xdr:row>
      <xdr:rowOff>44393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573798"/>
          <a:ext cx="889000" cy="1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151264</xdr:rowOff>
    </xdr:from>
    <xdr:to>
      <xdr:col>45</xdr:col>
      <xdr:colOff>177800</xdr:colOff>
      <xdr:row>79</xdr:row>
      <xdr:rowOff>29248</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524364"/>
          <a:ext cx="889000" cy="4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94095</xdr:rowOff>
    </xdr:from>
    <xdr:to>
      <xdr:col>41</xdr:col>
      <xdr:colOff>50800</xdr:colOff>
      <xdr:row>78</xdr:row>
      <xdr:rowOff>151264</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467195"/>
          <a:ext cx="889000" cy="5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165043</xdr:rowOff>
    </xdr:from>
    <xdr:to>
      <xdr:col>50</xdr:col>
      <xdr:colOff>165100</xdr:colOff>
      <xdr:row>79</xdr:row>
      <xdr:rowOff>95193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53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86320</xdr:rowOff>
    </xdr:from>
    <xdr:ext cx="249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514650" y="136308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149898</xdr:rowOff>
    </xdr:from>
    <xdr:to>
      <xdr:col>46</xdr:col>
      <xdr:colOff>38100</xdr:colOff>
      <xdr:row>79</xdr:row>
      <xdr:rowOff>80048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52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71175</xdr:rowOff>
    </xdr:from>
    <xdr:ext cx="378565"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61017" y="13615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100464</xdr:rowOff>
    </xdr:from>
    <xdr:to>
      <xdr:col>41</xdr:col>
      <xdr:colOff>101600</xdr:colOff>
      <xdr:row>79</xdr:row>
      <xdr:rowOff>30614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47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21741</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5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43295</xdr:rowOff>
    </xdr:from>
    <xdr:to>
      <xdr:col>36</xdr:col>
      <xdr:colOff>165100</xdr:colOff>
      <xdr:row>78</xdr:row>
      <xdr:rowOff>144895</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41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136022</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50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78321</xdr:rowOff>
    </xdr:from>
    <xdr:to>
      <xdr:col>55</xdr:col>
      <xdr:colOff>0</xdr:colOff>
      <xdr:row>97</xdr:row>
      <xdr:rowOff>156984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708971"/>
          <a:ext cx="838200" cy="7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156984</xdr:rowOff>
    </xdr:from>
    <xdr:to>
      <xdr:col>50</xdr:col>
      <xdr:colOff>114300</xdr:colOff>
      <xdr:row>98</xdr:row>
      <xdr:rowOff>44095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787634"/>
          <a:ext cx="889000" cy="5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116205</xdr:rowOff>
    </xdr:from>
    <xdr:to>
      <xdr:col>45</xdr:col>
      <xdr:colOff>177800</xdr:colOff>
      <xdr:row>98</xdr:row>
      <xdr:rowOff>44095</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746855"/>
          <a:ext cx="889000" cy="9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95644</xdr:rowOff>
    </xdr:from>
    <xdr:to>
      <xdr:col>41</xdr:col>
      <xdr:colOff>50800</xdr:colOff>
      <xdr:row>97</xdr:row>
      <xdr:rowOff>116205</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554844"/>
          <a:ext cx="889000" cy="19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158259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27521</xdr:rowOff>
    </xdr:from>
    <xdr:to>
      <xdr:col>55</xdr:col>
      <xdr:colOff>50800</xdr:colOff>
      <xdr:row>97</xdr:row>
      <xdr:rowOff>129121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65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5948</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3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106184</xdr:rowOff>
    </xdr:from>
    <xdr:to>
      <xdr:col>50</xdr:col>
      <xdr:colOff>165100</xdr:colOff>
      <xdr:row>98</xdr:row>
      <xdr:rowOff>36334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73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27461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82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164745</xdr:rowOff>
    </xdr:from>
    <xdr:to>
      <xdr:col>46</xdr:col>
      <xdr:colOff>38100</xdr:colOff>
      <xdr:row>98</xdr:row>
      <xdr:rowOff>94895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79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86022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88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65405</xdr:rowOff>
    </xdr:from>
    <xdr:to>
      <xdr:col>41</xdr:col>
      <xdr:colOff>101600</xdr:colOff>
      <xdr:row>97</xdr:row>
      <xdr:rowOff>167005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69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158132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7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44844</xdr:rowOff>
    </xdr:from>
    <xdr:to>
      <xdr:col>36</xdr:col>
      <xdr:colOff>165100</xdr:colOff>
      <xdr:row>96</xdr:row>
      <xdr:rowOff>146444</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50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162971</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27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110759</xdr:rowOff>
    </xdr:from>
    <xdr:to>
      <xdr:col>85</xdr:col>
      <xdr:colOff>127000</xdr:colOff>
      <xdr:row>38</xdr:row>
      <xdr:rowOff>139312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625859"/>
          <a:ext cx="838200" cy="2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125526</xdr:rowOff>
    </xdr:from>
    <xdr:to>
      <xdr:col>81</xdr:col>
      <xdr:colOff>50800</xdr:colOff>
      <xdr:row>38</xdr:row>
      <xdr:rowOff>139312</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640626"/>
          <a:ext cx="889000" cy="1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104313</xdr:rowOff>
    </xdr:from>
    <xdr:to>
      <xdr:col>76</xdr:col>
      <xdr:colOff>114300</xdr:colOff>
      <xdr:row>38</xdr:row>
      <xdr:rowOff>125526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19413"/>
          <a:ext cx="889000" cy="2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100906</xdr:rowOff>
    </xdr:from>
    <xdr:to>
      <xdr:col>71</xdr:col>
      <xdr:colOff>177800</xdr:colOff>
      <xdr:row>38</xdr:row>
      <xdr:rowOff>104313</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16006"/>
          <a:ext cx="889000" cy="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59959</xdr:rowOff>
    </xdr:from>
    <xdr:to>
      <xdr:col>85</xdr:col>
      <xdr:colOff>177800</xdr:colOff>
      <xdr:row>38</xdr:row>
      <xdr:rowOff>161559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57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88512</xdr:rowOff>
    </xdr:from>
    <xdr:to>
      <xdr:col>81</xdr:col>
      <xdr:colOff>101600</xdr:colOff>
      <xdr:row>39</xdr:row>
      <xdr:rowOff>18662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0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9789</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24333" y="66963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74726</xdr:rowOff>
    </xdr:from>
    <xdr:to>
      <xdr:col>76</xdr:col>
      <xdr:colOff>165100</xdr:colOff>
      <xdr:row>39</xdr:row>
      <xdr:rowOff>4876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58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167453</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03017" y="6682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53513</xdr:rowOff>
    </xdr:from>
    <xdr:to>
      <xdr:col>72</xdr:col>
      <xdr:colOff>38100</xdr:colOff>
      <xdr:row>38</xdr:row>
      <xdr:rowOff>155113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56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146240</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68428" y="666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50106</xdr:rowOff>
    </xdr:from>
    <xdr:to>
      <xdr:col>67</xdr:col>
      <xdr:colOff>101600</xdr:colOff>
      <xdr:row>38</xdr:row>
      <xdr:rowOff>151706</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5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142833</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665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97899</xdr:rowOff>
    </xdr:from>
    <xdr:to>
      <xdr:col>85</xdr:col>
      <xdr:colOff>127000</xdr:colOff>
      <xdr:row>75</xdr:row>
      <xdr:rowOff>105051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2956649"/>
          <a:ext cx="8382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105051</xdr:rowOff>
    </xdr:from>
    <xdr:to>
      <xdr:col>81</xdr:col>
      <xdr:colOff>50800</xdr:colOff>
      <xdr:row>75</xdr:row>
      <xdr:rowOff>105981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2963801"/>
          <a:ext cx="889000" cy="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105981</xdr:rowOff>
    </xdr:from>
    <xdr:to>
      <xdr:col>76</xdr:col>
      <xdr:colOff>114300</xdr:colOff>
      <xdr:row>75</xdr:row>
      <xdr:rowOff>126082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964731"/>
          <a:ext cx="889000" cy="2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126082</xdr:rowOff>
    </xdr:from>
    <xdr:to>
      <xdr:col>71</xdr:col>
      <xdr:colOff>177800</xdr:colOff>
      <xdr:row>75</xdr:row>
      <xdr:rowOff>132303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984832"/>
          <a:ext cx="889000" cy="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47099</xdr:rowOff>
    </xdr:from>
    <xdr:to>
      <xdr:col>85</xdr:col>
      <xdr:colOff>177800</xdr:colOff>
      <xdr:row>75</xdr:row>
      <xdr:rowOff>148698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9058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25526</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88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54251</xdr:rowOff>
    </xdr:from>
    <xdr:to>
      <xdr:col>81</xdr:col>
      <xdr:colOff>101600</xdr:colOff>
      <xdr:row>75</xdr:row>
      <xdr:rowOff>155851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91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146978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00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55181</xdr:rowOff>
    </xdr:from>
    <xdr:to>
      <xdr:col>76</xdr:col>
      <xdr:colOff>165100</xdr:colOff>
      <xdr:row>75</xdr:row>
      <xdr:rowOff>156781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91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147908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00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75282</xdr:rowOff>
    </xdr:from>
    <xdr:to>
      <xdr:col>72</xdr:col>
      <xdr:colOff>38100</xdr:colOff>
      <xdr:row>76</xdr:row>
      <xdr:rowOff>5432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93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21959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70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81503</xdr:rowOff>
    </xdr:from>
    <xdr:to>
      <xdr:col>67</xdr:col>
      <xdr:colOff>101600</xdr:colOff>
      <xdr:row>76</xdr:row>
      <xdr:rowOff>11652</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9402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2781</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03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151597</xdr:rowOff>
    </xdr:from>
    <xdr:to>
      <xdr:col>85</xdr:col>
      <xdr:colOff>127000</xdr:colOff>
      <xdr:row>97</xdr:row>
      <xdr:rowOff>162286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82247"/>
          <a:ext cx="838200" cy="1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76095</xdr:rowOff>
    </xdr:from>
    <xdr:to>
      <xdr:col>81</xdr:col>
      <xdr:colOff>50800</xdr:colOff>
      <xdr:row>97</xdr:row>
      <xdr:rowOff>151597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706745"/>
          <a:ext cx="889000" cy="7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76095</xdr:rowOff>
    </xdr:from>
    <xdr:to>
      <xdr:col>76</xdr:col>
      <xdr:colOff>114300</xdr:colOff>
      <xdr:row>98</xdr:row>
      <xdr:rowOff>74202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706745"/>
          <a:ext cx="889000" cy="16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73068</xdr:rowOff>
    </xdr:from>
    <xdr:to>
      <xdr:col>71</xdr:col>
      <xdr:colOff>177800</xdr:colOff>
      <xdr:row>98</xdr:row>
      <xdr:rowOff>74202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875168"/>
          <a:ext cx="889000" cy="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111486</xdr:rowOff>
    </xdr:from>
    <xdr:to>
      <xdr:col>85</xdr:col>
      <xdr:colOff>177800</xdr:colOff>
      <xdr:row>98</xdr:row>
      <xdr:rowOff>41636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4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89913</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2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100797</xdr:rowOff>
    </xdr:from>
    <xdr:to>
      <xdr:col>81</xdr:col>
      <xdr:colOff>101600</xdr:colOff>
      <xdr:row>98</xdr:row>
      <xdr:rowOff>30947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3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22074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2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25295</xdr:rowOff>
    </xdr:from>
    <xdr:to>
      <xdr:col>76</xdr:col>
      <xdr:colOff>165100</xdr:colOff>
      <xdr:row>97</xdr:row>
      <xdr:rowOff>126895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5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118022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74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23402</xdr:rowOff>
    </xdr:from>
    <xdr:to>
      <xdr:col>72</xdr:col>
      <xdr:colOff>38100</xdr:colOff>
      <xdr:row>98</xdr:row>
      <xdr:rowOff>125002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2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116129</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1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22268</xdr:rowOff>
    </xdr:from>
    <xdr:to>
      <xdr:col>67</xdr:col>
      <xdr:colOff>101600</xdr:colOff>
      <xdr:row>98</xdr:row>
      <xdr:rowOff>123868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2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114995</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1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53472</xdr:rowOff>
    </xdr:from>
    <xdr:to>
      <xdr:col>116</xdr:col>
      <xdr:colOff>63500</xdr:colOff>
      <xdr:row>36</xdr:row>
      <xdr:rowOff>140340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22567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77294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20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134808</xdr:rowOff>
    </xdr:from>
    <xdr:to>
      <xdr:col>111</xdr:col>
      <xdr:colOff>177800</xdr:colOff>
      <xdr:row>36</xdr:row>
      <xdr:rowOff>140340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307008"/>
          <a:ext cx="8890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22155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134808</xdr:rowOff>
    </xdr:from>
    <xdr:to>
      <xdr:col>107</xdr:col>
      <xdr:colOff>50800</xdr:colOff>
      <xdr:row>37</xdr:row>
      <xdr:rowOff>44968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307008"/>
          <a:ext cx="889000" cy="8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18498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44968</xdr:rowOff>
    </xdr:from>
    <xdr:to>
      <xdr:col>102</xdr:col>
      <xdr:colOff>114300</xdr:colOff>
      <xdr:row>37</xdr:row>
      <xdr:rowOff>62479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388618"/>
          <a:ext cx="889000" cy="1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13835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57589</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57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2672</xdr:rowOff>
    </xdr:from>
    <xdr:to>
      <xdr:col>116</xdr:col>
      <xdr:colOff>114300</xdr:colOff>
      <xdr:row>36</xdr:row>
      <xdr:rowOff>104272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1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25549</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02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89540</xdr:rowOff>
    </xdr:from>
    <xdr:to>
      <xdr:col>112</xdr:col>
      <xdr:colOff>38100</xdr:colOff>
      <xdr:row>37</xdr:row>
      <xdr:rowOff>19690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26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36217</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03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84008</xdr:rowOff>
    </xdr:from>
    <xdr:to>
      <xdr:col>107</xdr:col>
      <xdr:colOff>101600</xdr:colOff>
      <xdr:row>37</xdr:row>
      <xdr:rowOff>14158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25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30685</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03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165618</xdr:rowOff>
    </xdr:from>
    <xdr:to>
      <xdr:col>102</xdr:col>
      <xdr:colOff>165100</xdr:colOff>
      <xdr:row>37</xdr:row>
      <xdr:rowOff>95768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33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112295</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11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11679</xdr:rowOff>
    </xdr:from>
    <xdr:to>
      <xdr:col>98</xdr:col>
      <xdr:colOff>38100</xdr:colOff>
      <xdr:row>37</xdr:row>
      <xdr:rowOff>113279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35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129806</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13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23723</xdr:rowOff>
    </xdr:from>
    <xdr:to>
      <xdr:col>116</xdr:col>
      <xdr:colOff>63500</xdr:colOff>
      <xdr:row>59</xdr:row>
      <xdr:rowOff>23723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392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20675</xdr:rowOff>
    </xdr:from>
    <xdr:to>
      <xdr:col>111</xdr:col>
      <xdr:colOff>177800</xdr:colOff>
      <xdr:row>59</xdr:row>
      <xdr:rowOff>23723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36225"/>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167056</xdr:rowOff>
    </xdr:from>
    <xdr:to>
      <xdr:col>107</xdr:col>
      <xdr:colOff>50800</xdr:colOff>
      <xdr:row>59</xdr:row>
      <xdr:rowOff>20675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11156"/>
          <a:ext cx="889000" cy="2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167056</xdr:rowOff>
    </xdr:from>
    <xdr:to>
      <xdr:col>102</xdr:col>
      <xdr:colOff>114300</xdr:colOff>
      <xdr:row>59</xdr:row>
      <xdr:rowOff>22314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111156"/>
          <a:ext cx="889000" cy="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144373</xdr:rowOff>
    </xdr:from>
    <xdr:to>
      <xdr:col>116</xdr:col>
      <xdr:colOff>114300</xdr:colOff>
      <xdr:row>59</xdr:row>
      <xdr:rowOff>74523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8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59300</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03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144373</xdr:rowOff>
    </xdr:from>
    <xdr:to>
      <xdr:col>112</xdr:col>
      <xdr:colOff>38100</xdr:colOff>
      <xdr:row>59</xdr:row>
      <xdr:rowOff>74523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8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65650</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81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141325</xdr:rowOff>
    </xdr:from>
    <xdr:to>
      <xdr:col>107</xdr:col>
      <xdr:colOff>101600</xdr:colOff>
      <xdr:row>59</xdr:row>
      <xdr:rowOff>71475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8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62602</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78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116256</xdr:rowOff>
    </xdr:from>
    <xdr:to>
      <xdr:col>102</xdr:col>
      <xdr:colOff>165100</xdr:colOff>
      <xdr:row>59</xdr:row>
      <xdr:rowOff>46406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6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37533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5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142964</xdr:rowOff>
    </xdr:from>
    <xdr:to>
      <xdr:col>98</xdr:col>
      <xdr:colOff>38100</xdr:colOff>
      <xdr:row>59</xdr:row>
      <xdr:rowOff>73114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8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64241</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79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67371</xdr:rowOff>
    </xdr:from>
    <xdr:to>
      <xdr:col>116</xdr:col>
      <xdr:colOff>63500</xdr:colOff>
      <xdr:row>76</xdr:row>
      <xdr:rowOff>115103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097571"/>
          <a:ext cx="838200" cy="4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169282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2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115103</xdr:rowOff>
    </xdr:from>
    <xdr:to>
      <xdr:col>111</xdr:col>
      <xdr:colOff>177800</xdr:colOff>
      <xdr:row>76</xdr:row>
      <xdr:rowOff>149782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145303"/>
          <a:ext cx="889000" cy="3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149782</xdr:rowOff>
    </xdr:from>
    <xdr:to>
      <xdr:col>107</xdr:col>
      <xdr:colOff>50800</xdr:colOff>
      <xdr:row>77</xdr:row>
      <xdr:rowOff>3020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179982"/>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33378</xdr:rowOff>
    </xdr:from>
    <xdr:to>
      <xdr:col>102</xdr:col>
      <xdr:colOff>114300</xdr:colOff>
      <xdr:row>77</xdr:row>
      <xdr:rowOff>3020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063578"/>
          <a:ext cx="889000" cy="14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40172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80383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16571</xdr:rowOff>
    </xdr:from>
    <xdr:to>
      <xdr:col>116</xdr:col>
      <xdr:colOff>114300</xdr:colOff>
      <xdr:row>76</xdr:row>
      <xdr:rowOff>118171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04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39448</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89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64303</xdr:rowOff>
    </xdr:from>
    <xdr:to>
      <xdr:col>112</xdr:col>
      <xdr:colOff>38100</xdr:colOff>
      <xdr:row>76</xdr:row>
      <xdr:rowOff>165903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09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157030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18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98982</xdr:rowOff>
    </xdr:from>
    <xdr:to>
      <xdr:col>107</xdr:col>
      <xdr:colOff>101600</xdr:colOff>
      <xdr:row>77</xdr:row>
      <xdr:rowOff>29132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12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20259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22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123670</xdr:rowOff>
    </xdr:from>
    <xdr:to>
      <xdr:col>102</xdr:col>
      <xdr:colOff>165100</xdr:colOff>
      <xdr:row>77</xdr:row>
      <xdr:rowOff>53820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1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44947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24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154028</xdr:rowOff>
    </xdr:from>
    <xdr:to>
      <xdr:col>98</xdr:col>
      <xdr:colOff>38100</xdr:colOff>
      <xdr:row>76</xdr:row>
      <xdr:rowOff>84178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01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75305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10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物件費に係る経常収支比率は、類似団体のうち最低水準で推移しています。これは、令和元年度まで物件費として整理されていた臨時雇用賃金が他自治体と比較して低水準であること、また、平成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の財政健全化緊急対策等の取組以降、消耗品費や光熱水費等の削減をはじめ、施設管理や業務管理委託等に係る仕様や発注方法を見直すなど積極的な経費節減策に努めていることによるものなどと分析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　扶助費に係る経常収支比率は、類似団体内平均値と比較して高い水準で推移しています。これは、高齢化の進行が全国平均より早く、団塊世代の人口比率が高い本市の性質から社会福祉費の増や、過去に民営化を進めた保育所等への児童福祉費の増などによるものと分析し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75,248
74,077
129.77
32,382,032
31,810,027
528,047
17,221,232
31,743,595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130.5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99009</xdr:rowOff>
    </xdr:from>
    <xdr:to>
      <xdr:col>24</xdr:col>
      <xdr:colOff>63500</xdr:colOff>
      <xdr:row>36</xdr:row>
      <xdr:rowOff>141529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71209"/>
          <a:ext cx="8382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106781</xdr:rowOff>
    </xdr:from>
    <xdr:to>
      <xdr:col>19</xdr:col>
      <xdr:colOff>177800</xdr:colOff>
      <xdr:row>36</xdr:row>
      <xdr:rowOff>141529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78981"/>
          <a:ext cx="889000" cy="3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67919</xdr:rowOff>
    </xdr:from>
    <xdr:to>
      <xdr:col>15</xdr:col>
      <xdr:colOff>50800</xdr:colOff>
      <xdr:row>36</xdr:row>
      <xdr:rowOff>106781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40119"/>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45060</xdr:rowOff>
    </xdr:from>
    <xdr:to>
      <xdr:col>10</xdr:col>
      <xdr:colOff>114300</xdr:colOff>
      <xdr:row>36</xdr:row>
      <xdr:rowOff>67919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1726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48209</xdr:rowOff>
    </xdr:from>
    <xdr:to>
      <xdr:col>24</xdr:col>
      <xdr:colOff>114300</xdr:colOff>
      <xdr:row>36</xdr:row>
      <xdr:rowOff>149809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2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26636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9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90729</xdr:rowOff>
    </xdr:from>
    <xdr:to>
      <xdr:col>20</xdr:col>
      <xdr:colOff>38100</xdr:colOff>
      <xdr:row>37</xdr:row>
      <xdr:rowOff>20879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6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12006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5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55981</xdr:rowOff>
    </xdr:from>
    <xdr:to>
      <xdr:col>15</xdr:col>
      <xdr:colOff>101600</xdr:colOff>
      <xdr:row>36</xdr:row>
      <xdr:rowOff>157581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2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148708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2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17119</xdr:rowOff>
    </xdr:from>
    <xdr:to>
      <xdr:col>10</xdr:col>
      <xdr:colOff>165100</xdr:colOff>
      <xdr:row>36</xdr:row>
      <xdr:rowOff>118719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109846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8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165710</xdr:rowOff>
    </xdr:from>
    <xdr:to>
      <xdr:col>6</xdr:col>
      <xdr:colOff>38100</xdr:colOff>
      <xdr:row>36</xdr:row>
      <xdr:rowOff>95860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86987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5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76264</xdr:rowOff>
    </xdr:from>
    <xdr:to>
      <xdr:col>24</xdr:col>
      <xdr:colOff>63500</xdr:colOff>
      <xdr:row>57</xdr:row>
      <xdr:rowOff>84063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848914"/>
          <a:ext cx="838200" cy="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56060</xdr:rowOff>
    </xdr:from>
    <xdr:to>
      <xdr:col>19</xdr:col>
      <xdr:colOff>177800</xdr:colOff>
      <xdr:row>57</xdr:row>
      <xdr:rowOff>76264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828710"/>
          <a:ext cx="889000" cy="2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21386</xdr:rowOff>
    </xdr:from>
    <xdr:to>
      <xdr:col>15</xdr:col>
      <xdr:colOff>50800</xdr:colOff>
      <xdr:row>57</xdr:row>
      <xdr:rowOff>56060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451136"/>
          <a:ext cx="889000" cy="37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21386</xdr:rowOff>
    </xdr:from>
    <xdr:to>
      <xdr:col>10</xdr:col>
      <xdr:colOff>114300</xdr:colOff>
      <xdr:row>57</xdr:row>
      <xdr:rowOff>122994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451136"/>
          <a:ext cx="889000" cy="44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33263</xdr:rowOff>
    </xdr:from>
    <xdr:to>
      <xdr:col>24</xdr:col>
      <xdr:colOff>114300</xdr:colOff>
      <xdr:row>57</xdr:row>
      <xdr:rowOff>134863</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0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119640</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2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25464</xdr:rowOff>
    </xdr:from>
    <xdr:to>
      <xdr:col>20</xdr:col>
      <xdr:colOff>38100</xdr:colOff>
      <xdr:row>57</xdr:row>
      <xdr:rowOff>127064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9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118191</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89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5260</xdr:rowOff>
    </xdr:from>
    <xdr:to>
      <xdr:col>15</xdr:col>
      <xdr:colOff>101600</xdr:colOff>
      <xdr:row>57</xdr:row>
      <xdr:rowOff>106860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7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97987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87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142036</xdr:rowOff>
    </xdr:from>
    <xdr:to>
      <xdr:col>10</xdr:col>
      <xdr:colOff>165100</xdr:colOff>
      <xdr:row>55</xdr:row>
      <xdr:rowOff>72186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40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63313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49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72194</xdr:rowOff>
    </xdr:from>
    <xdr:to>
      <xdr:col>6</xdr:col>
      <xdr:colOff>38100</xdr:colOff>
      <xdr:row>58</xdr:row>
      <xdr:rowOff>2344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4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164921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3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69117</xdr:rowOff>
    </xdr:from>
    <xdr:to>
      <xdr:col>24</xdr:col>
      <xdr:colOff>63500</xdr:colOff>
      <xdr:row>76</xdr:row>
      <xdr:rowOff>73743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27867"/>
          <a:ext cx="838200" cy="17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156964</xdr:rowOff>
    </xdr:from>
    <xdr:to>
      <xdr:col>19</xdr:col>
      <xdr:colOff>177800</xdr:colOff>
      <xdr:row>76</xdr:row>
      <xdr:rowOff>73743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15714"/>
          <a:ext cx="889000" cy="8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156964</xdr:rowOff>
    </xdr:from>
    <xdr:to>
      <xdr:col>15</xdr:col>
      <xdr:colOff>50800</xdr:colOff>
      <xdr:row>77</xdr:row>
      <xdr:rowOff>83824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15714"/>
          <a:ext cx="889000" cy="26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83824</xdr:rowOff>
    </xdr:from>
    <xdr:to>
      <xdr:col>10</xdr:col>
      <xdr:colOff>114300</xdr:colOff>
      <xdr:row>78</xdr:row>
      <xdr:rowOff>19608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85474"/>
          <a:ext cx="889000" cy="10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153247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18317</xdr:rowOff>
    </xdr:from>
    <xdr:to>
      <xdr:col>24</xdr:col>
      <xdr:colOff>114300</xdr:colOff>
      <xdr:row>75</xdr:row>
      <xdr:rowOff>119917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7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41194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2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22943</xdr:rowOff>
    </xdr:from>
    <xdr:to>
      <xdr:col>20</xdr:col>
      <xdr:colOff>38100</xdr:colOff>
      <xdr:row>76</xdr:row>
      <xdr:rowOff>124543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5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141071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2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106165</xdr:rowOff>
    </xdr:from>
    <xdr:to>
      <xdr:col>15</xdr:col>
      <xdr:colOff>101600</xdr:colOff>
      <xdr:row>76</xdr:row>
      <xdr:rowOff>36314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649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52842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40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33024</xdr:rowOff>
    </xdr:from>
    <xdr:to>
      <xdr:col>10</xdr:col>
      <xdr:colOff>165100</xdr:colOff>
      <xdr:row>77</xdr:row>
      <xdr:rowOff>134624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3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151151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009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140258</xdr:rowOff>
    </xdr:from>
    <xdr:to>
      <xdr:col>6</xdr:col>
      <xdr:colOff>38100</xdr:colOff>
      <xdr:row>78</xdr:row>
      <xdr:rowOff>70408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61535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3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123146</xdr:rowOff>
    </xdr:from>
    <xdr:to>
      <xdr:col>24</xdr:col>
      <xdr:colOff>63500</xdr:colOff>
      <xdr:row>95</xdr:row>
      <xdr:rowOff>80263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067996"/>
          <a:ext cx="838200" cy="30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123146</xdr:rowOff>
    </xdr:from>
    <xdr:to>
      <xdr:col>19</xdr:col>
      <xdr:colOff>177800</xdr:colOff>
      <xdr:row>93</xdr:row>
      <xdr:rowOff>170275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067996"/>
          <a:ext cx="889000" cy="4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73252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170275</xdr:rowOff>
    </xdr:from>
    <xdr:to>
      <xdr:col>15</xdr:col>
      <xdr:colOff>50800</xdr:colOff>
      <xdr:row>95</xdr:row>
      <xdr:rowOff>153397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115125"/>
          <a:ext cx="889000" cy="32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55002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144672</xdr:rowOff>
    </xdr:from>
    <xdr:to>
      <xdr:col>10</xdr:col>
      <xdr:colOff>114300</xdr:colOff>
      <xdr:row>95</xdr:row>
      <xdr:rowOff>153397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432422"/>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153261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81005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29463</xdr:rowOff>
    </xdr:from>
    <xdr:to>
      <xdr:col>24</xdr:col>
      <xdr:colOff>114300</xdr:colOff>
      <xdr:row>95</xdr:row>
      <xdr:rowOff>131063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1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52340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6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72346</xdr:rowOff>
    </xdr:from>
    <xdr:to>
      <xdr:col>20</xdr:col>
      <xdr:colOff>38100</xdr:colOff>
      <xdr:row>94</xdr:row>
      <xdr:rowOff>2496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01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19023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579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119475</xdr:rowOff>
    </xdr:from>
    <xdr:to>
      <xdr:col>15</xdr:col>
      <xdr:colOff>101600</xdr:colOff>
      <xdr:row>94</xdr:row>
      <xdr:rowOff>49625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0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66152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58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102597</xdr:rowOff>
    </xdr:from>
    <xdr:to>
      <xdr:col>10</xdr:col>
      <xdr:colOff>165100</xdr:colOff>
      <xdr:row>96</xdr:row>
      <xdr:rowOff>32747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3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49274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16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93872</xdr:rowOff>
    </xdr:from>
    <xdr:to>
      <xdr:col>6</xdr:col>
      <xdr:colOff>38100</xdr:colOff>
      <xdr:row>96</xdr:row>
      <xdr:rowOff>24022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38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40549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15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138877</xdr:rowOff>
    </xdr:from>
    <xdr:to>
      <xdr:col>55</xdr:col>
      <xdr:colOff>0</xdr:colOff>
      <xdr:row>38</xdr:row>
      <xdr:rowOff>138968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53977"/>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138968</xdr:rowOff>
    </xdr:from>
    <xdr:to>
      <xdr:col>50</xdr:col>
      <xdr:colOff>114300</xdr:colOff>
      <xdr:row>38</xdr:row>
      <xdr:rowOff>139060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654068"/>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139060</xdr:rowOff>
    </xdr:from>
    <xdr:to>
      <xdr:col>45</xdr:col>
      <xdr:colOff>177800</xdr:colOff>
      <xdr:row>38</xdr:row>
      <xdr:rowOff>139060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54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139060</xdr:rowOff>
    </xdr:from>
    <xdr:to>
      <xdr:col>41</xdr:col>
      <xdr:colOff>50800</xdr:colOff>
      <xdr:row>38</xdr:row>
      <xdr:rowOff>139334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54160"/>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88077</xdr:rowOff>
    </xdr:from>
    <xdr:to>
      <xdr:col>55</xdr:col>
      <xdr:colOff>50800</xdr:colOff>
      <xdr:row>39</xdr:row>
      <xdr:rowOff>18227</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0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3004</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181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88168</xdr:rowOff>
    </xdr:from>
    <xdr:to>
      <xdr:col>50</xdr:col>
      <xdr:colOff>165100</xdr:colOff>
      <xdr:row>39</xdr:row>
      <xdr:rowOff>18318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0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9445</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695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88260</xdr:rowOff>
    </xdr:from>
    <xdr:to>
      <xdr:col>46</xdr:col>
      <xdr:colOff>38100</xdr:colOff>
      <xdr:row>39</xdr:row>
      <xdr:rowOff>18410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0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9537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6960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88260</xdr:rowOff>
    </xdr:from>
    <xdr:to>
      <xdr:col>41</xdr:col>
      <xdr:colOff>101600</xdr:colOff>
      <xdr:row>39</xdr:row>
      <xdr:rowOff>18410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0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9537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6960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88534</xdr:rowOff>
    </xdr:from>
    <xdr:to>
      <xdr:col>36</xdr:col>
      <xdr:colOff>165100</xdr:colOff>
      <xdr:row>39</xdr:row>
      <xdr:rowOff>18684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0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9811</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696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112992</xdr:rowOff>
    </xdr:from>
    <xdr:to>
      <xdr:col>55</xdr:col>
      <xdr:colOff>0</xdr:colOff>
      <xdr:row>58</xdr:row>
      <xdr:rowOff>136449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57092"/>
          <a:ext cx="838200" cy="2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112992</xdr:rowOff>
    </xdr:from>
    <xdr:to>
      <xdr:col>50</xdr:col>
      <xdr:colOff>114300</xdr:colOff>
      <xdr:row>58</xdr:row>
      <xdr:rowOff>138417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57092"/>
          <a:ext cx="889000" cy="2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138417</xdr:rowOff>
    </xdr:from>
    <xdr:to>
      <xdr:col>45</xdr:col>
      <xdr:colOff>177800</xdr:colOff>
      <xdr:row>58</xdr:row>
      <xdr:rowOff>157811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10082517"/>
          <a:ext cx="889000" cy="1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118504</xdr:rowOff>
    </xdr:from>
    <xdr:to>
      <xdr:col>41</xdr:col>
      <xdr:colOff>50800</xdr:colOff>
      <xdr:row>58</xdr:row>
      <xdr:rowOff>157811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62604"/>
          <a:ext cx="889000" cy="3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85649</xdr:rowOff>
    </xdr:from>
    <xdr:to>
      <xdr:col>55</xdr:col>
      <xdr:colOff>50800</xdr:colOff>
      <xdr:row>59</xdr:row>
      <xdr:rowOff>15799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2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576</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4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62192</xdr:rowOff>
    </xdr:from>
    <xdr:to>
      <xdr:col>50</xdr:col>
      <xdr:colOff>165100</xdr:colOff>
      <xdr:row>58</xdr:row>
      <xdr:rowOff>163792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0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154919</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09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87617</xdr:rowOff>
    </xdr:from>
    <xdr:to>
      <xdr:col>46</xdr:col>
      <xdr:colOff>38100</xdr:colOff>
      <xdr:row>59</xdr:row>
      <xdr:rowOff>17767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3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8894</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124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107011</xdr:rowOff>
    </xdr:from>
    <xdr:to>
      <xdr:col>41</xdr:col>
      <xdr:colOff>101600</xdr:colOff>
      <xdr:row>59</xdr:row>
      <xdr:rowOff>37161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5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28288</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14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67704</xdr:rowOff>
    </xdr:from>
    <xdr:to>
      <xdr:col>36</xdr:col>
      <xdr:colOff>165100</xdr:colOff>
      <xdr:row>58</xdr:row>
      <xdr:rowOff>169304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1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160431</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104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103143</xdr:rowOff>
    </xdr:from>
    <xdr:to>
      <xdr:col>55</xdr:col>
      <xdr:colOff>0</xdr:colOff>
      <xdr:row>78</xdr:row>
      <xdr:rowOff>130804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76243"/>
          <a:ext cx="8382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103143</xdr:rowOff>
    </xdr:from>
    <xdr:to>
      <xdr:col>50</xdr:col>
      <xdr:colOff>114300</xdr:colOff>
      <xdr:row>78</xdr:row>
      <xdr:rowOff>105657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476243"/>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85237</xdr:rowOff>
    </xdr:from>
    <xdr:to>
      <xdr:col>45</xdr:col>
      <xdr:colOff>177800</xdr:colOff>
      <xdr:row>78</xdr:row>
      <xdr:rowOff>105657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58337"/>
          <a:ext cx="889000" cy="2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85237</xdr:rowOff>
    </xdr:from>
    <xdr:to>
      <xdr:col>41</xdr:col>
      <xdr:colOff>50800</xdr:colOff>
      <xdr:row>78</xdr:row>
      <xdr:rowOff>123222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58337"/>
          <a:ext cx="889000" cy="3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80004</xdr:rowOff>
    </xdr:from>
    <xdr:to>
      <xdr:col>55</xdr:col>
      <xdr:colOff>50800</xdr:colOff>
      <xdr:row>79</xdr:row>
      <xdr:rowOff>10154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5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166381</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68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52343</xdr:rowOff>
    </xdr:from>
    <xdr:to>
      <xdr:col>50</xdr:col>
      <xdr:colOff>165100</xdr:colOff>
      <xdr:row>78</xdr:row>
      <xdr:rowOff>153943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2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145070</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51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54857</xdr:rowOff>
    </xdr:from>
    <xdr:to>
      <xdr:col>46</xdr:col>
      <xdr:colOff>38100</xdr:colOff>
      <xdr:row>78</xdr:row>
      <xdr:rowOff>156457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147584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52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34437</xdr:rowOff>
    </xdr:from>
    <xdr:to>
      <xdr:col>41</xdr:col>
      <xdr:colOff>101600</xdr:colOff>
      <xdr:row>78</xdr:row>
      <xdr:rowOff>136037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0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127164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50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72422</xdr:rowOff>
    </xdr:from>
    <xdr:to>
      <xdr:col>36</xdr:col>
      <xdr:colOff>165100</xdr:colOff>
      <xdr:row>79</xdr:row>
      <xdr:rowOff>2572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4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165149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38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145236</xdr:rowOff>
    </xdr:from>
    <xdr:to>
      <xdr:col>55</xdr:col>
      <xdr:colOff>0</xdr:colOff>
      <xdr:row>98</xdr:row>
      <xdr:rowOff>160013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947336"/>
          <a:ext cx="838200" cy="1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160013</xdr:rowOff>
    </xdr:from>
    <xdr:to>
      <xdr:col>50</xdr:col>
      <xdr:colOff>114300</xdr:colOff>
      <xdr:row>99</xdr:row>
      <xdr:rowOff>7635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962113"/>
          <a:ext cx="889000" cy="1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7635</xdr:rowOff>
    </xdr:from>
    <xdr:to>
      <xdr:col>45</xdr:col>
      <xdr:colOff>177800</xdr:colOff>
      <xdr:row>99</xdr:row>
      <xdr:rowOff>28029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981185"/>
          <a:ext cx="889000" cy="2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28029</xdr:rowOff>
    </xdr:from>
    <xdr:to>
      <xdr:col>41</xdr:col>
      <xdr:colOff>50800</xdr:colOff>
      <xdr:row>99</xdr:row>
      <xdr:rowOff>106798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7001579"/>
          <a:ext cx="889000" cy="7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94436</xdr:rowOff>
    </xdr:from>
    <xdr:to>
      <xdr:col>55</xdr:col>
      <xdr:colOff>50800</xdr:colOff>
      <xdr:row>99</xdr:row>
      <xdr:rowOff>24586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9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9363</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81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109213</xdr:rowOff>
    </xdr:from>
    <xdr:to>
      <xdr:col>50</xdr:col>
      <xdr:colOff>165100</xdr:colOff>
      <xdr:row>99</xdr:row>
      <xdr:rowOff>39363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91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30490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700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128285</xdr:rowOff>
    </xdr:from>
    <xdr:to>
      <xdr:col>46</xdr:col>
      <xdr:colOff>38100</xdr:colOff>
      <xdr:row>99</xdr:row>
      <xdr:rowOff>58435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93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49562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702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148679</xdr:rowOff>
    </xdr:from>
    <xdr:to>
      <xdr:col>41</xdr:col>
      <xdr:colOff>101600</xdr:colOff>
      <xdr:row>99</xdr:row>
      <xdr:rowOff>78829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95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69956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704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55998</xdr:rowOff>
    </xdr:from>
    <xdr:to>
      <xdr:col>36</xdr:col>
      <xdr:colOff>165100</xdr:colOff>
      <xdr:row>99</xdr:row>
      <xdr:rowOff>157598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702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148725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712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64171</xdr:rowOff>
    </xdr:from>
    <xdr:to>
      <xdr:col>85</xdr:col>
      <xdr:colOff>127000</xdr:colOff>
      <xdr:row>37</xdr:row>
      <xdr:rowOff>67828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236371"/>
          <a:ext cx="838200" cy="17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61109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67828</xdr:rowOff>
    </xdr:from>
    <xdr:to>
      <xdr:col>81</xdr:col>
      <xdr:colOff>50800</xdr:colOff>
      <xdr:row>37</xdr:row>
      <xdr:rowOff>116886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11478"/>
          <a:ext cx="889000" cy="4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12827</xdr:rowOff>
    </xdr:from>
    <xdr:to>
      <xdr:col>76</xdr:col>
      <xdr:colOff>114300</xdr:colOff>
      <xdr:row>37</xdr:row>
      <xdr:rowOff>116886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356477"/>
          <a:ext cx="889000" cy="10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12827</xdr:rowOff>
    </xdr:from>
    <xdr:to>
      <xdr:col>71</xdr:col>
      <xdr:colOff>177800</xdr:colOff>
      <xdr:row>37</xdr:row>
      <xdr:rowOff>82001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56477"/>
          <a:ext cx="889000" cy="6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13371</xdr:rowOff>
    </xdr:from>
    <xdr:to>
      <xdr:col>85</xdr:col>
      <xdr:colOff>177800</xdr:colOff>
      <xdr:row>36</xdr:row>
      <xdr:rowOff>114971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18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36248</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0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17028</xdr:rowOff>
    </xdr:from>
    <xdr:to>
      <xdr:col>81</xdr:col>
      <xdr:colOff>101600</xdr:colOff>
      <xdr:row>37</xdr:row>
      <xdr:rowOff>118628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6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109755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5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66086</xdr:rowOff>
    </xdr:from>
    <xdr:to>
      <xdr:col>76</xdr:col>
      <xdr:colOff>165100</xdr:colOff>
      <xdr:row>37</xdr:row>
      <xdr:rowOff>167686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0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158813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0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133477</xdr:rowOff>
    </xdr:from>
    <xdr:to>
      <xdr:col>72</xdr:col>
      <xdr:colOff>38100</xdr:colOff>
      <xdr:row>37</xdr:row>
      <xdr:rowOff>63627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0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54754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39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31201</xdr:rowOff>
    </xdr:from>
    <xdr:to>
      <xdr:col>67</xdr:col>
      <xdr:colOff>101600</xdr:colOff>
      <xdr:row>37</xdr:row>
      <xdr:rowOff>132801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7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123928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6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50774</xdr:rowOff>
    </xdr:from>
    <xdr:to>
      <xdr:col>85</xdr:col>
      <xdr:colOff>127000</xdr:colOff>
      <xdr:row>59</xdr:row>
      <xdr:rowOff>86169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10166324"/>
          <a:ext cx="838200" cy="3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86169</xdr:rowOff>
    </xdr:from>
    <xdr:to>
      <xdr:col>81</xdr:col>
      <xdr:colOff>50800</xdr:colOff>
      <xdr:row>59</xdr:row>
      <xdr:rowOff>109627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10201719"/>
          <a:ext cx="889000" cy="2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104572</xdr:rowOff>
    </xdr:from>
    <xdr:to>
      <xdr:col>76</xdr:col>
      <xdr:colOff>114300</xdr:colOff>
      <xdr:row>59</xdr:row>
      <xdr:rowOff>109627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10048672"/>
          <a:ext cx="889000" cy="17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101067</xdr:rowOff>
    </xdr:from>
    <xdr:to>
      <xdr:col>71</xdr:col>
      <xdr:colOff>177800</xdr:colOff>
      <xdr:row>58</xdr:row>
      <xdr:rowOff>104572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873717"/>
          <a:ext cx="889000" cy="17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171424</xdr:rowOff>
    </xdr:from>
    <xdr:to>
      <xdr:col>85</xdr:col>
      <xdr:colOff>177800</xdr:colOff>
      <xdr:row>59</xdr:row>
      <xdr:rowOff>101574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1011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86351</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1003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35369</xdr:rowOff>
    </xdr:from>
    <xdr:to>
      <xdr:col>81</xdr:col>
      <xdr:colOff>101600</xdr:colOff>
      <xdr:row>59</xdr:row>
      <xdr:rowOff>136969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1015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128096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24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58827</xdr:rowOff>
    </xdr:from>
    <xdr:to>
      <xdr:col>76</xdr:col>
      <xdr:colOff>165100</xdr:colOff>
      <xdr:row>59</xdr:row>
      <xdr:rowOff>160427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1017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151554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26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53772</xdr:rowOff>
    </xdr:from>
    <xdr:to>
      <xdr:col>72</xdr:col>
      <xdr:colOff>38100</xdr:colOff>
      <xdr:row>58</xdr:row>
      <xdr:rowOff>155372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146499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9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50267</xdr:rowOff>
    </xdr:from>
    <xdr:to>
      <xdr:col>67</xdr:col>
      <xdr:colOff>101600</xdr:colOff>
      <xdr:row>57</xdr:row>
      <xdr:rowOff>151867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2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142994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110759</xdr:rowOff>
    </xdr:from>
    <xdr:to>
      <xdr:col>85</xdr:col>
      <xdr:colOff>127000</xdr:colOff>
      <xdr:row>78</xdr:row>
      <xdr:rowOff>139311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483859"/>
          <a:ext cx="838200" cy="2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125527</xdr:rowOff>
    </xdr:from>
    <xdr:to>
      <xdr:col>81</xdr:col>
      <xdr:colOff>50800</xdr:colOff>
      <xdr:row>78</xdr:row>
      <xdr:rowOff>139311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498627"/>
          <a:ext cx="889000" cy="1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104313</xdr:rowOff>
    </xdr:from>
    <xdr:to>
      <xdr:col>76</xdr:col>
      <xdr:colOff>114300</xdr:colOff>
      <xdr:row>78</xdr:row>
      <xdr:rowOff>125527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477413"/>
          <a:ext cx="889000" cy="2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100907</xdr:rowOff>
    </xdr:from>
    <xdr:to>
      <xdr:col>71</xdr:col>
      <xdr:colOff>177800</xdr:colOff>
      <xdr:row>78</xdr:row>
      <xdr:rowOff>104313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474007"/>
          <a:ext cx="8890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59959</xdr:rowOff>
    </xdr:from>
    <xdr:to>
      <xdr:col>85</xdr:col>
      <xdr:colOff>177800</xdr:colOff>
      <xdr:row>78</xdr:row>
      <xdr:rowOff>161559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3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88511</xdr:rowOff>
    </xdr:from>
    <xdr:to>
      <xdr:col>81</xdr:col>
      <xdr:colOff>101600</xdr:colOff>
      <xdr:row>79</xdr:row>
      <xdr:rowOff>18661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9788</xdr:rowOff>
    </xdr:from>
    <xdr:ext cx="313932"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24333" y="13554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74727</xdr:rowOff>
    </xdr:from>
    <xdr:to>
      <xdr:col>76</xdr:col>
      <xdr:colOff>165100</xdr:colOff>
      <xdr:row>79</xdr:row>
      <xdr:rowOff>4877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4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167454</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17" y="13540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53513</xdr:rowOff>
    </xdr:from>
    <xdr:to>
      <xdr:col>72</xdr:col>
      <xdr:colOff>38100</xdr:colOff>
      <xdr:row>78</xdr:row>
      <xdr:rowOff>155113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2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146240</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51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50107</xdr:rowOff>
    </xdr:from>
    <xdr:to>
      <xdr:col>67</xdr:col>
      <xdr:colOff>101600</xdr:colOff>
      <xdr:row>78</xdr:row>
      <xdr:rowOff>151707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2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142834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51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97899</xdr:rowOff>
    </xdr:from>
    <xdr:to>
      <xdr:col>85</xdr:col>
      <xdr:colOff>127000</xdr:colOff>
      <xdr:row>95</xdr:row>
      <xdr:rowOff>105051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385649"/>
          <a:ext cx="8382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105051</xdr:rowOff>
    </xdr:from>
    <xdr:to>
      <xdr:col>81</xdr:col>
      <xdr:colOff>50800</xdr:colOff>
      <xdr:row>95</xdr:row>
      <xdr:rowOff>105981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392801"/>
          <a:ext cx="889000" cy="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105981</xdr:rowOff>
    </xdr:from>
    <xdr:to>
      <xdr:col>76</xdr:col>
      <xdr:colOff>114300</xdr:colOff>
      <xdr:row>95</xdr:row>
      <xdr:rowOff>126082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393731"/>
          <a:ext cx="889000" cy="2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126082</xdr:rowOff>
    </xdr:from>
    <xdr:to>
      <xdr:col>71</xdr:col>
      <xdr:colOff>177800</xdr:colOff>
      <xdr:row>95</xdr:row>
      <xdr:rowOff>132304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413832"/>
          <a:ext cx="889000" cy="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47099</xdr:rowOff>
    </xdr:from>
    <xdr:to>
      <xdr:col>85</xdr:col>
      <xdr:colOff>177800</xdr:colOff>
      <xdr:row>95</xdr:row>
      <xdr:rowOff>148699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33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25526</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31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54251</xdr:rowOff>
    </xdr:from>
    <xdr:to>
      <xdr:col>81</xdr:col>
      <xdr:colOff>101600</xdr:colOff>
      <xdr:row>95</xdr:row>
      <xdr:rowOff>155851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34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146978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43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55181</xdr:rowOff>
    </xdr:from>
    <xdr:to>
      <xdr:col>76</xdr:col>
      <xdr:colOff>165100</xdr:colOff>
      <xdr:row>95</xdr:row>
      <xdr:rowOff>156781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34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147908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43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75282</xdr:rowOff>
    </xdr:from>
    <xdr:to>
      <xdr:col>72</xdr:col>
      <xdr:colOff>38100</xdr:colOff>
      <xdr:row>96</xdr:row>
      <xdr:rowOff>5432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36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21959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13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81504</xdr:rowOff>
    </xdr:from>
    <xdr:to>
      <xdr:col>67</xdr:col>
      <xdr:colOff>101600</xdr:colOff>
      <xdr:row>96</xdr:row>
      <xdr:rowOff>11654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36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2781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46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・総務費について、令和２年度は特別定額給付金給付事業（</a:t>
          </a:r>
          <a:r>
            <a:rPr kumimoji="1" lang="en-US" altLang="ja-JP" sz="1300">
              <a:latin typeface="ＭＳ Ｐゴシック" panose="020B0600070205080204" pitchFamily="50" charset="-128"/>
              <a:ea typeface="ＭＳ Ｐゴシック" panose="020B0600070205080204" pitchFamily="50" charset="-128"/>
            </a:rPr>
            <a:t>7,840</a:t>
          </a:r>
          <a:r>
            <a:rPr kumimoji="1" lang="ja-JP" altLang="en-US" sz="1300">
              <a:latin typeface="ＭＳ Ｐゴシック" panose="020B0600070205080204" pitchFamily="50" charset="-128"/>
              <a:ea typeface="ＭＳ Ｐゴシック" panose="020B0600070205080204" pitchFamily="50" charset="-128"/>
            </a:rPr>
            <a:t>百万円）を実施したことにより、例年に比べて突出していますが、令和２年度を除くとほぼ横ばいで推移しています。</a:t>
          </a:r>
        </a:p>
        <a:p>
          <a:r>
            <a:rPr kumimoji="1" lang="ja-JP" altLang="en-US" sz="1300">
              <a:latin typeface="ＭＳ Ｐゴシック" panose="020B0600070205080204" pitchFamily="50" charset="-128"/>
              <a:ea typeface="ＭＳ Ｐゴシック" panose="020B0600070205080204" pitchFamily="50" charset="-128"/>
            </a:rPr>
            <a:t>・衛生費について、令和３年度は新型コロナウイルスワクチン接種事業（</a:t>
          </a:r>
          <a:r>
            <a:rPr kumimoji="1" lang="en-US" altLang="ja-JP" sz="1300">
              <a:latin typeface="ＭＳ Ｐゴシック" panose="020B0600070205080204" pitchFamily="50" charset="-128"/>
              <a:ea typeface="ＭＳ Ｐゴシック" panose="020B0600070205080204" pitchFamily="50" charset="-128"/>
            </a:rPr>
            <a:t>697</a:t>
          </a:r>
          <a:r>
            <a:rPr kumimoji="1" lang="ja-JP" altLang="en-US" sz="1300">
              <a:latin typeface="ＭＳ Ｐゴシック" panose="020B0600070205080204" pitchFamily="50" charset="-128"/>
              <a:ea typeface="ＭＳ Ｐゴシック" panose="020B0600070205080204" pitchFamily="50" charset="-128"/>
            </a:rPr>
            <a:t>百万円）の実施などにより、従来と比べて大きく増加しています。また、令和５年度は新型コロナウイルスワクチン接種事業の縮小（前年度から△</a:t>
          </a:r>
          <a:r>
            <a:rPr kumimoji="1" lang="en-US" altLang="ja-JP" sz="1300">
              <a:latin typeface="ＭＳ Ｐゴシック" panose="020B0600070205080204" pitchFamily="50" charset="-128"/>
              <a:ea typeface="ＭＳ Ｐゴシック" panose="020B0600070205080204" pitchFamily="50" charset="-128"/>
            </a:rPr>
            <a:t>223</a:t>
          </a:r>
          <a:r>
            <a:rPr kumimoji="1" lang="ja-JP" altLang="en-US" sz="1300">
              <a:latin typeface="ＭＳ Ｐゴシック" panose="020B0600070205080204" pitchFamily="50" charset="-128"/>
              <a:ea typeface="ＭＳ Ｐゴシック" panose="020B0600070205080204" pitchFamily="50" charset="-128"/>
            </a:rPr>
            <a:t>百万円）や国県費返還金の減少（前年度から△</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百万円）、水道事業会計借入金繰上償還による償還金の減少（前年度から△</a:t>
          </a:r>
          <a:r>
            <a:rPr kumimoji="1" lang="en-US" altLang="ja-JP" sz="1300">
              <a:latin typeface="ＭＳ Ｐゴシック" panose="020B0600070205080204" pitchFamily="50" charset="-128"/>
              <a:ea typeface="ＭＳ Ｐゴシック" panose="020B0600070205080204" pitchFamily="50" charset="-128"/>
            </a:rPr>
            <a:t>400</a:t>
          </a:r>
          <a:r>
            <a:rPr kumimoji="1" lang="ja-JP" altLang="en-US" sz="1300">
              <a:latin typeface="ＭＳ Ｐゴシック" panose="020B0600070205080204" pitchFamily="50" charset="-128"/>
              <a:ea typeface="ＭＳ Ｐゴシック" panose="020B0600070205080204" pitchFamily="50" charset="-128"/>
            </a:rPr>
            <a:t>百万円）等により令和４年度と比べて大きく減少しています。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三重県名張市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財政調整基金残高（標準財政規模比）について、令和５年度は令和４年度より</a:t>
          </a:r>
          <a:r>
            <a:rPr kumimoji="1" lang="en-US" altLang="ja-JP" sz="1400">
              <a:latin typeface="ＭＳ ゴシック" pitchFamily="49" charset="-128"/>
              <a:ea typeface="ＭＳ ゴシック" pitchFamily="49" charset="-128"/>
            </a:rPr>
            <a:t>1.38</a:t>
          </a:r>
          <a:r>
            <a:rPr kumimoji="1" lang="ja-JP" altLang="en-US" sz="1400">
              <a:latin typeface="ＭＳ ゴシック" pitchFamily="49" charset="-128"/>
              <a:ea typeface="ＭＳ ゴシック" pitchFamily="49" charset="-128"/>
            </a:rPr>
            <a:t>ポイント上昇しました。これは、固定資産税における独自課税（令和５年度で終了）や、普通交付税の追加交付などが要因と考えます。</a:t>
          </a:r>
        </a:p>
        <a:p>
          <a:r>
            <a:rPr kumimoji="1" lang="ja-JP" altLang="en-US" sz="1400">
              <a:latin typeface="ＭＳ ゴシック" pitchFamily="49" charset="-128"/>
              <a:ea typeface="ＭＳ ゴシック" pitchFamily="49" charset="-128"/>
            </a:rPr>
            <a:t>　財政調整基金は災害や感染症等の不測の事態や社会経済情勢の変化に伴う財政需要に速やかに対応するための基金であることから、今後とも計画的に積立を行います。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三重県名張市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令和２年度以降は、全会計（一般会計・特別会計・事業会計）で黒字額を維持しています。　　</a:t>
          </a:r>
        </a:p>
        <a:p>
          <a:r>
            <a:rPr kumimoji="1" lang="ja-JP" altLang="en-US" sz="1200">
              <a:latin typeface="ＭＳ ゴシック" pitchFamily="49" charset="-128"/>
              <a:ea typeface="ＭＳ ゴシック" pitchFamily="49" charset="-128"/>
            </a:rPr>
            <a:t>　令和元年度は、病院事業会計について、新型コロナ感染症の感染拡大に伴う自粛による外来患者数の減少等により医業収益が落ちたことに等により赤字額が発生しました。</a:t>
          </a:r>
        </a:p>
        <a:p>
          <a:r>
            <a:rPr kumimoji="1" lang="ja-JP" altLang="en-US" sz="1200">
              <a:latin typeface="ＭＳ ゴシック" pitchFamily="49" charset="-128"/>
              <a:ea typeface="ＭＳ ゴシック" pitchFamily="49" charset="-128"/>
            </a:rPr>
            <a:t>　令和２年度は、これまで特別会計だった公共下水道事業、農業集落排水事業、戸別浄化槽事業が法適用の公営企業となったことから追加された下水道事業会計を含め、すべての会計で黒字となりました。</a:t>
          </a:r>
        </a:p>
        <a:p>
          <a:r>
            <a:rPr kumimoji="1" lang="ja-JP" altLang="en-US" sz="1200">
              <a:latin typeface="ＭＳ ゴシック" pitchFamily="49" charset="-128"/>
              <a:ea typeface="ＭＳ ゴシック" pitchFamily="49" charset="-128"/>
            </a:rPr>
            <a:t>　令和３年度は、一般会計について臨時経済対策費及び臨時財政対策債償還基金費が再算定により追加交付されたことにより普通交付税が増額したこと等により剰余額の割合が平成２９～令和３年度間で最大となったことを含め、令和２年度に引き続き全会計（一般会計・特別会計・事業会計）で黒字となりました。</a:t>
          </a:r>
        </a:p>
        <a:p>
          <a:r>
            <a:rPr kumimoji="1" lang="ja-JP" altLang="en-US" sz="1200">
              <a:latin typeface="ＭＳ ゴシック" pitchFamily="49" charset="-128"/>
              <a:ea typeface="ＭＳ ゴシック" pitchFamily="49" charset="-128"/>
            </a:rPr>
            <a:t>　水道事業会計について、例年、標準財政規模に占める剰余額の割合が最大となっていますが、１９７０年代（昭和４０年代後半）以降の大規模住宅地 開発により人口が急増し、それに伴う水需要の増加に対応するために整備され た水道施設が、近い将来、経年化等による更新対象となり、その莫大な更新費 用により事業経営を圧迫することが懸念されるなど、高度化、多様化する新たな課題への取組が求められています。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32382032</v>
      </c>
      <c r="BO4" s="449"/>
      <c r="BP4" s="449"/>
      <c r="BQ4" s="449"/>
      <c r="BR4" s="449"/>
      <c r="BS4" s="449"/>
      <c r="BT4" s="449"/>
      <c r="BU4" s="450"/>
      <c r="BV4" s="448">
        <v>32416694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3.1</v>
      </c>
      <c r="CU4" s="589"/>
      <c r="CV4" s="589"/>
      <c r="CW4" s="589"/>
      <c r="CX4" s="589"/>
      <c r="CY4" s="589"/>
      <c r="CZ4" s="589"/>
      <c r="DA4" s="590"/>
      <c r="DB4" s="588">
        <v>3.2</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31810027</v>
      </c>
      <c r="BO5" s="420"/>
      <c r="BP5" s="420"/>
      <c r="BQ5" s="420"/>
      <c r="BR5" s="420"/>
      <c r="BS5" s="420"/>
      <c r="BT5" s="420"/>
      <c r="BU5" s="421"/>
      <c r="BV5" s="419">
        <v>31848330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100</v>
      </c>
      <c r="CU5" s="417"/>
      <c r="CV5" s="417"/>
      <c r="CW5" s="417"/>
      <c r="CX5" s="417"/>
      <c r="CY5" s="417"/>
      <c r="CZ5" s="417"/>
      <c r="DA5" s="418"/>
      <c r="DB5" s="416">
        <v>99.2</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572005</v>
      </c>
      <c r="BO6" s="420"/>
      <c r="BP6" s="420"/>
      <c r="BQ6" s="420"/>
      <c r="BR6" s="420"/>
      <c r="BS6" s="420"/>
      <c r="BT6" s="420"/>
      <c r="BU6" s="421"/>
      <c r="BV6" s="419">
        <v>568364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101</v>
      </c>
      <c r="CU6" s="563"/>
      <c r="CV6" s="563"/>
      <c r="CW6" s="563"/>
      <c r="CX6" s="563"/>
      <c r="CY6" s="563"/>
      <c r="CZ6" s="563"/>
      <c r="DA6" s="564"/>
      <c r="DB6" s="562">
        <v>101.5</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43958</v>
      </c>
      <c r="BO7" s="420"/>
      <c r="BP7" s="420"/>
      <c r="BQ7" s="420"/>
      <c r="BR7" s="420"/>
      <c r="BS7" s="420"/>
      <c r="BT7" s="420"/>
      <c r="BU7" s="421"/>
      <c r="BV7" s="419">
        <v>28958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17221232</v>
      </c>
      <c r="CU7" s="420"/>
      <c r="CV7" s="420"/>
      <c r="CW7" s="420"/>
      <c r="CX7" s="420"/>
      <c r="CY7" s="420"/>
      <c r="CZ7" s="420"/>
      <c r="DA7" s="421"/>
      <c r="DB7" s="419">
        <v>16929980</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528047</v>
      </c>
      <c r="BO8" s="420"/>
      <c r="BP8" s="420"/>
      <c r="BQ8" s="420"/>
      <c r="BR8" s="420"/>
      <c r="BS8" s="420"/>
      <c r="BT8" s="420"/>
      <c r="BU8" s="421"/>
      <c r="BV8" s="419">
        <v>539406</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0.63</v>
      </c>
      <c r="CU8" s="523"/>
      <c r="CV8" s="523"/>
      <c r="CW8" s="523"/>
      <c r="CX8" s="523"/>
      <c r="CY8" s="523"/>
      <c r="CZ8" s="523"/>
      <c r="DA8" s="524"/>
      <c r="DB8" s="522">
        <v>0.65</v>
      </c>
      <c r="DC8" s="523"/>
      <c r="DD8" s="523"/>
      <c r="DE8" s="523"/>
      <c r="DF8" s="523"/>
      <c r="DG8" s="523"/>
      <c r="DH8" s="523"/>
      <c r="DI8" s="524"/>
    </row>
    <row r="9" spans="1:119" ht="18.75" customHeight="1" thickBot="1" x14ac:dyDescent="0.25">
      <c r="A9" s="181"/>
      <c r="B9" s="551" t="s">
        <v>107</v>
      </c>
      <c r="C9" s="552"/>
      <c r="D9" s="552"/>
      <c r="E9" s="552"/>
      <c r="F9" s="552"/>
      <c r="G9" s="552"/>
      <c r="H9" s="552"/>
      <c r="I9" s="552"/>
      <c r="J9" s="552"/>
      <c r="K9" s="470"/>
      <c r="L9" s="553" t="s">
        <v>108</v>
      </c>
      <c r="M9" s="554"/>
      <c r="N9" s="554"/>
      <c r="O9" s="554"/>
      <c r="P9" s="554"/>
      <c r="Q9" s="555"/>
      <c r="R9" s="556">
        <v>76387</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104</v>
      </c>
      <c r="AV9" s="478"/>
      <c r="AW9" s="478"/>
      <c r="AX9" s="478"/>
      <c r="AY9" s="433" t="s">
        <v>111</v>
      </c>
      <c r="AZ9" s="434"/>
      <c r="BA9" s="434"/>
      <c r="BB9" s="434"/>
      <c r="BC9" s="434"/>
      <c r="BD9" s="434"/>
      <c r="BE9" s="434"/>
      <c r="BF9" s="434"/>
      <c r="BG9" s="434"/>
      <c r="BH9" s="434"/>
      <c r="BI9" s="434"/>
      <c r="BJ9" s="434"/>
      <c r="BK9" s="434"/>
      <c r="BL9" s="434"/>
      <c r="BM9" s="435"/>
      <c r="BN9" s="419">
        <v>-11359</v>
      </c>
      <c r="BO9" s="420"/>
      <c r="BP9" s="420"/>
      <c r="BQ9" s="420"/>
      <c r="BR9" s="420"/>
      <c r="BS9" s="420"/>
      <c r="BT9" s="420"/>
      <c r="BU9" s="421"/>
      <c r="BV9" s="419">
        <v>-726162</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14.5</v>
      </c>
      <c r="CU9" s="417"/>
      <c r="CV9" s="417"/>
      <c r="CW9" s="417"/>
      <c r="CX9" s="417"/>
      <c r="CY9" s="417"/>
      <c r="CZ9" s="417"/>
      <c r="DA9" s="418"/>
      <c r="DB9" s="416">
        <v>14.3</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78795</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270323</v>
      </c>
      <c r="BO10" s="420"/>
      <c r="BP10" s="420"/>
      <c r="BQ10" s="420"/>
      <c r="BR10" s="420"/>
      <c r="BS10" s="420"/>
      <c r="BT10" s="420"/>
      <c r="BU10" s="421"/>
      <c r="BV10" s="419">
        <v>633052</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75248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104</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74077</v>
      </c>
      <c r="S13" s="507"/>
      <c r="T13" s="507"/>
      <c r="U13" s="507"/>
      <c r="V13" s="508"/>
      <c r="W13" s="509" t="s">
        <v>131</v>
      </c>
      <c r="X13" s="405"/>
      <c r="Y13" s="405"/>
      <c r="Z13" s="405"/>
      <c r="AA13" s="405"/>
      <c r="AB13" s="406"/>
      <c r="AC13" s="372">
        <v>794</v>
      </c>
      <c r="AD13" s="373"/>
      <c r="AE13" s="373"/>
      <c r="AF13" s="373"/>
      <c r="AG13" s="374"/>
      <c r="AH13" s="372">
        <v>901</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258964</v>
      </c>
      <c r="BO13" s="420"/>
      <c r="BP13" s="420"/>
      <c r="BQ13" s="420"/>
      <c r="BR13" s="420"/>
      <c r="BS13" s="420"/>
      <c r="BT13" s="420"/>
      <c r="BU13" s="421"/>
      <c r="BV13" s="419">
        <v>-93110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15.5</v>
      </c>
      <c r="CU13" s="417"/>
      <c r="CV13" s="417"/>
      <c r="CW13" s="417"/>
      <c r="CX13" s="417"/>
      <c r="CY13" s="417"/>
      <c r="CZ13" s="417"/>
      <c r="DA13" s="418"/>
      <c r="DB13" s="416">
        <v>15.7</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76190</v>
      </c>
      <c r="S14" s="507"/>
      <c r="T14" s="507"/>
      <c r="U14" s="507"/>
      <c r="V14" s="508"/>
      <c r="W14" s="510"/>
      <c r="X14" s="408"/>
      <c r="Y14" s="408"/>
      <c r="Z14" s="408"/>
      <c r="AA14" s="408"/>
      <c r="AB14" s="409"/>
      <c r="AC14" s="499">
        <v>2.2000000000000002</v>
      </c>
      <c r="AD14" s="500"/>
      <c r="AE14" s="500"/>
      <c r="AF14" s="500"/>
      <c r="AG14" s="501"/>
      <c r="AH14" s="499">
        <v>2.5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130.5</v>
      </c>
      <c r="CU14" s="517"/>
      <c r="CV14" s="517"/>
      <c r="CW14" s="517"/>
      <c r="CX14" s="517"/>
      <c r="CY14" s="517"/>
      <c r="CZ14" s="517"/>
      <c r="DA14" s="518"/>
      <c r="DB14" s="516">
        <v>144.9</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75069</v>
      </c>
      <c r="S15" s="507"/>
      <c r="T15" s="507"/>
      <c r="U15" s="507"/>
      <c r="V15" s="508"/>
      <c r="W15" s="509" t="s">
        <v>137</v>
      </c>
      <c r="X15" s="405"/>
      <c r="Y15" s="405"/>
      <c r="Z15" s="405"/>
      <c r="AA15" s="405"/>
      <c r="AB15" s="406"/>
      <c r="AC15" s="372">
        <v>11840</v>
      </c>
      <c r="AD15" s="373"/>
      <c r="AE15" s="373"/>
      <c r="AF15" s="373"/>
      <c r="AG15" s="374"/>
      <c r="AH15" s="372">
        <v>12101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9271850</v>
      </c>
      <c r="BO15" s="449"/>
      <c r="BP15" s="449"/>
      <c r="BQ15" s="449"/>
      <c r="BR15" s="449"/>
      <c r="BS15" s="449"/>
      <c r="BT15" s="449"/>
      <c r="BU15" s="450"/>
      <c r="BV15" s="448">
        <v>9002336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33.5</v>
      </c>
      <c r="AD16" s="500"/>
      <c r="AE16" s="500"/>
      <c r="AF16" s="500"/>
      <c r="AG16" s="501"/>
      <c r="AH16" s="499">
        <v>33.200000000000003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14677385</v>
      </c>
      <c r="BO16" s="420"/>
      <c r="BP16" s="420"/>
      <c r="BQ16" s="420"/>
      <c r="BR16" s="420"/>
      <c r="BS16" s="420"/>
      <c r="BT16" s="420"/>
      <c r="BU16" s="421"/>
      <c r="BV16" s="419">
        <v>14254744</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22709</v>
      </c>
      <c r="AD17" s="373"/>
      <c r="AE17" s="373"/>
      <c r="AF17" s="373"/>
      <c r="AG17" s="374"/>
      <c r="AH17" s="372">
        <v>23443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11652471</v>
      </c>
      <c r="BO17" s="420"/>
      <c r="BP17" s="420"/>
      <c r="BQ17" s="420"/>
      <c r="BR17" s="420"/>
      <c r="BS17" s="420"/>
      <c r="BT17" s="420"/>
      <c r="BU17" s="421"/>
      <c r="BV17" s="419">
        <v>11296448</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129.77000000000001</v>
      </c>
      <c r="M18" s="472"/>
      <c r="N18" s="472"/>
      <c r="O18" s="472"/>
      <c r="P18" s="472"/>
      <c r="Q18" s="472"/>
      <c r="R18" s="473"/>
      <c r="S18" s="473"/>
      <c r="T18" s="473"/>
      <c r="U18" s="473"/>
      <c r="V18" s="474"/>
      <c r="W18" s="490"/>
      <c r="X18" s="491"/>
      <c r="Y18" s="491"/>
      <c r="Z18" s="491"/>
      <c r="AA18" s="491"/>
      <c r="AB18" s="515"/>
      <c r="AC18" s="389">
        <v>64.3</v>
      </c>
      <c r="AD18" s="390"/>
      <c r="AE18" s="390"/>
      <c r="AF18" s="390"/>
      <c r="AG18" s="475"/>
      <c r="AH18" s="389">
        <v>64.3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17585186</v>
      </c>
      <c r="BO18" s="420"/>
      <c r="BP18" s="420"/>
      <c r="BQ18" s="420"/>
      <c r="BR18" s="420"/>
      <c r="BS18" s="420"/>
      <c r="BT18" s="420"/>
      <c r="BU18" s="421"/>
      <c r="BV18" s="419">
        <v>17513541</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589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21788932</v>
      </c>
      <c r="BO19" s="420"/>
      <c r="BP19" s="420"/>
      <c r="BQ19" s="420"/>
      <c r="BR19" s="420"/>
      <c r="BS19" s="420"/>
      <c r="BT19" s="420"/>
      <c r="BU19" s="421"/>
      <c r="BV19" s="419">
        <v>22140607</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31466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31743595</v>
      </c>
      <c r="BO22" s="449"/>
      <c r="BP22" s="449"/>
      <c r="BQ22" s="449"/>
      <c r="BR22" s="449"/>
      <c r="BS22" s="449"/>
      <c r="BT22" s="449"/>
      <c r="BU22" s="450"/>
      <c r="BV22" s="448">
        <v>32723710</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20822936</v>
      </c>
      <c r="BO23" s="420"/>
      <c r="BP23" s="420"/>
      <c r="BQ23" s="420"/>
      <c r="BR23" s="420"/>
      <c r="BS23" s="420"/>
      <c r="BT23" s="420"/>
      <c r="BU23" s="421"/>
      <c r="BV23" s="419">
        <v>21247138</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9000</v>
      </c>
      <c r="R24" s="373"/>
      <c r="S24" s="373"/>
      <c r="T24" s="373"/>
      <c r="U24" s="373"/>
      <c r="V24" s="374"/>
      <c r="W24" s="462"/>
      <c r="X24" s="399"/>
      <c r="Y24" s="400"/>
      <c r="Z24" s="375" t="s">
        <v>162</v>
      </c>
      <c r="AA24" s="376"/>
      <c r="AB24" s="376"/>
      <c r="AC24" s="376"/>
      <c r="AD24" s="376"/>
      <c r="AE24" s="376"/>
      <c r="AF24" s="376"/>
      <c r="AG24" s="377"/>
      <c r="AH24" s="372">
        <v>489</v>
      </c>
      <c r="AI24" s="373"/>
      <c r="AJ24" s="373"/>
      <c r="AK24" s="373"/>
      <c r="AL24" s="374"/>
      <c r="AM24" s="372">
        <v>1509054</v>
      </c>
      <c r="AN24" s="373"/>
      <c r="AO24" s="373"/>
      <c r="AP24" s="373"/>
      <c r="AQ24" s="373"/>
      <c r="AR24" s="374"/>
      <c r="AS24" s="372">
        <v>3086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19097513</v>
      </c>
      <c r="BO24" s="420"/>
      <c r="BP24" s="420"/>
      <c r="BQ24" s="420"/>
      <c r="BR24" s="420"/>
      <c r="BS24" s="420"/>
      <c r="BT24" s="420"/>
      <c r="BU24" s="421"/>
      <c r="BV24" s="419">
        <v>19044388</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6900</v>
      </c>
      <c r="R25" s="373"/>
      <c r="S25" s="373"/>
      <c r="T25" s="373"/>
      <c r="U25" s="373"/>
      <c r="V25" s="374"/>
      <c r="W25" s="462"/>
      <c r="X25" s="399"/>
      <c r="Y25" s="400"/>
      <c r="Z25" s="375" t="s">
        <v>165</v>
      </c>
      <c r="AA25" s="376"/>
      <c r="AB25" s="376"/>
      <c r="AC25" s="376"/>
      <c r="AD25" s="376"/>
      <c r="AE25" s="376"/>
      <c r="AF25" s="376"/>
      <c r="AG25" s="377"/>
      <c r="AH25" s="372">
        <v>118</v>
      </c>
      <c r="AI25" s="373"/>
      <c r="AJ25" s="373"/>
      <c r="AK25" s="373"/>
      <c r="AL25" s="374"/>
      <c r="AM25" s="372">
        <v>371700</v>
      </c>
      <c r="AN25" s="373"/>
      <c r="AO25" s="373"/>
      <c r="AP25" s="373"/>
      <c r="AQ25" s="373"/>
      <c r="AR25" s="374"/>
      <c r="AS25" s="372">
        <v>3150</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1652923</v>
      </c>
      <c r="BO25" s="449"/>
      <c r="BP25" s="449"/>
      <c r="BQ25" s="449"/>
      <c r="BR25" s="449"/>
      <c r="BS25" s="449"/>
      <c r="BT25" s="449"/>
      <c r="BU25" s="450"/>
      <c r="BV25" s="448">
        <v>1945630</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5780</v>
      </c>
      <c r="R26" s="373"/>
      <c r="S26" s="373"/>
      <c r="T26" s="373"/>
      <c r="U26" s="373"/>
      <c r="V26" s="374"/>
      <c r="W26" s="462"/>
      <c r="X26" s="399"/>
      <c r="Y26" s="400"/>
      <c r="Z26" s="375" t="s">
        <v>168</v>
      </c>
      <c r="AA26" s="430"/>
      <c r="AB26" s="430"/>
      <c r="AC26" s="430"/>
      <c r="AD26" s="430"/>
      <c r="AE26" s="430"/>
      <c r="AF26" s="430"/>
      <c r="AG26" s="431"/>
      <c r="AH26" s="372">
        <v>22</v>
      </c>
      <c r="AI26" s="373"/>
      <c r="AJ26" s="373"/>
      <c r="AK26" s="373"/>
      <c r="AL26" s="374"/>
      <c r="AM26" s="372">
        <v>60390</v>
      </c>
      <c r="AN26" s="373"/>
      <c r="AO26" s="373"/>
      <c r="AP26" s="373"/>
      <c r="AQ26" s="373"/>
      <c r="AR26" s="374"/>
      <c r="AS26" s="372">
        <v>2745</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5530</v>
      </c>
      <c r="R27" s="373"/>
      <c r="S27" s="373"/>
      <c r="T27" s="373"/>
      <c r="U27" s="373"/>
      <c r="V27" s="374"/>
      <c r="W27" s="462"/>
      <c r="X27" s="399"/>
      <c r="Y27" s="400"/>
      <c r="Z27" s="375" t="s">
        <v>171</v>
      </c>
      <c r="AA27" s="376"/>
      <c r="AB27" s="376"/>
      <c r="AC27" s="376"/>
      <c r="AD27" s="376"/>
      <c r="AE27" s="376"/>
      <c r="AF27" s="376"/>
      <c r="AG27" s="377"/>
      <c r="AH27" s="372">
        <v>18</v>
      </c>
      <c r="AI27" s="373"/>
      <c r="AJ27" s="373"/>
      <c r="AK27" s="373"/>
      <c r="AL27" s="374"/>
      <c r="AM27" s="372">
        <v>63495</v>
      </c>
      <c r="AN27" s="373"/>
      <c r="AO27" s="373"/>
      <c r="AP27" s="373"/>
      <c r="AQ27" s="373"/>
      <c r="AR27" s="374"/>
      <c r="AS27" s="372">
        <v>3528</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362668</v>
      </c>
      <c r="BO27" s="454"/>
      <c r="BP27" s="454"/>
      <c r="BQ27" s="454"/>
      <c r="BR27" s="454"/>
      <c r="BS27" s="454"/>
      <c r="BT27" s="454"/>
      <c r="BU27" s="455"/>
      <c r="BV27" s="453">
        <v>362655</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4760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2164206</v>
      </c>
      <c r="BO28" s="449"/>
      <c r="BP28" s="449"/>
      <c r="BQ28" s="449"/>
      <c r="BR28" s="449"/>
      <c r="BS28" s="449"/>
      <c r="BT28" s="449"/>
      <c r="BU28" s="450"/>
      <c r="BV28" s="448">
        <v>1893884</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16</v>
      </c>
      <c r="M29" s="373"/>
      <c r="N29" s="373"/>
      <c r="O29" s="373"/>
      <c r="P29" s="374"/>
      <c r="Q29" s="372">
        <v>4370</v>
      </c>
      <c r="R29" s="373"/>
      <c r="S29" s="373"/>
      <c r="T29" s="373"/>
      <c r="U29" s="373"/>
      <c r="V29" s="374"/>
      <c r="W29" s="463"/>
      <c r="X29" s="464"/>
      <c r="Y29" s="465"/>
      <c r="Z29" s="375" t="s">
        <v>177</v>
      </c>
      <c r="AA29" s="376"/>
      <c r="AB29" s="376"/>
      <c r="AC29" s="376"/>
      <c r="AD29" s="376"/>
      <c r="AE29" s="376"/>
      <c r="AF29" s="376"/>
      <c r="AG29" s="377"/>
      <c r="AH29" s="372">
        <v>507</v>
      </c>
      <c r="AI29" s="373"/>
      <c r="AJ29" s="373"/>
      <c r="AK29" s="373"/>
      <c r="AL29" s="374"/>
      <c r="AM29" s="372">
        <v>1572549</v>
      </c>
      <c r="AN29" s="373"/>
      <c r="AO29" s="373"/>
      <c r="AP29" s="373"/>
      <c r="AQ29" s="373"/>
      <c r="AR29" s="374"/>
      <c r="AS29" s="372">
        <v>3102</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479783</v>
      </c>
      <c r="BO29" s="420"/>
      <c r="BP29" s="420"/>
      <c r="BQ29" s="420"/>
      <c r="BR29" s="420"/>
      <c r="BS29" s="420"/>
      <c r="BT29" s="420"/>
      <c r="BU29" s="421"/>
      <c r="BV29" s="419">
        <v>388713</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2653883</v>
      </c>
      <c r="BO30" s="454"/>
      <c r="BP30" s="454"/>
      <c r="BQ30" s="454"/>
      <c r="BR30" s="454"/>
      <c r="BS30" s="454"/>
      <c r="BT30" s="454"/>
      <c r="BU30" s="455"/>
      <c r="BV30" s="453">
        <v>1985469</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10</v>
      </c>
      <c r="BX34" s="367"/>
      <c r="BY34" s="368" t="str">
        <f>IF('各会計、関係団体の財政状況及び健全化判断比率'!B68="","",'各会計、関係団体の財政状況及び健全化判断比率'!B68)</f>
        <v>伊賀南部環境衛生組合（一般会計）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20</v>
      </c>
      <c r="CP34" s="367"/>
      <c r="CQ34" s="368" t="str">
        <f>IF('各会計、関係団体の財政状況及び健全化判断比率'!BS7="","",'各会計、関係団体の財政状況及び健全化判断比率'!BS7)</f>
        <v>株式会社　名張セントラルパーク</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住宅新築資金等貸付事業特別会計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IF('各会計、関係団体の財政状況及び健全化判断比率'!B32="","",'各会計、関係団体の財政状況及び健全化判断比率'!B32)</f>
        <v>病院事業会計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11</v>
      </c>
      <c r="BX35" s="367"/>
      <c r="BY35" s="368" t="str">
        <f>IF('各会計、関係団体の財政状況及び健全化判断比率'!B69="","",'各会計、関係団体の財政状況及び健全化判断比率'!B69)</f>
        <v>三重県後期高齢者医療広域連合（一般会計）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f>IF(E36="","",C35+1)</f>
        <v>3</v>
      </c>
      <c r="D36" s="367"/>
      <c r="E36" s="368" t="str">
        <f>IF('各会計、関係団体の財政状況及び健全化判断比率'!B9="","",'各会計、関係団体の財政状況及び健全化判断比率'!B9)</f>
        <v>東山墓園造成事業特別会計</v>
      </c>
      <c r="F36" s="368"/>
      <c r="G36" s="368"/>
      <c r="H36" s="368"/>
      <c r="I36" s="368"/>
      <c r="J36" s="368"/>
      <c r="K36" s="368"/>
      <c r="L36" s="368"/>
      <c r="M36" s="368"/>
      <c r="N36" s="368"/>
      <c r="O36" s="368"/>
      <c r="P36" s="368"/>
      <c r="Q36" s="368"/>
      <c r="R36" s="368"/>
      <c r="S36" s="368"/>
      <c r="T36" s="181"/>
      <c r="U36" s="367">
        <f t="shared" ref="U36:U43" si="4">IF(W36="","",U35+1)</f>
        <v>6</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f t="shared" si="0"/>
        <v>9</v>
      </c>
      <c r="AN36" s="367"/>
      <c r="AO36" s="368" t="str">
        <f>IF('各会計、関係団体の財政状況及び健全化判断比率'!B33="","",'各会計、関係団体の財政状況及び健全化判断比率'!B33)</f>
        <v>下水道事業会計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12</v>
      </c>
      <c r="BX36" s="367"/>
      <c r="BY36" s="368" t="str">
        <f>IF('各会計、関係団体の財政状況及び健全化判断比率'!B70="","",'各会計、関係団体の財政状況及び健全化判断比率'!B70)</f>
        <v>三重県後期高齢者医療広域連合（後期高齢者医療特別会計）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13</v>
      </c>
      <c r="BX37" s="367"/>
      <c r="BY37" s="368" t="str">
        <f>IF('各会計、関係団体の財政状況及び健全化判断比率'!B71="","",'各会計、関係団体の財政状況及び健全化判断比率'!B71)</f>
        <v>三重県市町総合事務組合（一般会計）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14</v>
      </c>
      <c r="BX38" s="367"/>
      <c r="BY38" s="368" t="str">
        <f>IF('各会計、関係団体の財政状況及び健全化判断比率'!B72="","",'各会計、関係団体の財政状況及び健全化判断比率'!B72)</f>
        <v>三重県市町総合事務組合（共同研修特別会計）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15</v>
      </c>
      <c r="BX39" s="367"/>
      <c r="BY39" s="368" t="str">
        <f>IF('各会計、関係団体の財政状況及び健全化判断比率'!B73="","",'各会計、関係団体の財政状況及び健全化判断比率'!B73)</f>
        <v>三重県市町総合事務組合（デジタル地図特別会計）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16</v>
      </c>
      <c r="BX40" s="367"/>
      <c r="BY40" s="368" t="str">
        <f>IF('各会計、関係団体の財政状況及び健全化判断比率'!B74="","",'各会計、関係団体の財政状況及び健全化判断比率'!B74)</f>
        <v>三重県市町総合事務組合(物品特別会計）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17</v>
      </c>
      <c r="BX41" s="367"/>
      <c r="BY41" s="368" t="str">
        <f>IF('各会計、関係団体の財政状況及び健全化判断比率'!B75="","",'各会計、関係団体の財政状況及び健全化判断比率'!B75)</f>
        <v>三重県市町総合事務組合(退職手当特別会計）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18</v>
      </c>
      <c r="BX42" s="367"/>
      <c r="BY42" s="368" t="str">
        <f>IF('各会計、関係団体の財政状況及び健全化判断比率'!B76="","",'各会計、関係団体の財政状況及び健全化判断比率'!B76)</f>
        <v>三重県市町総合事務組合(消防救急無線特別会計）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19</v>
      </c>
      <c r="BX43" s="367"/>
      <c r="BY43" s="368" t="str">
        <f>IF('各会計、関係団体の財政状況及び健全化判断比率'!B77="","",'各会計、関係団体の財政状況及び健全化判断比率'!B77)</f>
        <v>三重県市町総合事務組合（公平委員会特別会計）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GlpGhXXegZZY7OpzmGAbE3PDPBMJaOX67dpp8wBXNUFpfEG+NtzwQynqoPdzj7qp6oFCneGu66t8+Pv7+dq4Yw==" saltValue="8ME/7Ozd5qkZx8fMMWCAi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534</v>
      </c>
      <c r="D34" s="1151"/>
      <c r="E34" s="1152"/>
      <c r="F34" s="32">
        <v>13.31</v>
      </c>
      <c r="G34" s="33">
        <v>13.94</v>
      </c>
      <c r="H34" s="33">
        <v>13.63</v>
      </c>
      <c r="I34" s="33">
        <v>17.02</v>
      </c>
      <c r="J34" s="34">
        <v>15.41</v>
      </c>
      <c r="K34" s="22"/>
      <c r="L34" s="22"/>
      <c r="M34" s="22"/>
      <c r="N34" s="22"/>
      <c r="O34" s="22"/>
      <c r="P34" s="22"/>
    </row>
    <row r="35" spans="1:16" ht="39" customHeight="1" x14ac:dyDescent="0.2">
      <c r="A35" s="22"/>
      <c r="B35" s="35"/>
      <c r="C35" s="1145" t="s">
        <v>535</v>
      </c>
      <c r="D35" s="1146"/>
      <c r="E35" s="1147"/>
      <c r="F35" s="36" t="s">
        <v>536</v>
      </c>
      <c r="G35" s="37">
        <v>0.41</v>
      </c>
      <c r="H35" s="37">
        <v>4.21</v>
      </c>
      <c r="I35" s="37">
        <v>7.15</v>
      </c>
      <c r="J35" s="38">
        <v>5.58</v>
      </c>
      <c r="K35" s="22"/>
      <c r="L35" s="22"/>
      <c r="M35" s="22"/>
      <c r="N35" s="22"/>
      <c r="O35" s="22"/>
      <c r="P35" s="22"/>
    </row>
    <row r="36" spans="1:16" ht="39" customHeight="1" x14ac:dyDescent="0.2">
      <c r="A36" s="22"/>
      <c r="B36" s="35"/>
      <c r="C36" s="1145" t="s">
        <v>537</v>
      </c>
      <c r="D36" s="1146"/>
      <c r="E36" s="1147"/>
      <c r="F36" s="36">
        <v>1.21</v>
      </c>
      <c r="G36" s="37">
        <v>3.25</v>
      </c>
      <c r="H36" s="37">
        <v>7.21</v>
      </c>
      <c r="I36" s="37">
        <v>3.16</v>
      </c>
      <c r="J36" s="38">
        <v>3.04</v>
      </c>
      <c r="K36" s="22"/>
      <c r="L36" s="22"/>
      <c r="M36" s="22"/>
      <c r="N36" s="22"/>
      <c r="O36" s="22"/>
      <c r="P36" s="22"/>
    </row>
    <row r="37" spans="1:16" ht="39" customHeight="1" x14ac:dyDescent="0.2">
      <c r="A37" s="22"/>
      <c r="B37" s="35"/>
      <c r="C37" s="1145" t="s">
        <v>538</v>
      </c>
      <c r="D37" s="1146"/>
      <c r="E37" s="1147"/>
      <c r="F37" s="36">
        <v>0.24</v>
      </c>
      <c r="G37" s="37">
        <v>0.53</v>
      </c>
      <c r="H37" s="37">
        <v>0.85</v>
      </c>
      <c r="I37" s="37">
        <v>1.21</v>
      </c>
      <c r="J37" s="38">
        <v>0.98</v>
      </c>
      <c r="K37" s="22"/>
      <c r="L37" s="22"/>
      <c r="M37" s="22"/>
      <c r="N37" s="22"/>
      <c r="O37" s="22"/>
      <c r="P37" s="22"/>
    </row>
    <row r="38" spans="1:16" ht="39" customHeight="1" x14ac:dyDescent="0.2">
      <c r="A38" s="22"/>
      <c r="B38" s="35"/>
      <c r="C38" s="1145" t="s">
        <v>539</v>
      </c>
      <c r="D38" s="1146"/>
      <c r="E38" s="1147"/>
      <c r="F38" s="36">
        <v>1.17</v>
      </c>
      <c r="G38" s="37">
        <v>1.79</v>
      </c>
      <c r="H38" s="37">
        <v>1.59</v>
      </c>
      <c r="I38" s="37">
        <v>1.68</v>
      </c>
      <c r="J38" s="38">
        <v>0.88</v>
      </c>
      <c r="K38" s="22"/>
      <c r="L38" s="22"/>
      <c r="M38" s="22"/>
      <c r="N38" s="22"/>
      <c r="O38" s="22"/>
      <c r="P38" s="22"/>
    </row>
    <row r="39" spans="1:16" ht="39" customHeight="1" x14ac:dyDescent="0.2">
      <c r="A39" s="22"/>
      <c r="B39" s="35"/>
      <c r="C39" s="1145" t="s">
        <v>540</v>
      </c>
      <c r="D39" s="1146"/>
      <c r="E39" s="1147"/>
      <c r="F39" s="36" t="s">
        <v>489</v>
      </c>
      <c r="G39" s="37">
        <v>2.0499999999999998</v>
      </c>
      <c r="H39" s="37">
        <v>3.11</v>
      </c>
      <c r="I39" s="37">
        <v>3.72</v>
      </c>
      <c r="J39" s="38">
        <v>0.12</v>
      </c>
      <c r="K39" s="22"/>
      <c r="L39" s="22"/>
      <c r="M39" s="22"/>
      <c r="N39" s="22"/>
      <c r="O39" s="22"/>
      <c r="P39" s="22"/>
    </row>
    <row r="40" spans="1:16" ht="39" customHeight="1" x14ac:dyDescent="0.2">
      <c r="A40" s="22"/>
      <c r="B40" s="35"/>
      <c r="C40" s="1145" t="s">
        <v>541</v>
      </c>
      <c r="D40" s="1146"/>
      <c r="E40" s="1147"/>
      <c r="F40" s="36">
        <v>0</v>
      </c>
      <c r="G40" s="37">
        <v>0.01</v>
      </c>
      <c r="H40" s="37">
        <v>0.02</v>
      </c>
      <c r="I40" s="37">
        <v>0.02</v>
      </c>
      <c r="J40" s="38">
        <v>0.04</v>
      </c>
      <c r="K40" s="22"/>
      <c r="L40" s="22"/>
      <c r="M40" s="22"/>
      <c r="N40" s="22"/>
      <c r="O40" s="22"/>
      <c r="P40" s="22"/>
    </row>
    <row r="41" spans="1:16" ht="39" customHeight="1" x14ac:dyDescent="0.2">
      <c r="A41" s="22"/>
      <c r="B41" s="35"/>
      <c r="C41" s="1145" t="s">
        <v>542</v>
      </c>
      <c r="D41" s="1146"/>
      <c r="E41" s="1147"/>
      <c r="F41" s="36">
        <v>0.06</v>
      </c>
      <c r="G41" s="37">
        <v>0.05</v>
      </c>
      <c r="H41" s="37">
        <v>0.04</v>
      </c>
      <c r="I41" s="37">
        <v>0.01</v>
      </c>
      <c r="J41" s="38">
        <v>0.01</v>
      </c>
      <c r="K41" s="22"/>
      <c r="L41" s="22"/>
      <c r="M41" s="22"/>
      <c r="N41" s="22"/>
      <c r="O41" s="22"/>
      <c r="P41" s="22"/>
    </row>
    <row r="42" spans="1:16" ht="39" customHeight="1" x14ac:dyDescent="0.2">
      <c r="A42" s="22"/>
      <c r="B42" s="39"/>
      <c r="C42" s="1145" t="s">
        <v>543</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544</v>
      </c>
      <c r="D43" s="1149"/>
      <c r="E43" s="1150"/>
      <c r="F43" s="41">
        <v>1.44</v>
      </c>
      <c r="G43" s="42">
        <v>0.01</v>
      </c>
      <c r="H43" s="42">
        <v>0.02</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dAEWtEETXELRs7r7u5rV+lvvIF3e+7ODz0XRorQdudDd9gzyNvav9P8I4MjhYGw1eYHPzBY+CBQwPfu5oAbXkw==" saltValue="gLc2a47g5XGpAKxOEA5j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J55" zoomScaleSheetLayoutView="55" workbookViewId="0">
      <selection activeCell="O53" sqref="O53"/>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3132</v>
      </c>
      <c r="L45" s="60">
        <v>3129</v>
      </c>
      <c r="M45" s="60">
        <v>3197</v>
      </c>
      <c r="N45" s="60">
        <v>3171</v>
      </c>
      <c r="O45" s="61">
        <v>3165</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2">
      <c r="A48" s="48"/>
      <c r="B48" s="1178"/>
      <c r="C48" s="1179"/>
      <c r="D48" s="62"/>
      <c r="E48" s="1155" t="s">
        <v>13</v>
      </c>
      <c r="F48" s="1155"/>
      <c r="G48" s="1155"/>
      <c r="H48" s="1155"/>
      <c r="I48" s="1155"/>
      <c r="J48" s="1156"/>
      <c r="K48" s="63">
        <v>1066</v>
      </c>
      <c r="L48" s="64">
        <v>1164</v>
      </c>
      <c r="M48" s="64">
        <v>1202</v>
      </c>
      <c r="N48" s="64">
        <v>1189</v>
      </c>
      <c r="O48" s="65">
        <v>1246</v>
      </c>
      <c r="P48" s="48"/>
      <c r="Q48" s="48"/>
      <c r="R48" s="48"/>
      <c r="S48" s="48"/>
      <c r="T48" s="48"/>
      <c r="U48" s="48"/>
    </row>
    <row r="49" spans="1:21" ht="30.75" customHeight="1" x14ac:dyDescent="0.2">
      <c r="A49" s="48"/>
      <c r="B49" s="1178"/>
      <c r="C49" s="1179"/>
      <c r="D49" s="62"/>
      <c r="E49" s="1155" t="s">
        <v>14</v>
      </c>
      <c r="F49" s="1155"/>
      <c r="G49" s="1155"/>
      <c r="H49" s="1155"/>
      <c r="I49" s="1155"/>
      <c r="J49" s="1156"/>
      <c r="K49" s="63">
        <v>245</v>
      </c>
      <c r="L49" s="64">
        <v>240</v>
      </c>
      <c r="M49" s="64">
        <v>242</v>
      </c>
      <c r="N49" s="64">
        <v>228</v>
      </c>
      <c r="O49" s="65">
        <v>130</v>
      </c>
      <c r="P49" s="48"/>
      <c r="Q49" s="48"/>
      <c r="R49" s="48"/>
      <c r="S49" s="48"/>
      <c r="T49" s="48"/>
      <c r="U49" s="48"/>
    </row>
    <row r="50" spans="1:21" ht="30.75" customHeight="1" x14ac:dyDescent="0.2">
      <c r="A50" s="48"/>
      <c r="B50" s="1178"/>
      <c r="C50" s="1179"/>
      <c r="D50" s="62"/>
      <c r="E50" s="1155" t="s">
        <v>15</v>
      </c>
      <c r="F50" s="1155"/>
      <c r="G50" s="1155"/>
      <c r="H50" s="1155"/>
      <c r="I50" s="1155"/>
      <c r="J50" s="1156"/>
      <c r="K50" s="63">
        <v>39</v>
      </c>
      <c r="L50" s="64">
        <v>10</v>
      </c>
      <c r="M50" s="64">
        <v>1</v>
      </c>
      <c r="N50" s="64">
        <v>1</v>
      </c>
      <c r="O50" s="65">
        <v>1</v>
      </c>
      <c r="P50" s="48"/>
      <c r="Q50" s="48"/>
      <c r="R50" s="48"/>
      <c r="S50" s="48"/>
      <c r="T50" s="48"/>
      <c r="U50" s="48"/>
    </row>
    <row r="51" spans="1:21" ht="30.75" customHeight="1" x14ac:dyDescent="0.2">
      <c r="A51" s="48"/>
      <c r="B51" s="1180"/>
      <c r="C51" s="1181"/>
      <c r="D51" s="66"/>
      <c r="E51" s="1155" t="s">
        <v>16</v>
      </c>
      <c r="F51" s="1155"/>
      <c r="G51" s="1155"/>
      <c r="H51" s="1155"/>
      <c r="I51" s="1155"/>
      <c r="J51" s="1156"/>
      <c r="K51" s="63">
        <v>1</v>
      </c>
      <c r="L51" s="64">
        <v>0</v>
      </c>
      <c r="M51" s="64" t="s">
        <v>489</v>
      </c>
      <c r="N51" s="64" t="s">
        <v>489</v>
      </c>
      <c r="O51" s="65" t="s">
        <v>489</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2278</v>
      </c>
      <c r="L52" s="64">
        <v>2269</v>
      </c>
      <c r="M52" s="64">
        <v>2303</v>
      </c>
      <c r="N52" s="64">
        <v>2297</v>
      </c>
      <c r="O52" s="65">
        <v>2234</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2205</v>
      </c>
      <c r="L53" s="69">
        <v>2274</v>
      </c>
      <c r="M53" s="69">
        <v>2339</v>
      </c>
      <c r="N53" s="69">
        <v>2292</v>
      </c>
      <c r="O53" s="70">
        <v>2308</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0Z5gMWF7YMsB75YgVi4eheC3MuV+hm5eHweoIwivN2rh7ri1bdtoQEV0BOV/50gRw0+D1EgC7FXESSX25FZrQ==" saltValue="ZplkCAv6zU6IRFn2PV6xk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I43"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96" t="s">
        <v>30</v>
      </c>
      <c r="C41" s="1197"/>
      <c r="D41" s="105"/>
      <c r="E41" s="1198" t="s">
        <v>31</v>
      </c>
      <c r="F41" s="1198"/>
      <c r="G41" s="1198"/>
      <c r="H41" s="1199"/>
      <c r="I41" s="355">
        <v>35246</v>
      </c>
      <c r="J41" s="356">
        <v>34808</v>
      </c>
      <c r="K41" s="356">
        <v>34417</v>
      </c>
      <c r="L41" s="356">
        <v>32724</v>
      </c>
      <c r="M41" s="357">
        <v>31744</v>
      </c>
    </row>
    <row r="42" spans="2:13" ht="27.75" customHeight="1" x14ac:dyDescent="0.2">
      <c r="B42" s="1186"/>
      <c r="C42" s="1187"/>
      <c r="D42" s="106"/>
      <c r="E42" s="1190" t="s">
        <v>32</v>
      </c>
      <c r="F42" s="1190"/>
      <c r="G42" s="1190"/>
      <c r="H42" s="1191"/>
      <c r="I42" s="358">
        <v>18</v>
      </c>
      <c r="J42" s="359">
        <v>8</v>
      </c>
      <c r="K42" s="359">
        <v>8</v>
      </c>
      <c r="L42" s="359">
        <v>6</v>
      </c>
      <c r="M42" s="360">
        <v>43</v>
      </c>
    </row>
    <row r="43" spans="2:13" ht="27.75" customHeight="1" x14ac:dyDescent="0.2">
      <c r="B43" s="1186"/>
      <c r="C43" s="1187"/>
      <c r="D43" s="106"/>
      <c r="E43" s="1190" t="s">
        <v>33</v>
      </c>
      <c r="F43" s="1190"/>
      <c r="G43" s="1190"/>
      <c r="H43" s="1191"/>
      <c r="I43" s="358">
        <v>14538</v>
      </c>
      <c r="J43" s="359">
        <v>14912</v>
      </c>
      <c r="K43" s="359">
        <v>15538</v>
      </c>
      <c r="L43" s="359">
        <v>14616</v>
      </c>
      <c r="M43" s="360">
        <v>14557</v>
      </c>
    </row>
    <row r="44" spans="2:13" ht="27.75" customHeight="1" x14ac:dyDescent="0.2">
      <c r="B44" s="1186"/>
      <c r="C44" s="1187"/>
      <c r="D44" s="106"/>
      <c r="E44" s="1190" t="s">
        <v>34</v>
      </c>
      <c r="F44" s="1190"/>
      <c r="G44" s="1190"/>
      <c r="H44" s="1191"/>
      <c r="I44" s="358">
        <v>863</v>
      </c>
      <c r="J44" s="359">
        <v>627</v>
      </c>
      <c r="K44" s="359">
        <v>391</v>
      </c>
      <c r="L44" s="359">
        <v>165</v>
      </c>
      <c r="M44" s="360">
        <v>34</v>
      </c>
    </row>
    <row r="45" spans="2:13" ht="27.75" customHeight="1" x14ac:dyDescent="0.2">
      <c r="B45" s="1186"/>
      <c r="C45" s="1187"/>
      <c r="D45" s="106"/>
      <c r="E45" s="1190" t="s">
        <v>35</v>
      </c>
      <c r="F45" s="1190"/>
      <c r="G45" s="1190"/>
      <c r="H45" s="1191"/>
      <c r="I45" s="358">
        <v>4574</v>
      </c>
      <c r="J45" s="359">
        <v>4348</v>
      </c>
      <c r="K45" s="359">
        <v>4247</v>
      </c>
      <c r="L45" s="359">
        <v>4190</v>
      </c>
      <c r="M45" s="360">
        <v>4130</v>
      </c>
    </row>
    <row r="46" spans="2:13" ht="27.75" customHeight="1" x14ac:dyDescent="0.2">
      <c r="B46" s="1186"/>
      <c r="C46" s="1187"/>
      <c r="D46" s="107"/>
      <c r="E46" s="1190" t="s">
        <v>36</v>
      </c>
      <c r="F46" s="1190"/>
      <c r="G46" s="1190"/>
      <c r="H46" s="1191"/>
      <c r="I46" s="358" t="s">
        <v>489</v>
      </c>
      <c r="J46" s="359" t="s">
        <v>489</v>
      </c>
      <c r="K46" s="359" t="s">
        <v>489</v>
      </c>
      <c r="L46" s="359" t="s">
        <v>489</v>
      </c>
      <c r="M46" s="360" t="s">
        <v>489</v>
      </c>
    </row>
    <row r="47" spans="2:13" ht="27.75" customHeight="1" x14ac:dyDescent="0.2">
      <c r="B47" s="1186"/>
      <c r="C47" s="1187"/>
      <c r="D47" s="108"/>
      <c r="E47" s="1200" t="s">
        <v>37</v>
      </c>
      <c r="F47" s="1201"/>
      <c r="G47" s="1201"/>
      <c r="H47" s="1202"/>
      <c r="I47" s="358" t="s">
        <v>489</v>
      </c>
      <c r="J47" s="359" t="s">
        <v>489</v>
      </c>
      <c r="K47" s="359" t="s">
        <v>489</v>
      </c>
      <c r="L47" s="359" t="s">
        <v>489</v>
      </c>
      <c r="M47" s="360" t="s">
        <v>489</v>
      </c>
    </row>
    <row r="48" spans="2:13" ht="27.75" customHeight="1" x14ac:dyDescent="0.2">
      <c r="B48" s="1186"/>
      <c r="C48" s="1187"/>
      <c r="D48" s="106"/>
      <c r="E48" s="1190" t="s">
        <v>38</v>
      </c>
      <c r="F48" s="1190"/>
      <c r="G48" s="1190"/>
      <c r="H48" s="1191"/>
      <c r="I48" s="358" t="s">
        <v>489</v>
      </c>
      <c r="J48" s="359" t="s">
        <v>489</v>
      </c>
      <c r="K48" s="359" t="s">
        <v>489</v>
      </c>
      <c r="L48" s="359" t="s">
        <v>489</v>
      </c>
      <c r="M48" s="360" t="s">
        <v>489</v>
      </c>
    </row>
    <row r="49" spans="2:13" ht="27.75" customHeight="1" x14ac:dyDescent="0.2">
      <c r="B49" s="1188"/>
      <c r="C49" s="1189"/>
      <c r="D49" s="106"/>
      <c r="E49" s="1190" t="s">
        <v>39</v>
      </c>
      <c r="F49" s="1190"/>
      <c r="G49" s="1190"/>
      <c r="H49" s="1191"/>
      <c r="I49" s="358" t="s">
        <v>489</v>
      </c>
      <c r="J49" s="359" t="s">
        <v>489</v>
      </c>
      <c r="K49" s="359" t="s">
        <v>489</v>
      </c>
      <c r="L49" s="359" t="s">
        <v>489</v>
      </c>
      <c r="M49" s="360" t="s">
        <v>489</v>
      </c>
    </row>
    <row r="50" spans="2:13" ht="27.75" customHeight="1" x14ac:dyDescent="0.2">
      <c r="B50" s="1184" t="s">
        <v>40</v>
      </c>
      <c r="C50" s="1185"/>
      <c r="D50" s="109"/>
      <c r="E50" s="1190" t="s">
        <v>41</v>
      </c>
      <c r="F50" s="1190"/>
      <c r="G50" s="1190"/>
      <c r="H50" s="1191"/>
      <c r="I50" s="358">
        <v>1065</v>
      </c>
      <c r="J50" s="359">
        <v>1438</v>
      </c>
      <c r="K50" s="359">
        <v>3124</v>
      </c>
      <c r="L50" s="359">
        <v>4284</v>
      </c>
      <c r="M50" s="360">
        <v>5314</v>
      </c>
    </row>
    <row r="51" spans="2:13" ht="27.75" customHeight="1" x14ac:dyDescent="0.2">
      <c r="B51" s="1186"/>
      <c r="C51" s="1187"/>
      <c r="D51" s="106"/>
      <c r="E51" s="1190" t="s">
        <v>42</v>
      </c>
      <c r="F51" s="1190"/>
      <c r="G51" s="1190"/>
      <c r="H51" s="1191"/>
      <c r="I51" s="358">
        <v>2</v>
      </c>
      <c r="J51" s="359">
        <v>0</v>
      </c>
      <c r="K51" s="359">
        <v>0</v>
      </c>
      <c r="L51" s="359" t="s">
        <v>489</v>
      </c>
      <c r="M51" s="360" t="s">
        <v>489</v>
      </c>
    </row>
    <row r="52" spans="2:13" ht="27.75" customHeight="1" x14ac:dyDescent="0.2">
      <c r="B52" s="1188"/>
      <c r="C52" s="1189"/>
      <c r="D52" s="106"/>
      <c r="E52" s="1190" t="s">
        <v>43</v>
      </c>
      <c r="F52" s="1190"/>
      <c r="G52" s="1190"/>
      <c r="H52" s="1191"/>
      <c r="I52" s="358">
        <v>27715</v>
      </c>
      <c r="J52" s="359">
        <v>27678</v>
      </c>
      <c r="K52" s="359">
        <v>27143</v>
      </c>
      <c r="L52" s="359">
        <v>26210</v>
      </c>
      <c r="M52" s="360">
        <v>25619</v>
      </c>
    </row>
    <row r="53" spans="2:13" ht="27.75" customHeight="1" thickBot="1" x14ac:dyDescent="0.25">
      <c r="B53" s="1192" t="s">
        <v>19</v>
      </c>
      <c r="C53" s="1193"/>
      <c r="D53" s="110"/>
      <c r="E53" s="1194" t="s">
        <v>44</v>
      </c>
      <c r="F53" s="1194"/>
      <c r="G53" s="1194"/>
      <c r="H53" s="1195"/>
      <c r="I53" s="361">
        <v>26458</v>
      </c>
      <c r="J53" s="362">
        <v>25587</v>
      </c>
      <c r="K53" s="362">
        <v>24334</v>
      </c>
      <c r="L53" s="362">
        <v>21207</v>
      </c>
      <c r="M53" s="363">
        <v>19575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trgXXoJUfx0HxUFeBAz+jCXnY/t/SjgyMaXCplrWuWVfEJCnXx1neg3La6KSo1H9n9gAVzxM/H/Bwf4aMBcz+w==" saltValue="Qc/GtGgt8tLCTm2Pf1iGT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G34" zoomScale="80" zoomScaleNormal="80" zoomScaleSheetLayoutView="100" workbookViewId="0">
      <selection activeCell="F63" sqref="F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11" t="s">
        <v>46</v>
      </c>
      <c r="D55" s="1211"/>
      <c r="E55" s="1212"/>
      <c r="F55" s="122">
        <v>1261</v>
      </c>
      <c r="G55" s="122">
        <v>1894</v>
      </c>
      <c r="H55" s="123">
        <v>2164</v>
      </c>
    </row>
    <row r="56" spans="2:8" ht="52.5" customHeight="1" x14ac:dyDescent="0.2">
      <c r="B56" s="124"/>
      <c r="C56" s="1213" t="s">
        <v>47</v>
      </c>
      <c r="D56" s="1213"/>
      <c r="E56" s="1214"/>
      <c r="F56" s="125">
        <v>389</v>
      </c>
      <c r="G56" s="125">
        <v>389</v>
      </c>
      <c r="H56" s="126">
        <v>480</v>
      </c>
    </row>
    <row r="57" spans="2:8" ht="53.25" customHeight="1" x14ac:dyDescent="0.2">
      <c r="B57" s="124"/>
      <c r="C57" s="1215" t="s">
        <v>48</v>
      </c>
      <c r="D57" s="1215"/>
      <c r="E57" s="1216"/>
      <c r="F57" s="127">
        <v>1738</v>
      </c>
      <c r="G57" s="127">
        <v>1985</v>
      </c>
      <c r="H57" s="128">
        <v>2654</v>
      </c>
    </row>
    <row r="58" spans="2:8" ht="45.75" customHeight="1" x14ac:dyDescent="0.2">
      <c r="B58" s="129"/>
      <c r="C58" s="1203" t="s">
        <v>562</v>
      </c>
      <c r="D58" s="1204"/>
      <c r="E58" s="1205"/>
      <c r="F58" s="130">
        <v>853</v>
      </c>
      <c r="G58" s="130">
        <v>851</v>
      </c>
      <c r="H58" s="131">
        <v>956</v>
      </c>
    </row>
    <row r="59" spans="2:8" ht="45.75" customHeight="1" x14ac:dyDescent="0.2">
      <c r="B59" s="129"/>
      <c r="C59" s="1203" t="s">
        <v>563</v>
      </c>
      <c r="D59" s="1204"/>
      <c r="E59" s="1205"/>
      <c r="F59" s="130">
        <v>8</v>
      </c>
      <c r="G59" s="130">
        <v>119</v>
      </c>
      <c r="H59" s="131">
        <v>549</v>
      </c>
    </row>
    <row r="60" spans="2:8" ht="45.75" customHeight="1" x14ac:dyDescent="0.2">
      <c r="B60" s="129"/>
      <c r="C60" s="1203" t="s">
        <v>564</v>
      </c>
      <c r="D60" s="1204"/>
      <c r="E60" s="1205"/>
      <c r="F60" s="130">
        <v>255</v>
      </c>
      <c r="G60" s="130">
        <v>390</v>
      </c>
      <c r="H60" s="131">
        <v>451</v>
      </c>
    </row>
    <row r="61" spans="2:8" ht="45.75" customHeight="1" x14ac:dyDescent="0.2">
      <c r="B61" s="129"/>
      <c r="C61" s="1203" t="s">
        <v>565</v>
      </c>
      <c r="D61" s="1204"/>
      <c r="E61" s="1205"/>
      <c r="F61" s="130">
        <v>323</v>
      </c>
      <c r="G61" s="130">
        <v>337</v>
      </c>
      <c r="H61" s="131">
        <v>328</v>
      </c>
    </row>
    <row r="62" spans="2:8" ht="45.75" customHeight="1" thickBot="1" x14ac:dyDescent="0.25">
      <c r="B62" s="132"/>
      <c r="C62" s="1206" t="s">
        <v>566</v>
      </c>
      <c r="D62" s="1207"/>
      <c r="E62" s="1208"/>
      <c r="F62" s="133">
        <v>145</v>
      </c>
      <c r="G62" s="133">
        <v>145</v>
      </c>
      <c r="H62" s="134">
        <v>145</v>
      </c>
    </row>
    <row r="63" spans="2:8" ht="52.5" customHeight="1" thickBot="1" x14ac:dyDescent="0.25">
      <c r="B63" s="135"/>
      <c r="C63" s="1209" t="s">
        <v>49</v>
      </c>
      <c r="D63" s="1209"/>
      <c r="E63" s="1210"/>
      <c r="F63" s="136">
        <v>3388</v>
      </c>
      <c r="G63" s="136">
        <v>4268</v>
      </c>
      <c r="H63" s="137">
        <v>5298</v>
      </c>
    </row>
    <row r="64" spans="2:8" ht="13.2" x14ac:dyDescent="0.2"/>
  </sheetData>
  <sheetProtection algorithmName="SHA-512" hashValue="NsFti7iqEUICawXYq2od83x3yv753tzCQ0AvTue3qEoUo98EwtGc2JUOqMaA6jWipsU4rnMXnOjPZQ8fHcXitQ==" saltValue="aUiQPDTTDZ5qTdNIXvcg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44349</v>
      </c>
      <c r="E3" s="156"/>
      <c r="F3" s="157">
        <v>62383</v>
      </c>
      <c r="G3" s="158"/>
      <c r="H3" s="159"/>
    </row>
    <row r="4" spans="1:8" x14ac:dyDescent="0.2">
      <c r="A4" s="160"/>
      <c r="B4" s="161"/>
      <c r="C4" s="162"/>
      <c r="D4" s="163">
        <v>20269</v>
      </c>
      <c r="E4" s="164"/>
      <c r="F4" s="165">
        <v>35325</v>
      </c>
      <c r="G4" s="166"/>
      <c r="H4" s="167"/>
    </row>
    <row r="5" spans="1:8" x14ac:dyDescent="0.2">
      <c r="A5" s="148" t="s">
        <v>521</v>
      </c>
      <c r="B5" s="153"/>
      <c r="C5" s="154"/>
      <c r="D5" s="155">
        <v>25752</v>
      </c>
      <c r="E5" s="156"/>
      <c r="F5" s="157">
        <v>63812</v>
      </c>
      <c r="G5" s="158"/>
      <c r="H5" s="159"/>
    </row>
    <row r="6" spans="1:8" x14ac:dyDescent="0.2">
      <c r="A6" s="160"/>
      <c r="B6" s="161"/>
      <c r="C6" s="162"/>
      <c r="D6" s="163">
        <v>12259</v>
      </c>
      <c r="E6" s="164"/>
      <c r="F6" s="165">
        <v>33848</v>
      </c>
      <c r="G6" s="166"/>
      <c r="H6" s="167"/>
    </row>
    <row r="7" spans="1:8" x14ac:dyDescent="0.2">
      <c r="A7" s="148" t="s">
        <v>522</v>
      </c>
      <c r="B7" s="153"/>
      <c r="C7" s="154"/>
      <c r="D7" s="155">
        <v>15447</v>
      </c>
      <c r="E7" s="156"/>
      <c r="F7" s="157">
        <v>54225</v>
      </c>
      <c r="G7" s="158"/>
      <c r="H7" s="159"/>
    </row>
    <row r="8" spans="1:8" x14ac:dyDescent="0.2">
      <c r="A8" s="160"/>
      <c r="B8" s="161"/>
      <c r="C8" s="162"/>
      <c r="D8" s="163">
        <v>7409</v>
      </c>
      <c r="E8" s="164"/>
      <c r="F8" s="165">
        <v>27337</v>
      </c>
      <c r="G8" s="166"/>
      <c r="H8" s="167"/>
    </row>
    <row r="9" spans="1:8" x14ac:dyDescent="0.2">
      <c r="A9" s="148" t="s">
        <v>523</v>
      </c>
      <c r="B9" s="153"/>
      <c r="C9" s="154"/>
      <c r="D9" s="155">
        <v>19414</v>
      </c>
      <c r="E9" s="156"/>
      <c r="F9" s="157">
        <v>54016</v>
      </c>
      <c r="G9" s="158"/>
      <c r="H9" s="159"/>
    </row>
    <row r="10" spans="1:8" x14ac:dyDescent="0.2">
      <c r="A10" s="160"/>
      <c r="B10" s="161"/>
      <c r="C10" s="162"/>
      <c r="D10" s="163">
        <v>10126</v>
      </c>
      <c r="E10" s="164"/>
      <c r="F10" s="165">
        <v>28078</v>
      </c>
      <c r="G10" s="166"/>
      <c r="H10" s="167"/>
    </row>
    <row r="11" spans="1:8" x14ac:dyDescent="0.2">
      <c r="A11" s="148" t="s">
        <v>524</v>
      </c>
      <c r="B11" s="153"/>
      <c r="C11" s="154"/>
      <c r="D11" s="155">
        <v>31601</v>
      </c>
      <c r="E11" s="156"/>
      <c r="F11" s="157">
        <v>52786</v>
      </c>
      <c r="G11" s="158"/>
      <c r="H11" s="159"/>
    </row>
    <row r="12" spans="1:8" x14ac:dyDescent="0.2">
      <c r="A12" s="160"/>
      <c r="B12" s="161"/>
      <c r="C12" s="168"/>
      <c r="D12" s="163">
        <v>14711</v>
      </c>
      <c r="E12" s="164"/>
      <c r="F12" s="165">
        <v>28742</v>
      </c>
      <c r="G12" s="166"/>
      <c r="H12" s="167"/>
    </row>
    <row r="13" spans="1:8" x14ac:dyDescent="0.2">
      <c r="A13" s="148"/>
      <c r="B13" s="153"/>
      <c r="C13" s="169"/>
      <c r="D13" s="170">
        <v>27313</v>
      </c>
      <c r="E13" s="171"/>
      <c r="F13" s="172">
        <v>57444</v>
      </c>
      <c r="G13" s="173"/>
      <c r="H13" s="159"/>
    </row>
    <row r="14" spans="1:8" x14ac:dyDescent="0.2">
      <c r="A14" s="160"/>
      <c r="B14" s="161"/>
      <c r="C14" s="162"/>
      <c r="D14" s="163">
        <v>12955</v>
      </c>
      <c r="E14" s="164"/>
      <c r="F14" s="165">
        <v>30666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1.28</v>
      </c>
      <c r="C19" s="174">
        <f>ROUND(VALUE(SUBSTITUTE(実質収支比率等に係る経年分析!G$48,"▲","-")),2)</f>
        <v>3.32</v>
      </c>
      <c r="D19" s="174">
        <f>ROUND(VALUE(SUBSTITUTE(実質収支比率等に係る経年分析!H$48,"▲","-")),2)</f>
        <v>7.29</v>
      </c>
      <c r="E19" s="174">
        <f>ROUND(VALUE(SUBSTITUTE(実質収支比率等に係る経年分析!I$48,"▲","-")),2)</f>
        <v>3.19</v>
      </c>
      <c r="F19" s="174">
        <f>ROUND(VALUE(SUBSTITUTE(実質収支比率等に係る経年分析!J$48,"▲","-")),2)</f>
        <v>3.07</v>
      </c>
    </row>
    <row r="20" spans="1:11" x14ac:dyDescent="0.2">
      <c r="A20" s="174" t="s">
        <v>53</v>
      </c>
      <c r="B20" s="174">
        <f>ROUND(VALUE(SUBSTITUTE(実質収支比率等に係る経年分析!F$47,"▲","-")),2)</f>
        <v>0.77</v>
      </c>
      <c r="C20" s="174">
        <f>ROUND(VALUE(SUBSTITUTE(実質収支比率等に係る経年分析!G$47,"▲","-")),2)</f>
        <v>1.4</v>
      </c>
      <c r="D20" s="174">
        <f>ROUND(VALUE(SUBSTITUTE(実質収支比率等に係る経年分析!H$47,"▲","-")),2)</f>
        <v>7.26</v>
      </c>
      <c r="E20" s="174">
        <f>ROUND(VALUE(SUBSTITUTE(実質収支比率等に係る経年分析!I$47,"▲","-")),2)</f>
        <v>11.19</v>
      </c>
      <c r="F20" s="174">
        <f>ROUND(VALUE(SUBSTITUTE(実質収支比率等に係る経年分析!J$47,"▲","-")),2)</f>
        <v>12.57</v>
      </c>
    </row>
    <row r="21" spans="1:11" x14ac:dyDescent="0.2">
      <c r="A21" s="174" t="s">
        <v>54</v>
      </c>
      <c r="B21" s="174">
        <f>IF(ISNUMBER(VALUE(SUBSTITUTE(実質収支比率等に係る経年分析!F$49,"▲","-"))),ROUND(VALUE(SUBSTITUTE(実質収支比率等に係る経年分析!F$49,"▲","-")),2),NA())</f>
        <v>-0.01</v>
      </c>
      <c r="C21" s="174">
        <f>IF(ISNUMBER(VALUE(SUBSTITUTE(実質収支比率等に係る経年分析!G$49,"▲","-"))),ROUND(VALUE(SUBSTITUTE(実質収支比率等に係る経年分析!G$49,"▲","-")),2),NA())</f>
        <v>2.72</v>
      </c>
      <c r="D21" s="174">
        <f>IF(ISNUMBER(VALUE(SUBSTITUTE(実質収支比率等に係る経年分析!H$49,"▲","-"))),ROUND(VALUE(SUBSTITUTE(実質収支比率等に係る経年分析!H$49,"▲","-")),2),NA())</f>
        <v>10.06</v>
      </c>
      <c r="E21" s="174">
        <f>IF(ISNUMBER(VALUE(SUBSTITUTE(実質収支比率等に係る経年分析!I$49,"▲","-"))),ROUND(VALUE(SUBSTITUTE(実質収支比率等に係る経年分析!I$49,"▲","-")),2),NA())</f>
        <v>-0.55000000000000004</v>
      </c>
      <c r="F21" s="174">
        <f>IF(ISNUMBER(VALUE(SUBSTITUTE(実質収支比率等に係る経年分析!J$49,"▲","-"))),ROUND(VALUE(SUBSTITUTE(実質収支比率等に係る経年分析!J$49,"▲","-")),2),NA())</f>
        <v>1.5</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1.44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東山墓園造成事業特別会計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0.06</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0.05</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2">
      <c r="A31" s="175" t="str">
        <f>IF(連結実質赤字比率に係る赤字・黒字の構成分析!C$39="",NA(),連結実質赤字比率に係る赤字・黒字の構成分析!C$39)</f>
        <v>下水道事業会計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2.0499999999999998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3.11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3.72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0.12</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1.17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1.79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1.59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1.68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0.88</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0.98</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1.21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3.25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7.21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3.16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3.04</v>
      </c>
    </row>
    <row r="35" spans="1:16" x14ac:dyDescent="0.2">
      <c r="A35" s="175" t="str">
        <f>IF(連結実質赤字比率に係る赤字・黒字の構成分析!C$35="",NA(),連結実質赤字比率に係る赤字・黒字の構成分析!C$35)</f>
        <v>病院事業会計</v>
      </c>
      <c r="B35" s="175">
        <f>IF(ROUND(VALUE(SUBSTITUTE(連結実質赤字比率に係る赤字・黒字の構成分析!F$35,"▲", "-")), 2) &lt; 0, ABS(ROUND(VALUE(SUBSTITUTE(連結実質赤字比率に係る赤字・黒字の構成分析!F$35,"▲", "-")), 2)), NA())</f>
        <v>1.62</v>
      </c>
      <c r="C35" s="175" t="e">
        <f>IF(ROUND(VALUE(SUBSTITUTE(連結実質赤字比率に係る赤字・黒字の構成分析!F$35,"▲", "-")), 2) &gt;= 0, ABS(ROUND(VALUE(SUBSTITUTE(連結実質赤字比率に係る赤字・黒字の構成分析!F$35,"▲", "-")), 2)), NA())</f>
        <v>#N/A</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0.41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4.21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7.15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5.58</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13.31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13.94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13.63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17.02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15.41</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2278</v>
      </c>
      <c r="E42" s="176"/>
      <c r="F42" s="176"/>
      <c r="G42" s="176">
        <f>'実質公債費比率（分子）の構造'!L$52</f>
        <v>2269</v>
      </c>
      <c r="H42" s="176"/>
      <c r="I42" s="176"/>
      <c r="J42" s="176">
        <f>'実質公債費比率（分子）の構造'!M$52</f>
        <v>2303</v>
      </c>
      <c r="K42" s="176"/>
      <c r="L42" s="176"/>
      <c r="M42" s="176">
        <f>'実質公債費比率（分子）の構造'!N$52</f>
        <v>2297</v>
      </c>
      <c r="N42" s="176"/>
      <c r="O42" s="176"/>
      <c r="P42" s="176">
        <f>'実質公債費比率（分子）の構造'!O$52</f>
        <v>2234</v>
      </c>
    </row>
    <row r="43" spans="1:16" x14ac:dyDescent="0.2">
      <c r="A43" s="176" t="s">
        <v>16</v>
      </c>
      <c r="B43" s="176">
        <f>'実質公債費比率（分子）の構造'!K$51</f>
        <v>1</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39</v>
      </c>
      <c r="C44" s="176"/>
      <c r="D44" s="176"/>
      <c r="E44" s="176">
        <f>'実質公債費比率（分子）の構造'!L$50</f>
        <v>10</v>
      </c>
      <c r="F44" s="176"/>
      <c r="G44" s="176"/>
      <c r="H44" s="176">
        <f>'実質公債費比率（分子）の構造'!M$50</f>
        <v>1</v>
      </c>
      <c r="I44" s="176"/>
      <c r="J44" s="176"/>
      <c r="K44" s="176">
        <f>'実質公債費比率（分子）の構造'!N$50</f>
        <v>1</v>
      </c>
      <c r="L44" s="176"/>
      <c r="M44" s="176"/>
      <c r="N44" s="176">
        <f>'実質公債費比率（分子）の構造'!O$50</f>
        <v>1</v>
      </c>
      <c r="O44" s="176"/>
      <c r="P44" s="176"/>
    </row>
    <row r="45" spans="1:16" x14ac:dyDescent="0.2">
      <c r="A45" s="176" t="s">
        <v>63</v>
      </c>
      <c r="B45" s="176">
        <f>'実質公債費比率（分子）の構造'!K$49</f>
        <v>245</v>
      </c>
      <c r="C45" s="176"/>
      <c r="D45" s="176"/>
      <c r="E45" s="176">
        <f>'実質公債費比率（分子）の構造'!L$49</f>
        <v>240</v>
      </c>
      <c r="F45" s="176"/>
      <c r="G45" s="176"/>
      <c r="H45" s="176">
        <f>'実質公債費比率（分子）の構造'!M$49</f>
        <v>242</v>
      </c>
      <c r="I45" s="176"/>
      <c r="J45" s="176"/>
      <c r="K45" s="176">
        <f>'実質公債費比率（分子）の構造'!N$49</f>
        <v>228</v>
      </c>
      <c r="L45" s="176"/>
      <c r="M45" s="176"/>
      <c r="N45" s="176">
        <f>'実質公債費比率（分子）の構造'!O$49</f>
        <v>130</v>
      </c>
      <c r="O45" s="176"/>
      <c r="P45" s="176"/>
    </row>
    <row r="46" spans="1:16" x14ac:dyDescent="0.2">
      <c r="A46" s="176" t="s">
        <v>64</v>
      </c>
      <c r="B46" s="176">
        <f>'実質公債費比率（分子）の構造'!K$48</f>
        <v>1066</v>
      </c>
      <c r="C46" s="176"/>
      <c r="D46" s="176"/>
      <c r="E46" s="176">
        <f>'実質公債費比率（分子）の構造'!L$48</f>
        <v>1164</v>
      </c>
      <c r="F46" s="176"/>
      <c r="G46" s="176"/>
      <c r="H46" s="176">
        <f>'実質公債費比率（分子）の構造'!M$48</f>
        <v>1202</v>
      </c>
      <c r="I46" s="176"/>
      <c r="J46" s="176"/>
      <c r="K46" s="176">
        <f>'実質公債費比率（分子）の構造'!N$48</f>
        <v>1189</v>
      </c>
      <c r="L46" s="176"/>
      <c r="M46" s="176"/>
      <c r="N46" s="176">
        <f>'実質公債費比率（分子）の構造'!O$48</f>
        <v>1246</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3132</v>
      </c>
      <c r="C49" s="176"/>
      <c r="D49" s="176"/>
      <c r="E49" s="176">
        <f>'実質公債費比率（分子）の構造'!L$45</f>
        <v>3129</v>
      </c>
      <c r="F49" s="176"/>
      <c r="G49" s="176"/>
      <c r="H49" s="176">
        <f>'実質公債費比率（分子）の構造'!M$45</f>
        <v>3197</v>
      </c>
      <c r="I49" s="176"/>
      <c r="J49" s="176"/>
      <c r="K49" s="176">
        <f>'実質公債費比率（分子）の構造'!N$45</f>
        <v>3171</v>
      </c>
      <c r="L49" s="176"/>
      <c r="M49" s="176"/>
      <c r="N49" s="176">
        <f>'実質公債費比率（分子）の構造'!O$45</f>
        <v>3165</v>
      </c>
      <c r="O49" s="176"/>
      <c r="P49" s="176"/>
    </row>
    <row r="50" spans="1:16" x14ac:dyDescent="0.2">
      <c r="A50" s="176" t="s">
        <v>67</v>
      </c>
      <c r="B50" s="176" t="e">
        <f>NA()</f>
        <v>#N/A</v>
      </c>
      <c r="C50" s="176">
        <f>IF(ISNUMBER('実質公債費比率（分子）の構造'!K$53),'実質公債費比率（分子）の構造'!K$53,NA())</f>
        <v>2205</v>
      </c>
      <c r="D50" s="176" t="e">
        <f>NA()</f>
        <v>#N/A</v>
      </c>
      <c r="E50" s="176" t="e">
        <f>NA()</f>
        <v>#N/A</v>
      </c>
      <c r="F50" s="176">
        <f>IF(ISNUMBER('実質公債費比率（分子）の構造'!L$53),'実質公債費比率（分子）の構造'!L$53,NA())</f>
        <v>2274</v>
      </c>
      <c r="G50" s="176" t="e">
        <f>NA()</f>
        <v>#N/A</v>
      </c>
      <c r="H50" s="176" t="e">
        <f>NA()</f>
        <v>#N/A</v>
      </c>
      <c r="I50" s="176">
        <f>IF(ISNUMBER('実質公債費比率（分子）の構造'!M$53),'実質公債費比率（分子）の構造'!M$53,NA())</f>
        <v>2339</v>
      </c>
      <c r="J50" s="176" t="e">
        <f>NA()</f>
        <v>#N/A</v>
      </c>
      <c r="K50" s="176" t="e">
        <f>NA()</f>
        <v>#N/A</v>
      </c>
      <c r="L50" s="176">
        <f>IF(ISNUMBER('実質公債費比率（分子）の構造'!N$53),'実質公債費比率（分子）の構造'!N$53,NA())</f>
        <v>2292</v>
      </c>
      <c r="M50" s="176" t="e">
        <f>NA()</f>
        <v>#N/A</v>
      </c>
      <c r="N50" s="176" t="e">
        <f>NA()</f>
        <v>#N/A</v>
      </c>
      <c r="O50" s="176">
        <f>IF(ISNUMBER('実質公債費比率（分子）の構造'!O$53),'実質公債費比率（分子）の構造'!O$53,NA())</f>
        <v>2308</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27715</v>
      </c>
      <c r="E56" s="175"/>
      <c r="F56" s="175"/>
      <c r="G56" s="175">
        <f>'将来負担比率（分子）の構造'!J$52</f>
        <v>27678</v>
      </c>
      <c r="H56" s="175"/>
      <c r="I56" s="175"/>
      <c r="J56" s="175">
        <f>'将来負担比率（分子）の構造'!K$52</f>
        <v>27143</v>
      </c>
      <c r="K56" s="175"/>
      <c r="L56" s="175"/>
      <c r="M56" s="175">
        <f>'将来負担比率（分子）の構造'!L$52</f>
        <v>26210</v>
      </c>
      <c r="N56" s="175"/>
      <c r="O56" s="175"/>
      <c r="P56" s="175">
        <f>'将来負担比率（分子）の構造'!M$52</f>
        <v>25619</v>
      </c>
    </row>
    <row r="57" spans="1:16" x14ac:dyDescent="0.2">
      <c r="A57" s="175" t="s">
        <v>42</v>
      </c>
      <c r="B57" s="175"/>
      <c r="C57" s="175"/>
      <c r="D57" s="175">
        <f>'将来負担比率（分子）の構造'!I$51</f>
        <v>2</v>
      </c>
      <c r="E57" s="175"/>
      <c r="F57" s="175"/>
      <c r="G57" s="175">
        <f>'将来負担比率（分子）の構造'!J$51</f>
        <v>0</v>
      </c>
      <c r="H57" s="175"/>
      <c r="I57" s="175"/>
      <c r="J57" s="175">
        <f>'将来負担比率（分子）の構造'!K$51</f>
        <v>0</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1065</v>
      </c>
      <c r="E58" s="175"/>
      <c r="F58" s="175"/>
      <c r="G58" s="175">
        <f>'将来負担比率（分子）の構造'!J$50</f>
        <v>1438</v>
      </c>
      <c r="H58" s="175"/>
      <c r="I58" s="175"/>
      <c r="J58" s="175">
        <f>'将来負担比率（分子）の構造'!K$50</f>
        <v>3124</v>
      </c>
      <c r="K58" s="175"/>
      <c r="L58" s="175"/>
      <c r="M58" s="175">
        <f>'将来負担比率（分子）の構造'!L$50</f>
        <v>4284</v>
      </c>
      <c r="N58" s="175"/>
      <c r="O58" s="175"/>
      <c r="P58" s="175">
        <f>'将来負担比率（分子）の構造'!M$50</f>
        <v>5314</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4574</v>
      </c>
      <c r="C62" s="175"/>
      <c r="D62" s="175"/>
      <c r="E62" s="175">
        <f>'将来負担比率（分子）の構造'!J$45</f>
        <v>4348</v>
      </c>
      <c r="F62" s="175"/>
      <c r="G62" s="175"/>
      <c r="H62" s="175">
        <f>'将来負担比率（分子）の構造'!K$45</f>
        <v>4247</v>
      </c>
      <c r="I62" s="175"/>
      <c r="J62" s="175"/>
      <c r="K62" s="175">
        <f>'将来負担比率（分子）の構造'!L$45</f>
        <v>4190</v>
      </c>
      <c r="L62" s="175"/>
      <c r="M62" s="175"/>
      <c r="N62" s="175">
        <f>'将来負担比率（分子）の構造'!M$45</f>
        <v>4130</v>
      </c>
      <c r="O62" s="175"/>
      <c r="P62" s="175"/>
    </row>
    <row r="63" spans="1:16" x14ac:dyDescent="0.2">
      <c r="A63" s="175" t="s">
        <v>34</v>
      </c>
      <c r="B63" s="175">
        <f>'将来負担比率（分子）の構造'!I$44</f>
        <v>863</v>
      </c>
      <c r="C63" s="175"/>
      <c r="D63" s="175"/>
      <c r="E63" s="175">
        <f>'将来負担比率（分子）の構造'!J$44</f>
        <v>627</v>
      </c>
      <c r="F63" s="175"/>
      <c r="G63" s="175"/>
      <c r="H63" s="175">
        <f>'将来負担比率（分子）の構造'!K$44</f>
        <v>391</v>
      </c>
      <c r="I63" s="175"/>
      <c r="J63" s="175"/>
      <c r="K63" s="175">
        <f>'将来負担比率（分子）の構造'!L$44</f>
        <v>165</v>
      </c>
      <c r="L63" s="175"/>
      <c r="M63" s="175"/>
      <c r="N63" s="175">
        <f>'将来負担比率（分子）の構造'!M$44</f>
        <v>34</v>
      </c>
      <c r="O63" s="175"/>
      <c r="P63" s="175"/>
    </row>
    <row r="64" spans="1:16" x14ac:dyDescent="0.2">
      <c r="A64" s="175" t="s">
        <v>33</v>
      </c>
      <c r="B64" s="175">
        <f>'将来負担比率（分子）の構造'!I$43</f>
        <v>14538</v>
      </c>
      <c r="C64" s="175"/>
      <c r="D64" s="175"/>
      <c r="E64" s="175">
        <f>'将来負担比率（分子）の構造'!J$43</f>
        <v>14912</v>
      </c>
      <c r="F64" s="175"/>
      <c r="G64" s="175"/>
      <c r="H64" s="175">
        <f>'将来負担比率（分子）の構造'!K$43</f>
        <v>15538</v>
      </c>
      <c r="I64" s="175"/>
      <c r="J64" s="175"/>
      <c r="K64" s="175">
        <f>'将来負担比率（分子）の構造'!L$43</f>
        <v>14616</v>
      </c>
      <c r="L64" s="175"/>
      <c r="M64" s="175"/>
      <c r="N64" s="175">
        <f>'将来負担比率（分子）の構造'!M$43</f>
        <v>14557</v>
      </c>
      <c r="O64" s="175"/>
      <c r="P64" s="175"/>
    </row>
    <row r="65" spans="1:16" x14ac:dyDescent="0.2">
      <c r="A65" s="175" t="s">
        <v>32</v>
      </c>
      <c r="B65" s="175">
        <f>'将来負担比率（分子）の構造'!I$42</f>
        <v>18</v>
      </c>
      <c r="C65" s="175"/>
      <c r="D65" s="175"/>
      <c r="E65" s="175">
        <f>'将来負担比率（分子）の構造'!J$42</f>
        <v>8</v>
      </c>
      <c r="F65" s="175"/>
      <c r="G65" s="175"/>
      <c r="H65" s="175">
        <f>'将来負担比率（分子）の構造'!K$42</f>
        <v>8</v>
      </c>
      <c r="I65" s="175"/>
      <c r="J65" s="175"/>
      <c r="K65" s="175">
        <f>'将来負担比率（分子）の構造'!L$42</f>
        <v>6</v>
      </c>
      <c r="L65" s="175"/>
      <c r="M65" s="175"/>
      <c r="N65" s="175">
        <f>'将来負担比率（分子）の構造'!M$42</f>
        <v>43</v>
      </c>
      <c r="O65" s="175"/>
      <c r="P65" s="175"/>
    </row>
    <row r="66" spans="1:16" x14ac:dyDescent="0.2">
      <c r="A66" s="175" t="s">
        <v>31</v>
      </c>
      <c r="B66" s="175">
        <f>'将来負担比率（分子）の構造'!I$41</f>
        <v>35246</v>
      </c>
      <c r="C66" s="175"/>
      <c r="D66" s="175"/>
      <c r="E66" s="175">
        <f>'将来負担比率（分子）の構造'!J$41</f>
        <v>34808</v>
      </c>
      <c r="F66" s="175"/>
      <c r="G66" s="175"/>
      <c r="H66" s="175">
        <f>'将来負担比率（分子）の構造'!K$41</f>
        <v>34417</v>
      </c>
      <c r="I66" s="175"/>
      <c r="J66" s="175"/>
      <c r="K66" s="175">
        <f>'将来負担比率（分子）の構造'!L$41</f>
        <v>32724</v>
      </c>
      <c r="L66" s="175"/>
      <c r="M66" s="175"/>
      <c r="N66" s="175">
        <f>'将来負担比率（分子）の構造'!M$41</f>
        <v>31744</v>
      </c>
      <c r="O66" s="175"/>
      <c r="P66" s="175"/>
    </row>
    <row r="67" spans="1:16" x14ac:dyDescent="0.2">
      <c r="A67" s="175" t="s">
        <v>71</v>
      </c>
      <c r="B67" s="175" t="e">
        <f>NA()</f>
        <v>#N/A</v>
      </c>
      <c r="C67" s="175">
        <f>IF(ISNUMBER('将来負担比率（分子）の構造'!I$53), IF('将来負担比率（分子）の構造'!I$53 &lt; 0, 0, '将来負担比率（分子）の構造'!I$53), NA())</f>
        <v>26458</v>
      </c>
      <c r="D67" s="175" t="e">
        <f>NA()</f>
        <v>#N/A</v>
      </c>
      <c r="E67" s="175" t="e">
        <f>NA()</f>
        <v>#N/A</v>
      </c>
      <c r="F67" s="175">
        <f>IF(ISNUMBER('将来負担比率（分子）の構造'!J$53), IF('将来負担比率（分子）の構造'!J$53 &lt; 0, 0, '将来負担比率（分子）の構造'!J$53), NA())</f>
        <v>25587</v>
      </c>
      <c r="G67" s="175" t="e">
        <f>NA()</f>
        <v>#N/A</v>
      </c>
      <c r="H67" s="175" t="e">
        <f>NA()</f>
        <v>#N/A</v>
      </c>
      <c r="I67" s="175">
        <f>IF(ISNUMBER('将来負担比率（分子）の構造'!K$53), IF('将来負担比率（分子）の構造'!K$53 &lt; 0, 0, '将来負担比率（分子）の構造'!K$53), NA())</f>
        <v>24334</v>
      </c>
      <c r="J67" s="175" t="e">
        <f>NA()</f>
        <v>#N/A</v>
      </c>
      <c r="K67" s="175" t="e">
        <f>NA()</f>
        <v>#N/A</v>
      </c>
      <c r="L67" s="175">
        <f>IF(ISNUMBER('将来負担比率（分子）の構造'!L$53), IF('将来負担比率（分子）の構造'!L$53 &lt; 0, 0, '将来負担比率（分子）の構造'!L$53), NA())</f>
        <v>21207</v>
      </c>
      <c r="M67" s="175" t="e">
        <f>NA()</f>
        <v>#N/A</v>
      </c>
      <c r="N67" s="175" t="e">
        <f>NA()</f>
        <v>#N/A</v>
      </c>
      <c r="O67" s="175">
        <f>IF(ISNUMBER('将来負担比率（分子）の構造'!M$53), IF('将来負担比率（分子）の構造'!M$53 &lt; 0, 0, '将来負担比率（分子）の構造'!M$53), NA())</f>
        <v>19575</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1261</v>
      </c>
      <c r="C72" s="179">
        <f>基金残高に係る経年分析!G55</f>
        <v>1894</v>
      </c>
      <c r="D72" s="179">
        <f>基金残高に係る経年分析!H55</f>
        <v>2164</v>
      </c>
    </row>
    <row r="73" spans="1:16" x14ac:dyDescent="0.2">
      <c r="A73" s="178" t="s">
        <v>74</v>
      </c>
      <c r="B73" s="179">
        <f>基金残高に係る経年分析!F56</f>
        <v>389</v>
      </c>
      <c r="C73" s="179">
        <f>基金残高に係る経年分析!G56</f>
        <v>389</v>
      </c>
      <c r="D73" s="179">
        <f>基金残高に係る経年分析!H56</f>
        <v>480</v>
      </c>
    </row>
    <row r="74" spans="1:16" x14ac:dyDescent="0.2">
      <c r="A74" s="178" t="s">
        <v>75</v>
      </c>
      <c r="B74" s="179">
        <f>基金残高に係る経年分析!F57</f>
        <v>1738</v>
      </c>
      <c r="C74" s="179">
        <f>基金残高に係る経年分析!G57</f>
        <v>1985</v>
      </c>
      <c r="D74" s="179">
        <f>基金残高に係る経年分析!H57</f>
        <v>2654</v>
      </c>
    </row>
  </sheetData>
  <sheetProtection algorithmName="SHA-512" hashValue="vMRRhXAtMB/8zJCKJ1iulKrTQ713g1NCDav9/Nu9kuHdavzDIH+5ACteyOwwx/3nwH1xbtDR6laU1pUouKiqqQ==" saltValue="ylhxezUU6C/LfOWi8lR7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10051267</v>
      </c>
      <c r="S5" s="677"/>
      <c r="T5" s="677"/>
      <c r="U5" s="677"/>
      <c r="V5" s="677"/>
      <c r="W5" s="677"/>
      <c r="X5" s="677"/>
      <c r="Y5" s="702"/>
      <c r="Z5" s="715">
        <v>31</v>
      </c>
      <c r="AA5" s="715"/>
      <c r="AB5" s="715"/>
      <c r="AC5" s="715"/>
      <c r="AD5" s="716">
        <v>9192014</v>
      </c>
      <c r="AE5" s="716"/>
      <c r="AF5" s="716"/>
      <c r="AG5" s="716"/>
      <c r="AH5" s="716"/>
      <c r="AI5" s="716"/>
      <c r="AJ5" s="716"/>
      <c r="AK5" s="716"/>
      <c r="AL5" s="703">
        <v>52.8</v>
      </c>
      <c r="AM5" s="685"/>
      <c r="AN5" s="685"/>
      <c r="AO5" s="704"/>
      <c r="AP5" s="679" t="s">
        <v>216</v>
      </c>
      <c r="AQ5" s="680"/>
      <c r="AR5" s="680"/>
      <c r="AS5" s="680"/>
      <c r="AT5" s="680"/>
      <c r="AU5" s="680"/>
      <c r="AV5" s="680"/>
      <c r="AW5" s="680"/>
      <c r="AX5" s="680"/>
      <c r="AY5" s="680"/>
      <c r="AZ5" s="680"/>
      <c r="BA5" s="680"/>
      <c r="BB5" s="680"/>
      <c r="BC5" s="680"/>
      <c r="BD5" s="680"/>
      <c r="BE5" s="680"/>
      <c r="BF5" s="681"/>
      <c r="BG5" s="621">
        <v>10051267</v>
      </c>
      <c r="BH5" s="622"/>
      <c r="BI5" s="622"/>
      <c r="BJ5" s="622"/>
      <c r="BK5" s="622"/>
      <c r="BL5" s="622"/>
      <c r="BM5" s="622"/>
      <c r="BN5" s="623"/>
      <c r="BO5" s="659">
        <v>100</v>
      </c>
      <c r="BP5" s="659"/>
      <c r="BQ5" s="659"/>
      <c r="BR5" s="659"/>
      <c r="BS5" s="660">
        <v>987969</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279902</v>
      </c>
      <c r="S6" s="622"/>
      <c r="T6" s="622"/>
      <c r="U6" s="622"/>
      <c r="V6" s="622"/>
      <c r="W6" s="622"/>
      <c r="X6" s="622"/>
      <c r="Y6" s="623"/>
      <c r="Z6" s="659">
        <v>0.9</v>
      </c>
      <c r="AA6" s="659"/>
      <c r="AB6" s="659"/>
      <c r="AC6" s="659"/>
      <c r="AD6" s="660">
        <v>279902</v>
      </c>
      <c r="AE6" s="660"/>
      <c r="AF6" s="660"/>
      <c r="AG6" s="660"/>
      <c r="AH6" s="660"/>
      <c r="AI6" s="660"/>
      <c r="AJ6" s="660"/>
      <c r="AK6" s="660"/>
      <c r="AL6" s="624">
        <v>1.6</v>
      </c>
      <c r="AM6" s="625"/>
      <c r="AN6" s="625"/>
      <c r="AO6" s="661"/>
      <c r="AP6" s="618" t="s">
        <v>221</v>
      </c>
      <c r="AQ6" s="619"/>
      <c r="AR6" s="619"/>
      <c r="AS6" s="619"/>
      <c r="AT6" s="619"/>
      <c r="AU6" s="619"/>
      <c r="AV6" s="619"/>
      <c r="AW6" s="619"/>
      <c r="AX6" s="619"/>
      <c r="AY6" s="619"/>
      <c r="AZ6" s="619"/>
      <c r="BA6" s="619"/>
      <c r="BB6" s="619"/>
      <c r="BC6" s="619"/>
      <c r="BD6" s="619"/>
      <c r="BE6" s="619"/>
      <c r="BF6" s="620"/>
      <c r="BG6" s="621">
        <v>10051267</v>
      </c>
      <c r="BH6" s="622"/>
      <c r="BI6" s="622"/>
      <c r="BJ6" s="622"/>
      <c r="BK6" s="622"/>
      <c r="BL6" s="622"/>
      <c r="BM6" s="622"/>
      <c r="BN6" s="623"/>
      <c r="BO6" s="659">
        <v>100</v>
      </c>
      <c r="BP6" s="659"/>
      <c r="BQ6" s="659"/>
      <c r="BR6" s="659"/>
      <c r="BS6" s="660">
        <v>987969</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213625</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213195</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3769</v>
      </c>
      <c r="S7" s="622"/>
      <c r="T7" s="622"/>
      <c r="U7" s="622"/>
      <c r="V7" s="622"/>
      <c r="W7" s="622"/>
      <c r="X7" s="622"/>
      <c r="Y7" s="623"/>
      <c r="Z7" s="659">
        <v>0</v>
      </c>
      <c r="AA7" s="659"/>
      <c r="AB7" s="659"/>
      <c r="AC7" s="659"/>
      <c r="AD7" s="660">
        <v>3769</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4384394</v>
      </c>
      <c r="BH7" s="622"/>
      <c r="BI7" s="622"/>
      <c r="BJ7" s="622"/>
      <c r="BK7" s="622"/>
      <c r="BL7" s="622"/>
      <c r="BM7" s="622"/>
      <c r="BN7" s="623"/>
      <c r="BO7" s="659">
        <v>43.6</v>
      </c>
      <c r="BP7" s="659"/>
      <c r="BQ7" s="659"/>
      <c r="BR7" s="659"/>
      <c r="BS7" s="660">
        <v>126982</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3737506</v>
      </c>
      <c r="CS7" s="622"/>
      <c r="CT7" s="622"/>
      <c r="CU7" s="622"/>
      <c r="CV7" s="622"/>
      <c r="CW7" s="622"/>
      <c r="CX7" s="622"/>
      <c r="CY7" s="623"/>
      <c r="CZ7" s="659">
        <v>11.7</v>
      </c>
      <c r="DA7" s="659"/>
      <c r="DB7" s="659"/>
      <c r="DC7" s="659"/>
      <c r="DD7" s="627">
        <v>115724</v>
      </c>
      <c r="DE7" s="622"/>
      <c r="DF7" s="622"/>
      <c r="DG7" s="622"/>
      <c r="DH7" s="622"/>
      <c r="DI7" s="622"/>
      <c r="DJ7" s="622"/>
      <c r="DK7" s="622"/>
      <c r="DL7" s="622"/>
      <c r="DM7" s="622"/>
      <c r="DN7" s="622"/>
      <c r="DO7" s="622"/>
      <c r="DP7" s="623"/>
      <c r="DQ7" s="627">
        <v>2691143</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75528</v>
      </c>
      <c r="S8" s="622"/>
      <c r="T8" s="622"/>
      <c r="U8" s="622"/>
      <c r="V8" s="622"/>
      <c r="W8" s="622"/>
      <c r="X8" s="622"/>
      <c r="Y8" s="623"/>
      <c r="Z8" s="659">
        <v>0.2</v>
      </c>
      <c r="AA8" s="659"/>
      <c r="AB8" s="659"/>
      <c r="AC8" s="659"/>
      <c r="AD8" s="660">
        <v>75528</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140069</v>
      </c>
      <c r="BH8" s="622"/>
      <c r="BI8" s="622"/>
      <c r="BJ8" s="622"/>
      <c r="BK8" s="622"/>
      <c r="BL8" s="622"/>
      <c r="BM8" s="622"/>
      <c r="BN8" s="623"/>
      <c r="BO8" s="659">
        <v>1.4</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13976084</v>
      </c>
      <c r="CS8" s="622"/>
      <c r="CT8" s="622"/>
      <c r="CU8" s="622"/>
      <c r="CV8" s="622"/>
      <c r="CW8" s="622"/>
      <c r="CX8" s="622"/>
      <c r="CY8" s="623"/>
      <c r="CZ8" s="659">
        <v>43.9</v>
      </c>
      <c r="DA8" s="659"/>
      <c r="DB8" s="659"/>
      <c r="DC8" s="659"/>
      <c r="DD8" s="627">
        <v>320910</v>
      </c>
      <c r="DE8" s="622"/>
      <c r="DF8" s="622"/>
      <c r="DG8" s="622"/>
      <c r="DH8" s="622"/>
      <c r="DI8" s="622"/>
      <c r="DJ8" s="622"/>
      <c r="DK8" s="622"/>
      <c r="DL8" s="622"/>
      <c r="DM8" s="622"/>
      <c r="DN8" s="622"/>
      <c r="DO8" s="622"/>
      <c r="DP8" s="623"/>
      <c r="DQ8" s="627">
        <v>7225662</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82682</v>
      </c>
      <c r="S9" s="622"/>
      <c r="T9" s="622"/>
      <c r="U9" s="622"/>
      <c r="V9" s="622"/>
      <c r="W9" s="622"/>
      <c r="X9" s="622"/>
      <c r="Y9" s="623"/>
      <c r="Z9" s="659">
        <v>0.3</v>
      </c>
      <c r="AA9" s="659"/>
      <c r="AB9" s="659"/>
      <c r="AC9" s="659"/>
      <c r="AD9" s="660">
        <v>82682</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3612212</v>
      </c>
      <c r="BH9" s="622"/>
      <c r="BI9" s="622"/>
      <c r="BJ9" s="622"/>
      <c r="BK9" s="622"/>
      <c r="BL9" s="622"/>
      <c r="BM9" s="622"/>
      <c r="BN9" s="623"/>
      <c r="BO9" s="659">
        <v>35.9</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4072437</v>
      </c>
      <c r="CS9" s="622"/>
      <c r="CT9" s="622"/>
      <c r="CU9" s="622"/>
      <c r="CV9" s="622"/>
      <c r="CW9" s="622"/>
      <c r="CX9" s="622"/>
      <c r="CY9" s="623"/>
      <c r="CZ9" s="659">
        <v>12.8</v>
      </c>
      <c r="DA9" s="659"/>
      <c r="DB9" s="659"/>
      <c r="DC9" s="659"/>
      <c r="DD9" s="627">
        <v>112105</v>
      </c>
      <c r="DE9" s="622"/>
      <c r="DF9" s="622"/>
      <c r="DG9" s="622"/>
      <c r="DH9" s="622"/>
      <c r="DI9" s="622"/>
      <c r="DJ9" s="622"/>
      <c r="DK9" s="622"/>
      <c r="DL9" s="622"/>
      <c r="DM9" s="622"/>
      <c r="DN9" s="622"/>
      <c r="DO9" s="622"/>
      <c r="DP9" s="623"/>
      <c r="DQ9" s="627">
        <v>3372220</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187312</v>
      </c>
      <c r="BH10" s="622"/>
      <c r="BI10" s="622"/>
      <c r="BJ10" s="622"/>
      <c r="BK10" s="622"/>
      <c r="BL10" s="622"/>
      <c r="BM10" s="622"/>
      <c r="BN10" s="623"/>
      <c r="BO10" s="659">
        <v>1.9</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692</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692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1830807</v>
      </c>
      <c r="S11" s="622"/>
      <c r="T11" s="622"/>
      <c r="U11" s="622"/>
      <c r="V11" s="622"/>
      <c r="W11" s="622"/>
      <c r="X11" s="622"/>
      <c r="Y11" s="623"/>
      <c r="Z11" s="624">
        <v>5.7</v>
      </c>
      <c r="AA11" s="625"/>
      <c r="AB11" s="625"/>
      <c r="AC11" s="626"/>
      <c r="AD11" s="627">
        <v>1830807</v>
      </c>
      <c r="AE11" s="622"/>
      <c r="AF11" s="622"/>
      <c r="AG11" s="622"/>
      <c r="AH11" s="622"/>
      <c r="AI11" s="622"/>
      <c r="AJ11" s="622"/>
      <c r="AK11" s="623"/>
      <c r="AL11" s="624">
        <v>10.5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444801</v>
      </c>
      <c r="BH11" s="622"/>
      <c r="BI11" s="622"/>
      <c r="BJ11" s="622"/>
      <c r="BK11" s="622"/>
      <c r="BL11" s="622"/>
      <c r="BM11" s="622"/>
      <c r="BN11" s="623"/>
      <c r="BO11" s="659">
        <v>4.4000000000000004</v>
      </c>
      <c r="BP11" s="659"/>
      <c r="BQ11" s="659"/>
      <c r="BR11" s="659"/>
      <c r="BS11" s="660">
        <v>126982</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470746</v>
      </c>
      <c r="CS11" s="622"/>
      <c r="CT11" s="622"/>
      <c r="CU11" s="622"/>
      <c r="CV11" s="622"/>
      <c r="CW11" s="622"/>
      <c r="CX11" s="622"/>
      <c r="CY11" s="623"/>
      <c r="CZ11" s="659">
        <v>1.5</v>
      </c>
      <c r="DA11" s="659"/>
      <c r="DB11" s="659"/>
      <c r="DC11" s="659"/>
      <c r="DD11" s="627">
        <v>175341</v>
      </c>
      <c r="DE11" s="622"/>
      <c r="DF11" s="622"/>
      <c r="DG11" s="622"/>
      <c r="DH11" s="622"/>
      <c r="DI11" s="622"/>
      <c r="DJ11" s="622"/>
      <c r="DK11" s="622"/>
      <c r="DL11" s="622"/>
      <c r="DM11" s="622"/>
      <c r="DN11" s="622"/>
      <c r="DO11" s="622"/>
      <c r="DP11" s="623"/>
      <c r="DQ11" s="627">
        <v>199938</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47225</v>
      </c>
      <c r="S12" s="622"/>
      <c r="T12" s="622"/>
      <c r="U12" s="622"/>
      <c r="V12" s="622"/>
      <c r="W12" s="622"/>
      <c r="X12" s="622"/>
      <c r="Y12" s="623"/>
      <c r="Z12" s="659">
        <v>0.1</v>
      </c>
      <c r="AA12" s="659"/>
      <c r="AB12" s="659"/>
      <c r="AC12" s="659"/>
      <c r="AD12" s="660">
        <v>47225</v>
      </c>
      <c r="AE12" s="660"/>
      <c r="AF12" s="660"/>
      <c r="AG12" s="660"/>
      <c r="AH12" s="660"/>
      <c r="AI12" s="660"/>
      <c r="AJ12" s="660"/>
      <c r="AK12" s="660"/>
      <c r="AL12" s="624">
        <v>0.3</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4918043</v>
      </c>
      <c r="BH12" s="622"/>
      <c r="BI12" s="622"/>
      <c r="BJ12" s="622"/>
      <c r="BK12" s="622"/>
      <c r="BL12" s="622"/>
      <c r="BM12" s="622"/>
      <c r="BN12" s="623"/>
      <c r="BO12" s="659">
        <v>48.9</v>
      </c>
      <c r="BP12" s="659"/>
      <c r="BQ12" s="659"/>
      <c r="BR12" s="659"/>
      <c r="BS12" s="660">
        <v>860987</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336164</v>
      </c>
      <c r="CS12" s="622"/>
      <c r="CT12" s="622"/>
      <c r="CU12" s="622"/>
      <c r="CV12" s="622"/>
      <c r="CW12" s="622"/>
      <c r="CX12" s="622"/>
      <c r="CY12" s="623"/>
      <c r="CZ12" s="659">
        <v>1.1000000000000001</v>
      </c>
      <c r="DA12" s="659"/>
      <c r="DB12" s="659"/>
      <c r="DC12" s="659"/>
      <c r="DD12" s="627" t="s">
        <v>122</v>
      </c>
      <c r="DE12" s="622"/>
      <c r="DF12" s="622"/>
      <c r="DG12" s="622"/>
      <c r="DH12" s="622"/>
      <c r="DI12" s="622"/>
      <c r="DJ12" s="622"/>
      <c r="DK12" s="622"/>
      <c r="DL12" s="622"/>
      <c r="DM12" s="622"/>
      <c r="DN12" s="622"/>
      <c r="DO12" s="622"/>
      <c r="DP12" s="623"/>
      <c r="DQ12" s="627">
        <v>313791</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4916764</v>
      </c>
      <c r="BH13" s="622"/>
      <c r="BI13" s="622"/>
      <c r="BJ13" s="622"/>
      <c r="BK13" s="622"/>
      <c r="BL13" s="622"/>
      <c r="BM13" s="622"/>
      <c r="BN13" s="623"/>
      <c r="BO13" s="659">
        <v>48.9</v>
      </c>
      <c r="BP13" s="659"/>
      <c r="BQ13" s="659"/>
      <c r="BR13" s="659"/>
      <c r="BS13" s="660">
        <v>860987</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2081429</v>
      </c>
      <c r="CS13" s="622"/>
      <c r="CT13" s="622"/>
      <c r="CU13" s="622"/>
      <c r="CV13" s="622"/>
      <c r="CW13" s="622"/>
      <c r="CX13" s="622"/>
      <c r="CY13" s="623"/>
      <c r="CZ13" s="659">
        <v>6.5</v>
      </c>
      <c r="DA13" s="659"/>
      <c r="DB13" s="659"/>
      <c r="DC13" s="659"/>
      <c r="DD13" s="627">
        <v>716847</v>
      </c>
      <c r="DE13" s="622"/>
      <c r="DF13" s="622"/>
      <c r="DG13" s="622"/>
      <c r="DH13" s="622"/>
      <c r="DI13" s="622"/>
      <c r="DJ13" s="622"/>
      <c r="DK13" s="622"/>
      <c r="DL13" s="622"/>
      <c r="DM13" s="622"/>
      <c r="DN13" s="622"/>
      <c r="DO13" s="622"/>
      <c r="DP13" s="623"/>
      <c r="DQ13" s="627">
        <v>1358470</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2548</v>
      </c>
      <c r="S14" s="622"/>
      <c r="T14" s="622"/>
      <c r="U14" s="622"/>
      <c r="V14" s="622"/>
      <c r="W14" s="622"/>
      <c r="X14" s="622"/>
      <c r="Y14" s="623"/>
      <c r="Z14" s="659">
        <v>0</v>
      </c>
      <c r="AA14" s="659"/>
      <c r="AB14" s="659"/>
      <c r="AC14" s="659"/>
      <c r="AD14" s="660">
        <v>2548</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274894</v>
      </c>
      <c r="BH14" s="622"/>
      <c r="BI14" s="622"/>
      <c r="BJ14" s="622"/>
      <c r="BK14" s="622"/>
      <c r="BL14" s="622"/>
      <c r="BM14" s="622"/>
      <c r="BN14" s="623"/>
      <c r="BO14" s="659">
        <v>2.7</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1441132</v>
      </c>
      <c r="CS14" s="622"/>
      <c r="CT14" s="622"/>
      <c r="CU14" s="622"/>
      <c r="CV14" s="622"/>
      <c r="CW14" s="622"/>
      <c r="CX14" s="622"/>
      <c r="CY14" s="623"/>
      <c r="CZ14" s="659">
        <v>4.5</v>
      </c>
      <c r="DA14" s="659"/>
      <c r="DB14" s="659"/>
      <c r="DC14" s="659"/>
      <c r="DD14" s="627">
        <v>339522</v>
      </c>
      <c r="DE14" s="622"/>
      <c r="DF14" s="622"/>
      <c r="DG14" s="622"/>
      <c r="DH14" s="622"/>
      <c r="DI14" s="622"/>
      <c r="DJ14" s="622"/>
      <c r="DK14" s="622"/>
      <c r="DL14" s="622"/>
      <c r="DM14" s="622"/>
      <c r="DN14" s="622"/>
      <c r="DO14" s="622"/>
      <c r="DP14" s="623"/>
      <c r="DQ14" s="627">
        <v>1087865</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473936</v>
      </c>
      <c r="BH15" s="622"/>
      <c r="BI15" s="622"/>
      <c r="BJ15" s="622"/>
      <c r="BK15" s="622"/>
      <c r="BL15" s="622"/>
      <c r="BM15" s="622"/>
      <c r="BN15" s="623"/>
      <c r="BO15" s="659">
        <v>4.7</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2219961</v>
      </c>
      <c r="CS15" s="622"/>
      <c r="CT15" s="622"/>
      <c r="CU15" s="622"/>
      <c r="CV15" s="622"/>
      <c r="CW15" s="622"/>
      <c r="CX15" s="622"/>
      <c r="CY15" s="623"/>
      <c r="CZ15" s="659">
        <v>7</v>
      </c>
      <c r="DA15" s="659"/>
      <c r="DB15" s="659"/>
      <c r="DC15" s="659"/>
      <c r="DD15" s="627">
        <v>597469</v>
      </c>
      <c r="DE15" s="622"/>
      <c r="DF15" s="622"/>
      <c r="DG15" s="622"/>
      <c r="DH15" s="622"/>
      <c r="DI15" s="622"/>
      <c r="DJ15" s="622"/>
      <c r="DK15" s="622"/>
      <c r="DL15" s="622"/>
      <c r="DM15" s="622"/>
      <c r="DN15" s="622"/>
      <c r="DO15" s="622"/>
      <c r="DP15" s="623"/>
      <c r="DQ15" s="627">
        <v>1594856</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41545</v>
      </c>
      <c r="S16" s="622"/>
      <c r="T16" s="622"/>
      <c r="U16" s="622"/>
      <c r="V16" s="622"/>
      <c r="W16" s="622"/>
      <c r="X16" s="622"/>
      <c r="Y16" s="623"/>
      <c r="Z16" s="659">
        <v>0.1</v>
      </c>
      <c r="AA16" s="659"/>
      <c r="AB16" s="659"/>
      <c r="AC16" s="659"/>
      <c r="AD16" s="660">
        <v>41545</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95299</v>
      </c>
      <c r="CS16" s="622"/>
      <c r="CT16" s="622"/>
      <c r="CU16" s="622"/>
      <c r="CV16" s="622"/>
      <c r="CW16" s="622"/>
      <c r="CX16" s="622"/>
      <c r="CY16" s="623"/>
      <c r="CZ16" s="659">
        <v>0.3</v>
      </c>
      <c r="DA16" s="659"/>
      <c r="DB16" s="659"/>
      <c r="DC16" s="659"/>
      <c r="DD16" s="627" t="s">
        <v>122</v>
      </c>
      <c r="DE16" s="622"/>
      <c r="DF16" s="622"/>
      <c r="DG16" s="622"/>
      <c r="DH16" s="622"/>
      <c r="DI16" s="622"/>
      <c r="DJ16" s="622"/>
      <c r="DK16" s="622"/>
      <c r="DL16" s="622"/>
      <c r="DM16" s="622"/>
      <c r="DN16" s="622"/>
      <c r="DO16" s="622"/>
      <c r="DP16" s="623"/>
      <c r="DQ16" s="627">
        <v>7949</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165594</v>
      </c>
      <c r="S17" s="622"/>
      <c r="T17" s="622"/>
      <c r="U17" s="622"/>
      <c r="V17" s="622"/>
      <c r="W17" s="622"/>
      <c r="X17" s="622"/>
      <c r="Y17" s="623"/>
      <c r="Z17" s="659">
        <v>0.5</v>
      </c>
      <c r="AA17" s="659"/>
      <c r="AB17" s="659"/>
      <c r="AC17" s="659"/>
      <c r="AD17" s="660">
        <v>165594</v>
      </c>
      <c r="AE17" s="660"/>
      <c r="AF17" s="660"/>
      <c r="AG17" s="660"/>
      <c r="AH17" s="660"/>
      <c r="AI17" s="660"/>
      <c r="AJ17" s="660"/>
      <c r="AK17" s="660"/>
      <c r="AL17" s="624">
        <v>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3164952</v>
      </c>
      <c r="CS17" s="622"/>
      <c r="CT17" s="622"/>
      <c r="CU17" s="622"/>
      <c r="CV17" s="622"/>
      <c r="CW17" s="622"/>
      <c r="CX17" s="622"/>
      <c r="CY17" s="623"/>
      <c r="CZ17" s="659">
        <v>9.9</v>
      </c>
      <c r="DA17" s="659"/>
      <c r="DB17" s="659"/>
      <c r="DC17" s="659"/>
      <c r="DD17" s="627" t="s">
        <v>122</v>
      </c>
      <c r="DE17" s="622"/>
      <c r="DF17" s="622"/>
      <c r="DG17" s="622"/>
      <c r="DH17" s="622"/>
      <c r="DI17" s="622"/>
      <c r="DJ17" s="622"/>
      <c r="DK17" s="622"/>
      <c r="DL17" s="622"/>
      <c r="DM17" s="622"/>
      <c r="DN17" s="622"/>
      <c r="DO17" s="622"/>
      <c r="DP17" s="623"/>
      <c r="DQ17" s="627">
        <v>3151146</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86221</v>
      </c>
      <c r="S18" s="622"/>
      <c r="T18" s="622"/>
      <c r="U18" s="622"/>
      <c r="V18" s="622"/>
      <c r="W18" s="622"/>
      <c r="X18" s="622"/>
      <c r="Y18" s="623"/>
      <c r="Z18" s="659">
        <v>0.3</v>
      </c>
      <c r="AA18" s="659"/>
      <c r="AB18" s="659"/>
      <c r="AC18" s="659"/>
      <c r="AD18" s="660">
        <v>86221</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75780</v>
      </c>
      <c r="S19" s="622"/>
      <c r="T19" s="622"/>
      <c r="U19" s="622"/>
      <c r="V19" s="622"/>
      <c r="W19" s="622"/>
      <c r="X19" s="622"/>
      <c r="Y19" s="623"/>
      <c r="Z19" s="659">
        <v>0.2</v>
      </c>
      <c r="AA19" s="659"/>
      <c r="AB19" s="659"/>
      <c r="AC19" s="659"/>
      <c r="AD19" s="660">
        <v>75780</v>
      </c>
      <c r="AE19" s="660"/>
      <c r="AF19" s="660"/>
      <c r="AG19" s="660"/>
      <c r="AH19" s="660"/>
      <c r="AI19" s="660"/>
      <c r="AJ19" s="660"/>
      <c r="AK19" s="660"/>
      <c r="AL19" s="624">
        <v>0.4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10441</v>
      </c>
      <c r="S20" s="622"/>
      <c r="T20" s="622"/>
      <c r="U20" s="622"/>
      <c r="V20" s="622"/>
      <c r="W20" s="622"/>
      <c r="X20" s="622"/>
      <c r="Y20" s="623"/>
      <c r="Z20" s="659">
        <v>0</v>
      </c>
      <c r="AA20" s="659"/>
      <c r="AB20" s="659"/>
      <c r="AC20" s="659"/>
      <c r="AD20" s="660">
        <v>10441</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31810027</v>
      </c>
      <c r="CS20" s="622"/>
      <c r="CT20" s="622"/>
      <c r="CU20" s="622"/>
      <c r="CV20" s="622"/>
      <c r="CW20" s="622"/>
      <c r="CX20" s="622"/>
      <c r="CY20" s="623"/>
      <c r="CZ20" s="659">
        <v>100</v>
      </c>
      <c r="DA20" s="659"/>
      <c r="DB20" s="659"/>
      <c r="DC20" s="659"/>
      <c r="DD20" s="627">
        <v>2377918</v>
      </c>
      <c r="DE20" s="622"/>
      <c r="DF20" s="622"/>
      <c r="DG20" s="622"/>
      <c r="DH20" s="622"/>
      <c r="DI20" s="622"/>
      <c r="DJ20" s="622"/>
      <c r="DK20" s="622"/>
      <c r="DL20" s="622"/>
      <c r="DM20" s="622"/>
      <c r="DN20" s="622"/>
      <c r="DO20" s="622"/>
      <c r="DP20" s="623"/>
      <c r="DQ20" s="627">
        <v>21216927</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6418742</v>
      </c>
      <c r="S21" s="622"/>
      <c r="T21" s="622"/>
      <c r="U21" s="622"/>
      <c r="V21" s="622"/>
      <c r="W21" s="622"/>
      <c r="X21" s="622"/>
      <c r="Y21" s="623"/>
      <c r="Z21" s="659">
        <v>19.8</v>
      </c>
      <c r="AA21" s="659"/>
      <c r="AB21" s="659"/>
      <c r="AC21" s="659"/>
      <c r="AD21" s="660">
        <v>5405180</v>
      </c>
      <c r="AE21" s="660"/>
      <c r="AF21" s="660"/>
      <c r="AG21" s="660"/>
      <c r="AH21" s="660"/>
      <c r="AI21" s="660"/>
      <c r="AJ21" s="660"/>
      <c r="AK21" s="660"/>
      <c r="AL21" s="624">
        <v>31</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5405180</v>
      </c>
      <c r="S22" s="622"/>
      <c r="T22" s="622"/>
      <c r="U22" s="622"/>
      <c r="V22" s="622"/>
      <c r="W22" s="622"/>
      <c r="X22" s="622"/>
      <c r="Y22" s="623"/>
      <c r="Z22" s="659">
        <v>16.7</v>
      </c>
      <c r="AA22" s="659"/>
      <c r="AB22" s="659"/>
      <c r="AC22" s="659"/>
      <c r="AD22" s="660">
        <v>5405180</v>
      </c>
      <c r="AE22" s="660"/>
      <c r="AF22" s="660"/>
      <c r="AG22" s="660"/>
      <c r="AH22" s="660"/>
      <c r="AI22" s="660"/>
      <c r="AJ22" s="660"/>
      <c r="AK22" s="660"/>
      <c r="AL22" s="624">
        <v>31</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1013562</v>
      </c>
      <c r="S23" s="622"/>
      <c r="T23" s="622"/>
      <c r="U23" s="622"/>
      <c r="V23" s="622"/>
      <c r="W23" s="622"/>
      <c r="X23" s="622"/>
      <c r="Y23" s="623"/>
      <c r="Z23" s="659">
        <v>3.1</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17030610</v>
      </c>
      <c r="CS24" s="677"/>
      <c r="CT24" s="677"/>
      <c r="CU24" s="677"/>
      <c r="CV24" s="677"/>
      <c r="CW24" s="677"/>
      <c r="CX24" s="677"/>
      <c r="CY24" s="702"/>
      <c r="CZ24" s="703">
        <v>53.5</v>
      </c>
      <c r="DA24" s="685"/>
      <c r="DB24" s="685"/>
      <c r="DC24" s="705"/>
      <c r="DD24" s="701">
        <v>11263271</v>
      </c>
      <c r="DE24" s="677"/>
      <c r="DF24" s="677"/>
      <c r="DG24" s="677"/>
      <c r="DH24" s="677"/>
      <c r="DI24" s="677"/>
      <c r="DJ24" s="677"/>
      <c r="DK24" s="702"/>
      <c r="DL24" s="701">
        <v>10126955</v>
      </c>
      <c r="DM24" s="677"/>
      <c r="DN24" s="677"/>
      <c r="DO24" s="677"/>
      <c r="DP24" s="677"/>
      <c r="DQ24" s="677"/>
      <c r="DR24" s="677"/>
      <c r="DS24" s="677"/>
      <c r="DT24" s="677"/>
      <c r="DU24" s="677"/>
      <c r="DV24" s="702"/>
      <c r="DW24" s="703">
        <v>57.6</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19085830</v>
      </c>
      <c r="S25" s="622"/>
      <c r="T25" s="622"/>
      <c r="U25" s="622"/>
      <c r="V25" s="622"/>
      <c r="W25" s="622"/>
      <c r="X25" s="622"/>
      <c r="Y25" s="623"/>
      <c r="Z25" s="659">
        <v>58.9</v>
      </c>
      <c r="AA25" s="659"/>
      <c r="AB25" s="659"/>
      <c r="AC25" s="659"/>
      <c r="AD25" s="660">
        <v>17213015</v>
      </c>
      <c r="AE25" s="660"/>
      <c r="AF25" s="660"/>
      <c r="AG25" s="660"/>
      <c r="AH25" s="660"/>
      <c r="AI25" s="660"/>
      <c r="AJ25" s="660"/>
      <c r="AK25" s="660"/>
      <c r="AL25" s="624">
        <v>98.9</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5028973</v>
      </c>
      <c r="CS25" s="634"/>
      <c r="CT25" s="634"/>
      <c r="CU25" s="634"/>
      <c r="CV25" s="634"/>
      <c r="CW25" s="634"/>
      <c r="CX25" s="634"/>
      <c r="CY25" s="635"/>
      <c r="CZ25" s="624">
        <v>15.8</v>
      </c>
      <c r="DA25" s="636"/>
      <c r="DB25" s="636"/>
      <c r="DC25" s="637"/>
      <c r="DD25" s="627">
        <v>4540275</v>
      </c>
      <c r="DE25" s="634"/>
      <c r="DF25" s="634"/>
      <c r="DG25" s="634"/>
      <c r="DH25" s="634"/>
      <c r="DI25" s="634"/>
      <c r="DJ25" s="634"/>
      <c r="DK25" s="635"/>
      <c r="DL25" s="627">
        <v>4482815</v>
      </c>
      <c r="DM25" s="634"/>
      <c r="DN25" s="634"/>
      <c r="DO25" s="634"/>
      <c r="DP25" s="634"/>
      <c r="DQ25" s="634"/>
      <c r="DR25" s="634"/>
      <c r="DS25" s="634"/>
      <c r="DT25" s="634"/>
      <c r="DU25" s="634"/>
      <c r="DV25" s="635"/>
      <c r="DW25" s="624">
        <v>25.5</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5634</v>
      </c>
      <c r="S26" s="622"/>
      <c r="T26" s="622"/>
      <c r="U26" s="622"/>
      <c r="V26" s="622"/>
      <c r="W26" s="622"/>
      <c r="X26" s="622"/>
      <c r="Y26" s="623"/>
      <c r="Z26" s="659">
        <v>0</v>
      </c>
      <c r="AA26" s="659"/>
      <c r="AB26" s="659"/>
      <c r="AC26" s="659"/>
      <c r="AD26" s="660">
        <v>5634</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3198542</v>
      </c>
      <c r="CS26" s="622"/>
      <c r="CT26" s="622"/>
      <c r="CU26" s="622"/>
      <c r="CV26" s="622"/>
      <c r="CW26" s="622"/>
      <c r="CX26" s="622"/>
      <c r="CY26" s="623"/>
      <c r="CZ26" s="624">
        <v>10.1</v>
      </c>
      <c r="DA26" s="636"/>
      <c r="DB26" s="636"/>
      <c r="DC26" s="637"/>
      <c r="DD26" s="627">
        <v>2936401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111690</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10051267</v>
      </c>
      <c r="BH27" s="622"/>
      <c r="BI27" s="622"/>
      <c r="BJ27" s="622"/>
      <c r="BK27" s="622"/>
      <c r="BL27" s="622"/>
      <c r="BM27" s="622"/>
      <c r="BN27" s="623"/>
      <c r="BO27" s="659">
        <v>100</v>
      </c>
      <c r="BP27" s="659"/>
      <c r="BQ27" s="659"/>
      <c r="BR27" s="659"/>
      <c r="BS27" s="660">
        <v>987969</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8836685</v>
      </c>
      <c r="CS27" s="634"/>
      <c r="CT27" s="634"/>
      <c r="CU27" s="634"/>
      <c r="CV27" s="634"/>
      <c r="CW27" s="634"/>
      <c r="CX27" s="634"/>
      <c r="CY27" s="635"/>
      <c r="CZ27" s="624">
        <v>27.8</v>
      </c>
      <c r="DA27" s="636"/>
      <c r="DB27" s="636"/>
      <c r="DC27" s="637"/>
      <c r="DD27" s="627">
        <v>3571850</v>
      </c>
      <c r="DE27" s="634"/>
      <c r="DF27" s="634"/>
      <c r="DG27" s="634"/>
      <c r="DH27" s="634"/>
      <c r="DI27" s="634"/>
      <c r="DJ27" s="634"/>
      <c r="DK27" s="635"/>
      <c r="DL27" s="627">
        <v>2492994</v>
      </c>
      <c r="DM27" s="634"/>
      <c r="DN27" s="634"/>
      <c r="DO27" s="634"/>
      <c r="DP27" s="634"/>
      <c r="DQ27" s="634"/>
      <c r="DR27" s="634"/>
      <c r="DS27" s="634"/>
      <c r="DT27" s="634"/>
      <c r="DU27" s="634"/>
      <c r="DV27" s="635"/>
      <c r="DW27" s="624">
        <v>14.2</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166205</v>
      </c>
      <c r="S28" s="622"/>
      <c r="T28" s="622"/>
      <c r="U28" s="622"/>
      <c r="V28" s="622"/>
      <c r="W28" s="622"/>
      <c r="X28" s="622"/>
      <c r="Y28" s="623"/>
      <c r="Z28" s="659">
        <v>0.5</v>
      </c>
      <c r="AA28" s="659"/>
      <c r="AB28" s="659"/>
      <c r="AC28" s="659"/>
      <c r="AD28" s="660">
        <v>77476</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3164952</v>
      </c>
      <c r="CS28" s="622"/>
      <c r="CT28" s="622"/>
      <c r="CU28" s="622"/>
      <c r="CV28" s="622"/>
      <c r="CW28" s="622"/>
      <c r="CX28" s="622"/>
      <c r="CY28" s="623"/>
      <c r="CZ28" s="624">
        <v>9.9</v>
      </c>
      <c r="DA28" s="636"/>
      <c r="DB28" s="636"/>
      <c r="DC28" s="637"/>
      <c r="DD28" s="627">
        <v>3151146</v>
      </c>
      <c r="DE28" s="622"/>
      <c r="DF28" s="622"/>
      <c r="DG28" s="622"/>
      <c r="DH28" s="622"/>
      <c r="DI28" s="622"/>
      <c r="DJ28" s="622"/>
      <c r="DK28" s="623"/>
      <c r="DL28" s="627">
        <v>3151146</v>
      </c>
      <c r="DM28" s="622"/>
      <c r="DN28" s="622"/>
      <c r="DO28" s="622"/>
      <c r="DP28" s="622"/>
      <c r="DQ28" s="622"/>
      <c r="DR28" s="622"/>
      <c r="DS28" s="622"/>
      <c r="DT28" s="622"/>
      <c r="DU28" s="622"/>
      <c r="DV28" s="623"/>
      <c r="DW28" s="624">
        <v>17.899999999999999</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37786</v>
      </c>
      <c r="S29" s="622"/>
      <c r="T29" s="622"/>
      <c r="U29" s="622"/>
      <c r="V29" s="622"/>
      <c r="W29" s="622"/>
      <c r="X29" s="622"/>
      <c r="Y29" s="623"/>
      <c r="Z29" s="659">
        <v>0.1</v>
      </c>
      <c r="AA29" s="659"/>
      <c r="AB29" s="659"/>
      <c r="AC29" s="659"/>
      <c r="AD29" s="660">
        <v>14</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3164952</v>
      </c>
      <c r="CS29" s="634"/>
      <c r="CT29" s="634"/>
      <c r="CU29" s="634"/>
      <c r="CV29" s="634"/>
      <c r="CW29" s="634"/>
      <c r="CX29" s="634"/>
      <c r="CY29" s="635"/>
      <c r="CZ29" s="624">
        <v>9.9</v>
      </c>
      <c r="DA29" s="636"/>
      <c r="DB29" s="636"/>
      <c r="DC29" s="637"/>
      <c r="DD29" s="627">
        <v>3151146</v>
      </c>
      <c r="DE29" s="634"/>
      <c r="DF29" s="634"/>
      <c r="DG29" s="634"/>
      <c r="DH29" s="634"/>
      <c r="DI29" s="634"/>
      <c r="DJ29" s="634"/>
      <c r="DK29" s="635"/>
      <c r="DL29" s="627">
        <v>3151146</v>
      </c>
      <c r="DM29" s="634"/>
      <c r="DN29" s="634"/>
      <c r="DO29" s="634"/>
      <c r="DP29" s="634"/>
      <c r="DQ29" s="634"/>
      <c r="DR29" s="634"/>
      <c r="DS29" s="634"/>
      <c r="DT29" s="634"/>
      <c r="DU29" s="634"/>
      <c r="DV29" s="635"/>
      <c r="DW29" s="624">
        <v>17.899999999999999</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6397602</v>
      </c>
      <c r="S30" s="622"/>
      <c r="T30" s="622"/>
      <c r="U30" s="622"/>
      <c r="V30" s="622"/>
      <c r="W30" s="622"/>
      <c r="X30" s="622"/>
      <c r="Y30" s="623"/>
      <c r="Z30" s="659">
        <v>19.8</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3051117</v>
      </c>
      <c r="CS30" s="622"/>
      <c r="CT30" s="622"/>
      <c r="CU30" s="622"/>
      <c r="CV30" s="622"/>
      <c r="CW30" s="622"/>
      <c r="CX30" s="622"/>
      <c r="CY30" s="623"/>
      <c r="CZ30" s="624">
        <v>9.6</v>
      </c>
      <c r="DA30" s="636"/>
      <c r="DB30" s="636"/>
      <c r="DC30" s="637"/>
      <c r="DD30" s="627">
        <v>3037594</v>
      </c>
      <c r="DE30" s="622"/>
      <c r="DF30" s="622"/>
      <c r="DG30" s="622"/>
      <c r="DH30" s="622"/>
      <c r="DI30" s="622"/>
      <c r="DJ30" s="622"/>
      <c r="DK30" s="623"/>
      <c r="DL30" s="627">
        <v>3037594</v>
      </c>
      <c r="DM30" s="622"/>
      <c r="DN30" s="622"/>
      <c r="DO30" s="622"/>
      <c r="DP30" s="622"/>
      <c r="DQ30" s="622"/>
      <c r="DR30" s="622"/>
      <c r="DS30" s="622"/>
      <c r="DT30" s="622"/>
      <c r="DU30" s="622"/>
      <c r="DV30" s="623"/>
      <c r="DW30" s="624">
        <v>17.3</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99.2</v>
      </c>
      <c r="BH31" s="684"/>
      <c r="BI31" s="684"/>
      <c r="BJ31" s="684"/>
      <c r="BK31" s="684"/>
      <c r="BL31" s="684"/>
      <c r="BM31" s="685">
        <v>97.6</v>
      </c>
      <c r="BN31" s="684"/>
      <c r="BO31" s="684"/>
      <c r="BP31" s="684"/>
      <c r="BQ31" s="686"/>
      <c r="BR31" s="683">
        <v>99.3</v>
      </c>
      <c r="BS31" s="684"/>
      <c r="BT31" s="684"/>
      <c r="BU31" s="684"/>
      <c r="BV31" s="684"/>
      <c r="BW31" s="684"/>
      <c r="BX31" s="685">
        <v>97.7</v>
      </c>
      <c r="BY31" s="684"/>
      <c r="BZ31" s="684"/>
      <c r="CA31" s="684"/>
      <c r="CB31" s="686"/>
      <c r="CD31" s="642"/>
      <c r="CE31" s="643"/>
      <c r="CF31" s="618" t="s">
        <v>300</v>
      </c>
      <c r="CG31" s="619"/>
      <c r="CH31" s="619"/>
      <c r="CI31" s="619"/>
      <c r="CJ31" s="619"/>
      <c r="CK31" s="619"/>
      <c r="CL31" s="619"/>
      <c r="CM31" s="619"/>
      <c r="CN31" s="619"/>
      <c r="CO31" s="619"/>
      <c r="CP31" s="619"/>
      <c r="CQ31" s="620"/>
      <c r="CR31" s="621">
        <v>113835</v>
      </c>
      <c r="CS31" s="634"/>
      <c r="CT31" s="634"/>
      <c r="CU31" s="634"/>
      <c r="CV31" s="634"/>
      <c r="CW31" s="634"/>
      <c r="CX31" s="634"/>
      <c r="CY31" s="635"/>
      <c r="CZ31" s="624">
        <v>0.4</v>
      </c>
      <c r="DA31" s="636"/>
      <c r="DB31" s="636"/>
      <c r="DC31" s="637"/>
      <c r="DD31" s="627">
        <v>113552</v>
      </c>
      <c r="DE31" s="634"/>
      <c r="DF31" s="634"/>
      <c r="DG31" s="634"/>
      <c r="DH31" s="634"/>
      <c r="DI31" s="634"/>
      <c r="DJ31" s="634"/>
      <c r="DK31" s="635"/>
      <c r="DL31" s="627">
        <v>113552</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2496118</v>
      </c>
      <c r="S32" s="622"/>
      <c r="T32" s="622"/>
      <c r="U32" s="622"/>
      <c r="V32" s="622"/>
      <c r="W32" s="622"/>
      <c r="X32" s="622"/>
      <c r="Y32" s="623"/>
      <c r="Z32" s="659">
        <v>7.7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302</v>
      </c>
      <c r="AX32" s="618" t="s">
        <v>303</v>
      </c>
      <c r="AY32" s="619"/>
      <c r="AZ32" s="619"/>
      <c r="BA32" s="619"/>
      <c r="BB32" s="619"/>
      <c r="BC32" s="619"/>
      <c r="BD32" s="619"/>
      <c r="BE32" s="619"/>
      <c r="BF32" s="620"/>
      <c r="BG32" s="687">
        <v>99.1</v>
      </c>
      <c r="BH32" s="634"/>
      <c r="BI32" s="634"/>
      <c r="BJ32" s="634"/>
      <c r="BK32" s="634"/>
      <c r="BL32" s="634"/>
      <c r="BM32" s="625">
        <v>97.8</v>
      </c>
      <c r="BN32" s="634"/>
      <c r="BO32" s="634"/>
      <c r="BP32" s="634"/>
      <c r="BQ32" s="657"/>
      <c r="BR32" s="687">
        <v>99.1</v>
      </c>
      <c r="BS32" s="634"/>
      <c r="BT32" s="634"/>
      <c r="BU32" s="634"/>
      <c r="BV32" s="634"/>
      <c r="BW32" s="634"/>
      <c r="BX32" s="625">
        <v>98.1</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94422</v>
      </c>
      <c r="S33" s="622"/>
      <c r="T33" s="622"/>
      <c r="U33" s="622"/>
      <c r="V33" s="622"/>
      <c r="W33" s="622"/>
      <c r="X33" s="622"/>
      <c r="Y33" s="623"/>
      <c r="Z33" s="659">
        <v>0.3</v>
      </c>
      <c r="AA33" s="659"/>
      <c r="AB33" s="659"/>
      <c r="AC33" s="659"/>
      <c r="AD33" s="660">
        <v>83095</v>
      </c>
      <c r="AE33" s="660"/>
      <c r="AF33" s="660"/>
      <c r="AG33" s="660"/>
      <c r="AH33" s="660"/>
      <c r="AI33" s="660"/>
      <c r="AJ33" s="660"/>
      <c r="AK33" s="660"/>
      <c r="AL33" s="624">
        <v>0.5</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99.3</v>
      </c>
      <c r="BH33" s="606"/>
      <c r="BI33" s="606"/>
      <c r="BJ33" s="606"/>
      <c r="BK33" s="606"/>
      <c r="BL33" s="606"/>
      <c r="BM33" s="652">
        <v>97.3</v>
      </c>
      <c r="BN33" s="606"/>
      <c r="BO33" s="606"/>
      <c r="BP33" s="606"/>
      <c r="BQ33" s="669"/>
      <c r="BR33" s="682">
        <v>99.4</v>
      </c>
      <c r="BS33" s="606"/>
      <c r="BT33" s="606"/>
      <c r="BU33" s="606"/>
      <c r="BV33" s="606"/>
      <c r="BW33" s="606"/>
      <c r="BX33" s="652">
        <v>97.2</v>
      </c>
      <c r="BY33" s="606"/>
      <c r="BZ33" s="606"/>
      <c r="CA33" s="606"/>
      <c r="CB33" s="669"/>
      <c r="CD33" s="618" t="s">
        <v>307</v>
      </c>
      <c r="CE33" s="619"/>
      <c r="CF33" s="619"/>
      <c r="CG33" s="619"/>
      <c r="CH33" s="619"/>
      <c r="CI33" s="619"/>
      <c r="CJ33" s="619"/>
      <c r="CK33" s="619"/>
      <c r="CL33" s="619"/>
      <c r="CM33" s="619"/>
      <c r="CN33" s="619"/>
      <c r="CO33" s="619"/>
      <c r="CP33" s="619"/>
      <c r="CQ33" s="620"/>
      <c r="CR33" s="621">
        <v>12306200</v>
      </c>
      <c r="CS33" s="634"/>
      <c r="CT33" s="634"/>
      <c r="CU33" s="634"/>
      <c r="CV33" s="634"/>
      <c r="CW33" s="634"/>
      <c r="CX33" s="634"/>
      <c r="CY33" s="635"/>
      <c r="CZ33" s="624">
        <v>38.700000000000003</v>
      </c>
      <c r="DA33" s="636"/>
      <c r="DB33" s="636"/>
      <c r="DC33" s="637"/>
      <c r="DD33" s="627">
        <v>9779272</v>
      </c>
      <c r="DE33" s="634"/>
      <c r="DF33" s="634"/>
      <c r="DG33" s="634"/>
      <c r="DH33" s="634"/>
      <c r="DI33" s="634"/>
      <c r="DJ33" s="634"/>
      <c r="DK33" s="635"/>
      <c r="DL33" s="627">
        <v>7458231</v>
      </c>
      <c r="DM33" s="634"/>
      <c r="DN33" s="634"/>
      <c r="DO33" s="634"/>
      <c r="DP33" s="634"/>
      <c r="DQ33" s="634"/>
      <c r="DR33" s="634"/>
      <c r="DS33" s="634"/>
      <c r="DT33" s="634"/>
      <c r="DU33" s="634"/>
      <c r="DV33" s="635"/>
      <c r="DW33" s="624">
        <v>42.4</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476901</v>
      </c>
      <c r="S34" s="622"/>
      <c r="T34" s="622"/>
      <c r="U34" s="622"/>
      <c r="V34" s="622"/>
      <c r="W34" s="622"/>
      <c r="X34" s="622"/>
      <c r="Y34" s="623"/>
      <c r="Z34" s="659">
        <v>1.5</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2862386</v>
      </c>
      <c r="CS34" s="622"/>
      <c r="CT34" s="622"/>
      <c r="CU34" s="622"/>
      <c r="CV34" s="622"/>
      <c r="CW34" s="622"/>
      <c r="CX34" s="622"/>
      <c r="CY34" s="623"/>
      <c r="CZ34" s="624">
        <v>9</v>
      </c>
      <c r="DA34" s="636"/>
      <c r="DB34" s="636"/>
      <c r="DC34" s="637"/>
      <c r="DD34" s="627">
        <v>2160477</v>
      </c>
      <c r="DE34" s="622"/>
      <c r="DF34" s="622"/>
      <c r="DG34" s="622"/>
      <c r="DH34" s="622"/>
      <c r="DI34" s="622"/>
      <c r="DJ34" s="622"/>
      <c r="DK34" s="623"/>
      <c r="DL34" s="627">
        <v>1929788</v>
      </c>
      <c r="DM34" s="622"/>
      <c r="DN34" s="622"/>
      <c r="DO34" s="622"/>
      <c r="DP34" s="622"/>
      <c r="DQ34" s="622"/>
      <c r="DR34" s="622"/>
      <c r="DS34" s="622"/>
      <c r="DT34" s="622"/>
      <c r="DU34" s="622"/>
      <c r="DV34" s="623"/>
      <c r="DW34" s="624">
        <v>11</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543135</v>
      </c>
      <c r="S35" s="622"/>
      <c r="T35" s="622"/>
      <c r="U35" s="622"/>
      <c r="V35" s="622"/>
      <c r="W35" s="622"/>
      <c r="X35" s="622"/>
      <c r="Y35" s="623"/>
      <c r="Z35" s="659">
        <v>1.7</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318345</v>
      </c>
      <c r="CS35" s="634"/>
      <c r="CT35" s="634"/>
      <c r="CU35" s="634"/>
      <c r="CV35" s="634"/>
      <c r="CW35" s="634"/>
      <c r="CX35" s="634"/>
      <c r="CY35" s="635"/>
      <c r="CZ35" s="624">
        <v>1</v>
      </c>
      <c r="DA35" s="636"/>
      <c r="DB35" s="636"/>
      <c r="DC35" s="637"/>
      <c r="DD35" s="627">
        <v>280260</v>
      </c>
      <c r="DE35" s="634"/>
      <c r="DF35" s="634"/>
      <c r="DG35" s="634"/>
      <c r="DH35" s="634"/>
      <c r="DI35" s="634"/>
      <c r="DJ35" s="634"/>
      <c r="DK35" s="635"/>
      <c r="DL35" s="627">
        <v>275353</v>
      </c>
      <c r="DM35" s="634"/>
      <c r="DN35" s="634"/>
      <c r="DO35" s="634"/>
      <c r="DP35" s="634"/>
      <c r="DQ35" s="634"/>
      <c r="DR35" s="634"/>
      <c r="DS35" s="634"/>
      <c r="DT35" s="634"/>
      <c r="DU35" s="634"/>
      <c r="DV35" s="635"/>
      <c r="DW35" s="624">
        <v>1.6</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568364</v>
      </c>
      <c r="S36" s="622"/>
      <c r="T36" s="622"/>
      <c r="U36" s="622"/>
      <c r="V36" s="622"/>
      <c r="W36" s="622"/>
      <c r="X36" s="622"/>
      <c r="Y36" s="623"/>
      <c r="Z36" s="659">
        <v>1.8</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5095082</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168918</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4281439</v>
      </c>
      <c r="CS36" s="622"/>
      <c r="CT36" s="622"/>
      <c r="CU36" s="622"/>
      <c r="CV36" s="622"/>
      <c r="CW36" s="622"/>
      <c r="CX36" s="622"/>
      <c r="CY36" s="623"/>
      <c r="CZ36" s="624">
        <v>13.5</v>
      </c>
      <c r="DA36" s="636"/>
      <c r="DB36" s="636"/>
      <c r="DC36" s="637"/>
      <c r="DD36" s="627">
        <v>4059211</v>
      </c>
      <c r="DE36" s="622"/>
      <c r="DF36" s="622"/>
      <c r="DG36" s="622"/>
      <c r="DH36" s="622"/>
      <c r="DI36" s="622"/>
      <c r="DJ36" s="622"/>
      <c r="DK36" s="623"/>
      <c r="DL36" s="627">
        <v>3136558</v>
      </c>
      <c r="DM36" s="622"/>
      <c r="DN36" s="622"/>
      <c r="DO36" s="622"/>
      <c r="DP36" s="622"/>
      <c r="DQ36" s="622"/>
      <c r="DR36" s="622"/>
      <c r="DS36" s="622"/>
      <c r="DT36" s="622"/>
      <c r="DU36" s="622"/>
      <c r="DV36" s="623"/>
      <c r="DW36" s="624">
        <v>17.8</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327345</v>
      </c>
      <c r="S37" s="622"/>
      <c r="T37" s="622"/>
      <c r="U37" s="622"/>
      <c r="V37" s="622"/>
      <c r="W37" s="622"/>
      <c r="X37" s="622"/>
      <c r="Y37" s="623"/>
      <c r="Z37" s="659">
        <v>1</v>
      </c>
      <c r="AA37" s="659"/>
      <c r="AB37" s="659"/>
      <c r="AC37" s="659"/>
      <c r="AD37" s="660">
        <v>33705</v>
      </c>
      <c r="AE37" s="660"/>
      <c r="AF37" s="660"/>
      <c r="AG37" s="660"/>
      <c r="AH37" s="660"/>
      <c r="AI37" s="660"/>
      <c r="AJ37" s="660"/>
      <c r="AK37" s="660"/>
      <c r="AL37" s="624">
        <v>0.2</v>
      </c>
      <c r="AM37" s="625"/>
      <c r="AN37" s="625"/>
      <c r="AO37" s="661"/>
      <c r="AQ37" s="654" t="s">
        <v>319</v>
      </c>
      <c r="AR37" s="655"/>
      <c r="AS37" s="655"/>
      <c r="AT37" s="655"/>
      <c r="AU37" s="655"/>
      <c r="AV37" s="655"/>
      <c r="AW37" s="655"/>
      <c r="AX37" s="655"/>
      <c r="AY37" s="656"/>
      <c r="AZ37" s="621">
        <v>1239977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168918</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1354660</v>
      </c>
      <c r="CS37" s="634"/>
      <c r="CT37" s="634"/>
      <c r="CU37" s="634"/>
      <c r="CV37" s="634"/>
      <c r="CW37" s="634"/>
      <c r="CX37" s="634"/>
      <c r="CY37" s="635"/>
      <c r="CZ37" s="624">
        <v>4.3</v>
      </c>
      <c r="DA37" s="636"/>
      <c r="DB37" s="636"/>
      <c r="DC37" s="637"/>
      <c r="DD37" s="627">
        <v>1315474</v>
      </c>
      <c r="DE37" s="634"/>
      <c r="DF37" s="634"/>
      <c r="DG37" s="634"/>
      <c r="DH37" s="634"/>
      <c r="DI37" s="634"/>
      <c r="DJ37" s="634"/>
      <c r="DK37" s="635"/>
      <c r="DL37" s="627">
        <v>1300668</v>
      </c>
      <c r="DM37" s="634"/>
      <c r="DN37" s="634"/>
      <c r="DO37" s="634"/>
      <c r="DP37" s="634"/>
      <c r="DQ37" s="634"/>
      <c r="DR37" s="634"/>
      <c r="DS37" s="634"/>
      <c r="DT37" s="634"/>
      <c r="DU37" s="634"/>
      <c r="DV37" s="635"/>
      <c r="DW37" s="624">
        <v>7.4</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2071000</v>
      </c>
      <c r="S38" s="622"/>
      <c r="T38" s="622"/>
      <c r="U38" s="622"/>
      <c r="V38" s="622"/>
      <c r="W38" s="622"/>
      <c r="X38" s="622"/>
      <c r="Y38" s="623"/>
      <c r="Z38" s="659">
        <v>6.4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729464</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9686</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2871782</v>
      </c>
      <c r="CS38" s="622"/>
      <c r="CT38" s="622"/>
      <c r="CU38" s="622"/>
      <c r="CV38" s="622"/>
      <c r="CW38" s="622"/>
      <c r="CX38" s="622"/>
      <c r="CY38" s="623"/>
      <c r="CZ38" s="624">
        <v>9</v>
      </c>
      <c r="DA38" s="636"/>
      <c r="DB38" s="636"/>
      <c r="DC38" s="637"/>
      <c r="DD38" s="627">
        <v>2241069</v>
      </c>
      <c r="DE38" s="622"/>
      <c r="DF38" s="622"/>
      <c r="DG38" s="622"/>
      <c r="DH38" s="622"/>
      <c r="DI38" s="622"/>
      <c r="DJ38" s="622"/>
      <c r="DK38" s="623"/>
      <c r="DL38" s="627">
        <v>2116532</v>
      </c>
      <c r="DM38" s="622"/>
      <c r="DN38" s="622"/>
      <c r="DO38" s="622"/>
      <c r="DP38" s="622"/>
      <c r="DQ38" s="622"/>
      <c r="DR38" s="622"/>
      <c r="DS38" s="622"/>
      <c r="DT38" s="622"/>
      <c r="DU38" s="622"/>
      <c r="DV38" s="623"/>
      <c r="DW38" s="624">
        <v>12</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253859</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14262</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1225002</v>
      </c>
      <c r="CS39" s="634"/>
      <c r="CT39" s="634"/>
      <c r="CU39" s="634"/>
      <c r="CV39" s="634"/>
      <c r="CW39" s="634"/>
      <c r="CX39" s="634"/>
      <c r="CY39" s="635"/>
      <c r="CZ39" s="624">
        <v>3.9</v>
      </c>
      <c r="DA39" s="636"/>
      <c r="DB39" s="636"/>
      <c r="DC39" s="637"/>
      <c r="DD39" s="627">
        <v>475034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163500</v>
      </c>
      <c r="S40" s="622"/>
      <c r="T40" s="622"/>
      <c r="U40" s="622"/>
      <c r="V40" s="622"/>
      <c r="W40" s="622"/>
      <c r="X40" s="622"/>
      <c r="Y40" s="623"/>
      <c r="Z40" s="659">
        <v>0.5</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99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747246</v>
      </c>
      <c r="CS40" s="622"/>
      <c r="CT40" s="622"/>
      <c r="CU40" s="622"/>
      <c r="CV40" s="622"/>
      <c r="CW40" s="622"/>
      <c r="CX40" s="622"/>
      <c r="CY40" s="623"/>
      <c r="CZ40" s="624">
        <v>2.2999999999999998</v>
      </c>
      <c r="DA40" s="636"/>
      <c r="DB40" s="636"/>
      <c r="DC40" s="637"/>
      <c r="DD40" s="627">
        <v>563221</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32382032</v>
      </c>
      <c r="S41" s="646"/>
      <c r="T41" s="646"/>
      <c r="U41" s="646"/>
      <c r="V41" s="646"/>
      <c r="W41" s="646"/>
      <c r="X41" s="646"/>
      <c r="Y41" s="649"/>
      <c r="Z41" s="650">
        <v>100</v>
      </c>
      <c r="AA41" s="650"/>
      <c r="AB41" s="650"/>
      <c r="AC41" s="650"/>
      <c r="AD41" s="651">
        <v>17412939</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544745</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2327037</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421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2473217</v>
      </c>
      <c r="CS42" s="634"/>
      <c r="CT42" s="634"/>
      <c r="CU42" s="634"/>
      <c r="CV42" s="634"/>
      <c r="CW42" s="634"/>
      <c r="CX42" s="634"/>
      <c r="CY42" s="635"/>
      <c r="CZ42" s="624">
        <v>7.8</v>
      </c>
      <c r="DA42" s="636"/>
      <c r="DB42" s="636"/>
      <c r="DC42" s="637"/>
      <c r="DD42" s="627">
        <v>174384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30734</v>
      </c>
      <c r="CS43" s="634"/>
      <c r="CT43" s="634"/>
      <c r="CU43" s="634"/>
      <c r="CV43" s="634"/>
      <c r="CW43" s="634"/>
      <c r="CX43" s="634"/>
      <c r="CY43" s="635"/>
      <c r="CZ43" s="624">
        <v>0.1</v>
      </c>
      <c r="DA43" s="636"/>
      <c r="DB43" s="636"/>
      <c r="DC43" s="637"/>
      <c r="DD43" s="627">
        <v>30734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2377918</v>
      </c>
      <c r="CS44" s="622"/>
      <c r="CT44" s="622"/>
      <c r="CU44" s="622"/>
      <c r="CV44" s="622"/>
      <c r="CW44" s="622"/>
      <c r="CX44" s="622"/>
      <c r="CY44" s="623"/>
      <c r="CZ44" s="624">
        <v>7.5</v>
      </c>
      <c r="DA44" s="625"/>
      <c r="DB44" s="625"/>
      <c r="DC44" s="626"/>
      <c r="DD44" s="627">
        <v>166435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1241244</v>
      </c>
      <c r="CS45" s="634"/>
      <c r="CT45" s="634"/>
      <c r="CU45" s="634"/>
      <c r="CV45" s="634"/>
      <c r="CW45" s="634"/>
      <c r="CX45" s="634"/>
      <c r="CY45" s="635"/>
      <c r="CZ45" s="624">
        <v>3.9</v>
      </c>
      <c r="DA45" s="636"/>
      <c r="DB45" s="636"/>
      <c r="DC45" s="637"/>
      <c r="DD45" s="627">
        <v>27537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1106990</v>
      </c>
      <c r="CS46" s="622"/>
      <c r="CT46" s="622"/>
      <c r="CU46" s="622"/>
      <c r="CV46" s="622"/>
      <c r="CW46" s="622"/>
      <c r="CX46" s="622"/>
      <c r="CY46" s="623"/>
      <c r="CZ46" s="624">
        <v>3.5</v>
      </c>
      <c r="DA46" s="625"/>
      <c r="DB46" s="625"/>
      <c r="DC46" s="626"/>
      <c r="DD46" s="627">
        <v>138140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v>95299</v>
      </c>
      <c r="CS47" s="634"/>
      <c r="CT47" s="634"/>
      <c r="CU47" s="634"/>
      <c r="CV47" s="634"/>
      <c r="CW47" s="634"/>
      <c r="CX47" s="634"/>
      <c r="CY47" s="635"/>
      <c r="CZ47" s="624">
        <v>0.3</v>
      </c>
      <c r="DA47" s="636"/>
      <c r="DB47" s="636"/>
      <c r="DC47" s="637"/>
      <c r="DD47" s="627">
        <v>7949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31810027</v>
      </c>
      <c r="CS49" s="606"/>
      <c r="CT49" s="606"/>
      <c r="CU49" s="606"/>
      <c r="CV49" s="606"/>
      <c r="CW49" s="606"/>
      <c r="CX49" s="606"/>
      <c r="CY49" s="607"/>
      <c r="CZ49" s="608">
        <v>100</v>
      </c>
      <c r="DA49" s="609"/>
      <c r="DB49" s="609"/>
      <c r="DC49" s="610"/>
      <c r="DD49" s="611">
        <v>21216927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Rlfeg6I2yiN9Cz8QGlD9rbFe8AzW+YemiDvMT8rIgrqfbKb6IG/gMmhBIzuQoYBKChKhqz9Mox3lY90WAWsoLw==" saltValue="jv2RWhbZirULo3i5JCAZA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K34" sqref="AK34:AO34"/>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374</v>
      </c>
      <c r="C7" s="1048"/>
      <c r="D7" s="1048"/>
      <c r="E7" s="1048"/>
      <c r="F7" s="1048"/>
      <c r="G7" s="1048"/>
      <c r="H7" s="1048"/>
      <c r="I7" s="1048"/>
      <c r="J7" s="1048"/>
      <c r="K7" s="1048"/>
      <c r="L7" s="1048"/>
      <c r="M7" s="1048"/>
      <c r="N7" s="1048"/>
      <c r="O7" s="1048"/>
      <c r="P7" s="1049"/>
      <c r="Q7" s="1102">
        <v>32370</v>
      </c>
      <c r="R7" s="1103"/>
      <c r="S7" s="1103"/>
      <c r="T7" s="1103"/>
      <c r="U7" s="1103"/>
      <c r="V7" s="1103">
        <v>31802</v>
      </c>
      <c r="W7" s="1103"/>
      <c r="X7" s="1103"/>
      <c r="Y7" s="1103"/>
      <c r="Z7" s="1103"/>
      <c r="AA7" s="1103">
        <v>568</v>
      </c>
      <c r="AB7" s="1103"/>
      <c r="AC7" s="1103"/>
      <c r="AD7" s="1103"/>
      <c r="AE7" s="1104"/>
      <c r="AF7" s="1105">
        <v>524</v>
      </c>
      <c r="AG7" s="1106"/>
      <c r="AH7" s="1106"/>
      <c r="AI7" s="1106"/>
      <c r="AJ7" s="1107"/>
      <c r="AK7" s="1108">
        <v>507</v>
      </c>
      <c r="AL7" s="1109"/>
      <c r="AM7" s="1109"/>
      <c r="AN7" s="1109"/>
      <c r="AO7" s="1109"/>
      <c r="AP7" s="1109">
        <v>31608</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561</v>
      </c>
      <c r="BT7" s="1100"/>
      <c r="BU7" s="1100"/>
      <c r="BV7" s="1100"/>
      <c r="BW7" s="1100"/>
      <c r="BX7" s="1100"/>
      <c r="BY7" s="1100"/>
      <c r="BZ7" s="1100"/>
      <c r="CA7" s="1100"/>
      <c r="CB7" s="1100"/>
      <c r="CC7" s="1100"/>
      <c r="CD7" s="1100"/>
      <c r="CE7" s="1100"/>
      <c r="CF7" s="1100"/>
      <c r="CG7" s="1112"/>
      <c r="CH7" s="1096">
        <v>7</v>
      </c>
      <c r="CI7" s="1097"/>
      <c r="CJ7" s="1097"/>
      <c r="CK7" s="1097"/>
      <c r="CL7" s="1098"/>
      <c r="CM7" s="1096">
        <v>447</v>
      </c>
      <c r="CN7" s="1097"/>
      <c r="CO7" s="1097"/>
      <c r="CP7" s="1097"/>
      <c r="CQ7" s="1098"/>
      <c r="CR7" s="1096">
        <v>25</v>
      </c>
      <c r="CS7" s="1097"/>
      <c r="CT7" s="1097"/>
      <c r="CU7" s="1097"/>
      <c r="CV7" s="1098"/>
      <c r="CW7" s="1096" t="s">
        <v>550</v>
      </c>
      <c r="CX7" s="1097"/>
      <c r="CY7" s="1097"/>
      <c r="CZ7" s="1097"/>
      <c r="DA7" s="1098"/>
      <c r="DB7" s="1096" t="s">
        <v>550</v>
      </c>
      <c r="DC7" s="1097"/>
      <c r="DD7" s="1097"/>
      <c r="DE7" s="1097"/>
      <c r="DF7" s="1098"/>
      <c r="DG7" s="1096" t="s">
        <v>550</v>
      </c>
      <c r="DH7" s="1097"/>
      <c r="DI7" s="1097"/>
      <c r="DJ7" s="1097"/>
      <c r="DK7" s="1098"/>
      <c r="DL7" s="1096" t="s">
        <v>550</v>
      </c>
      <c r="DM7" s="1097"/>
      <c r="DN7" s="1097"/>
      <c r="DO7" s="1097"/>
      <c r="DP7" s="1098"/>
      <c r="DQ7" s="1096" t="s">
        <v>550</v>
      </c>
      <c r="DR7" s="1097"/>
      <c r="DS7" s="1097"/>
      <c r="DT7" s="1097"/>
      <c r="DU7" s="1098"/>
      <c r="DV7" s="1099"/>
      <c r="DW7" s="1100"/>
      <c r="DX7" s="1100"/>
      <c r="DY7" s="1100"/>
      <c r="DZ7" s="1101"/>
      <c r="EA7" s="234"/>
    </row>
    <row r="8" spans="1:131" s="235" customFormat="1" ht="26.25" customHeight="1" x14ac:dyDescent="0.2">
      <c r="A8" s="238">
        <v>2</v>
      </c>
      <c r="B8" s="1030" t="s">
        <v>375</v>
      </c>
      <c r="C8" s="1031"/>
      <c r="D8" s="1031"/>
      <c r="E8" s="1031"/>
      <c r="F8" s="1031"/>
      <c r="G8" s="1031"/>
      <c r="H8" s="1031"/>
      <c r="I8" s="1031"/>
      <c r="J8" s="1031"/>
      <c r="K8" s="1031"/>
      <c r="L8" s="1031"/>
      <c r="M8" s="1031"/>
      <c r="N8" s="1031"/>
      <c r="O8" s="1031"/>
      <c r="P8" s="1032"/>
      <c r="Q8" s="1038">
        <v>5</v>
      </c>
      <c r="R8" s="1039"/>
      <c r="S8" s="1039"/>
      <c r="T8" s="1039"/>
      <c r="U8" s="1039"/>
      <c r="V8" s="1039">
        <v>4</v>
      </c>
      <c r="W8" s="1039"/>
      <c r="X8" s="1039"/>
      <c r="Y8" s="1039"/>
      <c r="Z8" s="1039"/>
      <c r="AA8" s="1039">
        <v>0</v>
      </c>
      <c r="AB8" s="1039"/>
      <c r="AC8" s="1039"/>
      <c r="AD8" s="1039"/>
      <c r="AE8" s="1040"/>
      <c r="AF8" s="1035">
        <v>0</v>
      </c>
      <c r="AG8" s="1036"/>
      <c r="AH8" s="1036"/>
      <c r="AI8" s="1036"/>
      <c r="AJ8" s="1037"/>
      <c r="AK8" s="1080">
        <v>0</v>
      </c>
      <c r="AL8" s="1081"/>
      <c r="AM8" s="1081"/>
      <c r="AN8" s="1081"/>
      <c r="AO8" s="1081"/>
      <c r="AP8" s="1081">
        <v>0</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2">
      <c r="A9" s="238">
        <v>3</v>
      </c>
      <c r="B9" s="1030" t="s">
        <v>376</v>
      </c>
      <c r="C9" s="1031"/>
      <c r="D9" s="1031"/>
      <c r="E9" s="1031"/>
      <c r="F9" s="1031"/>
      <c r="G9" s="1031"/>
      <c r="H9" s="1031"/>
      <c r="I9" s="1031"/>
      <c r="J9" s="1031"/>
      <c r="K9" s="1031"/>
      <c r="L9" s="1031"/>
      <c r="M9" s="1031"/>
      <c r="N9" s="1031"/>
      <c r="O9" s="1031"/>
      <c r="P9" s="1032"/>
      <c r="Q9" s="1038">
        <v>49</v>
      </c>
      <c r="R9" s="1039"/>
      <c r="S9" s="1039"/>
      <c r="T9" s="1039"/>
      <c r="U9" s="1039"/>
      <c r="V9" s="1039">
        <v>45</v>
      </c>
      <c r="W9" s="1039"/>
      <c r="X9" s="1039"/>
      <c r="Y9" s="1039"/>
      <c r="Z9" s="1039"/>
      <c r="AA9" s="1039">
        <v>3</v>
      </c>
      <c r="AB9" s="1039"/>
      <c r="AC9" s="1039"/>
      <c r="AD9" s="1039"/>
      <c r="AE9" s="1040"/>
      <c r="AF9" s="1035">
        <v>3</v>
      </c>
      <c r="AG9" s="1036"/>
      <c r="AH9" s="1036"/>
      <c r="AI9" s="1036"/>
      <c r="AJ9" s="1037"/>
      <c r="AK9" s="1080">
        <v>27</v>
      </c>
      <c r="AL9" s="1081"/>
      <c r="AM9" s="1081"/>
      <c r="AN9" s="1081"/>
      <c r="AO9" s="1081"/>
      <c r="AP9" s="1081">
        <v>136</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378</v>
      </c>
      <c r="B23" s="937" t="s">
        <v>379</v>
      </c>
      <c r="C23" s="938"/>
      <c r="D23" s="938"/>
      <c r="E23" s="938"/>
      <c r="F23" s="938"/>
      <c r="G23" s="938"/>
      <c r="H23" s="938"/>
      <c r="I23" s="938"/>
      <c r="J23" s="938"/>
      <c r="K23" s="938"/>
      <c r="L23" s="938"/>
      <c r="M23" s="938"/>
      <c r="N23" s="938"/>
      <c r="O23" s="938"/>
      <c r="P23" s="948"/>
      <c r="Q23" s="1067">
        <v>32382</v>
      </c>
      <c r="R23" s="1061"/>
      <c r="S23" s="1061"/>
      <c r="T23" s="1061"/>
      <c r="U23" s="1061"/>
      <c r="V23" s="1061">
        <v>31810</v>
      </c>
      <c r="W23" s="1061"/>
      <c r="X23" s="1061"/>
      <c r="Y23" s="1061"/>
      <c r="Z23" s="1061"/>
      <c r="AA23" s="1061">
        <v>572</v>
      </c>
      <c r="AB23" s="1061"/>
      <c r="AC23" s="1061"/>
      <c r="AD23" s="1061"/>
      <c r="AE23" s="1068"/>
      <c r="AF23" s="1069">
        <v>528</v>
      </c>
      <c r="AG23" s="1061"/>
      <c r="AH23" s="1061"/>
      <c r="AI23" s="1061"/>
      <c r="AJ23" s="1070"/>
      <c r="AK23" s="1071"/>
      <c r="AL23" s="1072"/>
      <c r="AM23" s="1072"/>
      <c r="AN23" s="1072"/>
      <c r="AO23" s="1072"/>
      <c r="AP23" s="1061">
        <v>31744</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390</v>
      </c>
      <c r="C28" s="1048"/>
      <c r="D28" s="1048"/>
      <c r="E28" s="1048"/>
      <c r="F28" s="1048"/>
      <c r="G28" s="1048"/>
      <c r="H28" s="1048"/>
      <c r="I28" s="1048"/>
      <c r="J28" s="1048"/>
      <c r="K28" s="1048"/>
      <c r="L28" s="1048"/>
      <c r="M28" s="1048"/>
      <c r="N28" s="1048"/>
      <c r="O28" s="1048"/>
      <c r="P28" s="1049"/>
      <c r="Q28" s="1050">
        <v>8387</v>
      </c>
      <c r="R28" s="1051"/>
      <c r="S28" s="1051"/>
      <c r="T28" s="1051"/>
      <c r="U28" s="1051"/>
      <c r="V28" s="1051">
        <v>8218</v>
      </c>
      <c r="W28" s="1051"/>
      <c r="X28" s="1051"/>
      <c r="Y28" s="1051"/>
      <c r="Z28" s="1051"/>
      <c r="AA28" s="1051">
        <v>169</v>
      </c>
      <c r="AB28" s="1051"/>
      <c r="AC28" s="1051"/>
      <c r="AD28" s="1051"/>
      <c r="AE28" s="1052"/>
      <c r="AF28" s="1053">
        <v>169</v>
      </c>
      <c r="AG28" s="1051"/>
      <c r="AH28" s="1051"/>
      <c r="AI28" s="1051"/>
      <c r="AJ28" s="1054"/>
      <c r="AK28" s="1042">
        <v>545</v>
      </c>
      <c r="AL28" s="1043"/>
      <c r="AM28" s="1043"/>
      <c r="AN28" s="1043"/>
      <c r="AO28" s="1043"/>
      <c r="AP28" s="1043" t="s">
        <v>550</v>
      </c>
      <c r="AQ28" s="1043"/>
      <c r="AR28" s="1043"/>
      <c r="AS28" s="1043"/>
      <c r="AT28" s="1043"/>
      <c r="AU28" s="1043" t="s">
        <v>550</v>
      </c>
      <c r="AV28" s="1043"/>
      <c r="AW28" s="1043"/>
      <c r="AX28" s="1043"/>
      <c r="AY28" s="1043"/>
      <c r="AZ28" s="1044" t="s">
        <v>550</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391</v>
      </c>
      <c r="C29" s="1031"/>
      <c r="D29" s="1031"/>
      <c r="E29" s="1031"/>
      <c r="F29" s="1031"/>
      <c r="G29" s="1031"/>
      <c r="H29" s="1031"/>
      <c r="I29" s="1031"/>
      <c r="J29" s="1031"/>
      <c r="K29" s="1031"/>
      <c r="L29" s="1031"/>
      <c r="M29" s="1031"/>
      <c r="N29" s="1031"/>
      <c r="O29" s="1031"/>
      <c r="P29" s="1032"/>
      <c r="Q29" s="1038">
        <v>7968</v>
      </c>
      <c r="R29" s="1039"/>
      <c r="S29" s="1039"/>
      <c r="T29" s="1039"/>
      <c r="U29" s="1039"/>
      <c r="V29" s="1039">
        <v>7815</v>
      </c>
      <c r="W29" s="1039"/>
      <c r="X29" s="1039"/>
      <c r="Y29" s="1039"/>
      <c r="Z29" s="1039"/>
      <c r="AA29" s="1039">
        <v>153</v>
      </c>
      <c r="AB29" s="1039"/>
      <c r="AC29" s="1039"/>
      <c r="AD29" s="1039"/>
      <c r="AE29" s="1040"/>
      <c r="AF29" s="1035">
        <v>153</v>
      </c>
      <c r="AG29" s="1036"/>
      <c r="AH29" s="1036"/>
      <c r="AI29" s="1036"/>
      <c r="AJ29" s="1037"/>
      <c r="AK29" s="980">
        <v>1247</v>
      </c>
      <c r="AL29" s="971"/>
      <c r="AM29" s="971"/>
      <c r="AN29" s="971"/>
      <c r="AO29" s="971"/>
      <c r="AP29" s="971" t="s">
        <v>550</v>
      </c>
      <c r="AQ29" s="971"/>
      <c r="AR29" s="971"/>
      <c r="AS29" s="971"/>
      <c r="AT29" s="971"/>
      <c r="AU29" s="971" t="s">
        <v>550</v>
      </c>
      <c r="AV29" s="971"/>
      <c r="AW29" s="971"/>
      <c r="AX29" s="971"/>
      <c r="AY29" s="971"/>
      <c r="AZ29" s="1041" t="s">
        <v>550</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392</v>
      </c>
      <c r="C30" s="1031"/>
      <c r="D30" s="1031"/>
      <c r="E30" s="1031"/>
      <c r="F30" s="1031"/>
      <c r="G30" s="1031"/>
      <c r="H30" s="1031"/>
      <c r="I30" s="1031"/>
      <c r="J30" s="1031"/>
      <c r="K30" s="1031"/>
      <c r="L30" s="1031"/>
      <c r="M30" s="1031"/>
      <c r="N30" s="1031"/>
      <c r="O30" s="1031"/>
      <c r="P30" s="1032"/>
      <c r="Q30" s="1038">
        <v>2073</v>
      </c>
      <c r="R30" s="1039"/>
      <c r="S30" s="1039"/>
      <c r="T30" s="1039"/>
      <c r="U30" s="1039"/>
      <c r="V30" s="1039">
        <v>2065</v>
      </c>
      <c r="W30" s="1039"/>
      <c r="X30" s="1039"/>
      <c r="Y30" s="1039"/>
      <c r="Z30" s="1039"/>
      <c r="AA30" s="1039">
        <v>8</v>
      </c>
      <c r="AB30" s="1039"/>
      <c r="AC30" s="1039"/>
      <c r="AD30" s="1039"/>
      <c r="AE30" s="1040"/>
      <c r="AF30" s="1035">
        <v>8</v>
      </c>
      <c r="AG30" s="1036"/>
      <c r="AH30" s="1036"/>
      <c r="AI30" s="1036"/>
      <c r="AJ30" s="1037"/>
      <c r="AK30" s="980">
        <v>1090</v>
      </c>
      <c r="AL30" s="971"/>
      <c r="AM30" s="971"/>
      <c r="AN30" s="971"/>
      <c r="AO30" s="971"/>
      <c r="AP30" s="971" t="s">
        <v>550</v>
      </c>
      <c r="AQ30" s="971"/>
      <c r="AR30" s="971"/>
      <c r="AS30" s="971"/>
      <c r="AT30" s="971"/>
      <c r="AU30" s="971" t="s">
        <v>550</v>
      </c>
      <c r="AV30" s="971"/>
      <c r="AW30" s="971"/>
      <c r="AX30" s="971"/>
      <c r="AY30" s="971"/>
      <c r="AZ30" s="1041" t="s">
        <v>550</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393</v>
      </c>
      <c r="C31" s="1031"/>
      <c r="D31" s="1031"/>
      <c r="E31" s="1031"/>
      <c r="F31" s="1031"/>
      <c r="G31" s="1031"/>
      <c r="H31" s="1031"/>
      <c r="I31" s="1031"/>
      <c r="J31" s="1031"/>
      <c r="K31" s="1031"/>
      <c r="L31" s="1031"/>
      <c r="M31" s="1031"/>
      <c r="N31" s="1031"/>
      <c r="O31" s="1031"/>
      <c r="P31" s="1032"/>
      <c r="Q31" s="1038">
        <v>1689</v>
      </c>
      <c r="R31" s="1039"/>
      <c r="S31" s="1039"/>
      <c r="T31" s="1039"/>
      <c r="U31" s="1039"/>
      <c r="V31" s="1039">
        <v>1832</v>
      </c>
      <c r="W31" s="1039"/>
      <c r="X31" s="1039"/>
      <c r="Y31" s="1039"/>
      <c r="Z31" s="1039"/>
      <c r="AA31" s="1039">
        <v>-144</v>
      </c>
      <c r="AB31" s="1039"/>
      <c r="AC31" s="1039"/>
      <c r="AD31" s="1039"/>
      <c r="AE31" s="1040"/>
      <c r="AF31" s="1035">
        <v>2655</v>
      </c>
      <c r="AG31" s="1036"/>
      <c r="AH31" s="1036"/>
      <c r="AI31" s="1036"/>
      <c r="AJ31" s="1037"/>
      <c r="AK31" s="980">
        <v>241</v>
      </c>
      <c r="AL31" s="971"/>
      <c r="AM31" s="971"/>
      <c r="AN31" s="971"/>
      <c r="AO31" s="971"/>
      <c r="AP31" s="971">
        <v>1929</v>
      </c>
      <c r="AQ31" s="971"/>
      <c r="AR31" s="971"/>
      <c r="AS31" s="971"/>
      <c r="AT31" s="971"/>
      <c r="AU31" s="971">
        <v>558</v>
      </c>
      <c r="AV31" s="971"/>
      <c r="AW31" s="971"/>
      <c r="AX31" s="971"/>
      <c r="AY31" s="971"/>
      <c r="AZ31" s="1041" t="s">
        <v>550</v>
      </c>
      <c r="BA31" s="1041"/>
      <c r="BB31" s="1041"/>
      <c r="BC31" s="1041"/>
      <c r="BD31" s="1041"/>
      <c r="BE31" s="972" t="s">
        <v>394</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395</v>
      </c>
      <c r="C32" s="1031"/>
      <c r="D32" s="1031"/>
      <c r="E32" s="1031"/>
      <c r="F32" s="1031"/>
      <c r="G32" s="1031"/>
      <c r="H32" s="1031"/>
      <c r="I32" s="1031"/>
      <c r="J32" s="1031"/>
      <c r="K32" s="1031"/>
      <c r="L32" s="1031"/>
      <c r="M32" s="1031"/>
      <c r="N32" s="1031"/>
      <c r="O32" s="1031"/>
      <c r="P32" s="1032"/>
      <c r="Q32" s="1038">
        <v>5082</v>
      </c>
      <c r="R32" s="1039"/>
      <c r="S32" s="1039"/>
      <c r="T32" s="1039"/>
      <c r="U32" s="1039"/>
      <c r="V32" s="1039">
        <v>5343</v>
      </c>
      <c r="W32" s="1039"/>
      <c r="X32" s="1039"/>
      <c r="Y32" s="1039"/>
      <c r="Z32" s="1039"/>
      <c r="AA32" s="1039">
        <v>-261</v>
      </c>
      <c r="AB32" s="1039"/>
      <c r="AC32" s="1039"/>
      <c r="AD32" s="1039"/>
      <c r="AE32" s="1040"/>
      <c r="AF32" s="1035">
        <v>962</v>
      </c>
      <c r="AG32" s="1036"/>
      <c r="AH32" s="1036"/>
      <c r="AI32" s="1036"/>
      <c r="AJ32" s="1037"/>
      <c r="AK32" s="980">
        <v>1223</v>
      </c>
      <c r="AL32" s="971"/>
      <c r="AM32" s="971"/>
      <c r="AN32" s="971"/>
      <c r="AO32" s="971"/>
      <c r="AP32" s="971">
        <v>1739</v>
      </c>
      <c r="AQ32" s="971"/>
      <c r="AR32" s="971"/>
      <c r="AS32" s="971"/>
      <c r="AT32" s="971"/>
      <c r="AU32" s="971">
        <v>1193</v>
      </c>
      <c r="AV32" s="971"/>
      <c r="AW32" s="971"/>
      <c r="AX32" s="971"/>
      <c r="AY32" s="971"/>
      <c r="AZ32" s="1041" t="s">
        <v>550</v>
      </c>
      <c r="BA32" s="1041"/>
      <c r="BB32" s="1041"/>
      <c r="BC32" s="1041"/>
      <c r="BD32" s="1041"/>
      <c r="BE32" s="972" t="s">
        <v>394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396</v>
      </c>
      <c r="C33" s="1031"/>
      <c r="D33" s="1031"/>
      <c r="E33" s="1031"/>
      <c r="F33" s="1031"/>
      <c r="G33" s="1031"/>
      <c r="H33" s="1031"/>
      <c r="I33" s="1031"/>
      <c r="J33" s="1031"/>
      <c r="K33" s="1031"/>
      <c r="L33" s="1031"/>
      <c r="M33" s="1031"/>
      <c r="N33" s="1031"/>
      <c r="O33" s="1031"/>
      <c r="P33" s="1032"/>
      <c r="Q33" s="1038">
        <v>2488</v>
      </c>
      <c r="R33" s="1039"/>
      <c r="S33" s="1039"/>
      <c r="T33" s="1039"/>
      <c r="U33" s="1039"/>
      <c r="V33" s="1039">
        <v>2438</v>
      </c>
      <c r="W33" s="1039"/>
      <c r="X33" s="1039"/>
      <c r="Y33" s="1039"/>
      <c r="Z33" s="1039"/>
      <c r="AA33" s="1039">
        <v>50</v>
      </c>
      <c r="AB33" s="1039"/>
      <c r="AC33" s="1039"/>
      <c r="AD33" s="1039"/>
      <c r="AE33" s="1040"/>
      <c r="AF33" s="1035">
        <v>22</v>
      </c>
      <c r="AG33" s="1036"/>
      <c r="AH33" s="1036"/>
      <c r="AI33" s="1036"/>
      <c r="AJ33" s="1037"/>
      <c r="AK33" s="980">
        <v>720</v>
      </c>
      <c r="AL33" s="971"/>
      <c r="AM33" s="971"/>
      <c r="AN33" s="971"/>
      <c r="AO33" s="971"/>
      <c r="AP33" s="971">
        <v>15138</v>
      </c>
      <c r="AQ33" s="971"/>
      <c r="AR33" s="971"/>
      <c r="AS33" s="971"/>
      <c r="AT33" s="971"/>
      <c r="AU33" s="971">
        <v>12807</v>
      </c>
      <c r="AV33" s="971"/>
      <c r="AW33" s="971"/>
      <c r="AX33" s="971"/>
      <c r="AY33" s="971"/>
      <c r="AZ33" s="1041" t="s">
        <v>550</v>
      </c>
      <c r="BA33" s="1041"/>
      <c r="BB33" s="1041"/>
      <c r="BC33" s="1041"/>
      <c r="BD33" s="1041"/>
      <c r="BE33" s="972" t="s">
        <v>394</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378</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3969</v>
      </c>
      <c r="AG63" s="959"/>
      <c r="AH63" s="959"/>
      <c r="AI63" s="959"/>
      <c r="AJ63" s="1022"/>
      <c r="AK63" s="1023"/>
      <c r="AL63" s="963"/>
      <c r="AM63" s="963"/>
      <c r="AN63" s="963"/>
      <c r="AO63" s="963"/>
      <c r="AP63" s="959">
        <v>18806</v>
      </c>
      <c r="AQ63" s="959"/>
      <c r="AR63" s="959"/>
      <c r="AS63" s="959"/>
      <c r="AT63" s="959"/>
      <c r="AU63" s="959">
        <v>14557</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400</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401</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551</v>
      </c>
      <c r="C68" s="986"/>
      <c r="D68" s="986"/>
      <c r="E68" s="986"/>
      <c r="F68" s="986"/>
      <c r="G68" s="986"/>
      <c r="H68" s="986"/>
      <c r="I68" s="986"/>
      <c r="J68" s="986"/>
      <c r="K68" s="986"/>
      <c r="L68" s="986"/>
      <c r="M68" s="986"/>
      <c r="N68" s="986"/>
      <c r="O68" s="986"/>
      <c r="P68" s="987"/>
      <c r="Q68" s="988">
        <v>1795</v>
      </c>
      <c r="R68" s="982"/>
      <c r="S68" s="982"/>
      <c r="T68" s="982"/>
      <c r="U68" s="982"/>
      <c r="V68" s="982">
        <v>1726</v>
      </c>
      <c r="W68" s="982"/>
      <c r="X68" s="982"/>
      <c r="Y68" s="982"/>
      <c r="Z68" s="982"/>
      <c r="AA68" s="982">
        <v>68</v>
      </c>
      <c r="AB68" s="982"/>
      <c r="AC68" s="982"/>
      <c r="AD68" s="982"/>
      <c r="AE68" s="982"/>
      <c r="AF68" s="982">
        <v>68</v>
      </c>
      <c r="AG68" s="982"/>
      <c r="AH68" s="982"/>
      <c r="AI68" s="982"/>
      <c r="AJ68" s="982"/>
      <c r="AK68" s="982" t="s">
        <v>550</v>
      </c>
      <c r="AL68" s="982"/>
      <c r="AM68" s="982"/>
      <c r="AN68" s="982"/>
      <c r="AO68" s="982"/>
      <c r="AP68" s="982">
        <v>30</v>
      </c>
      <c r="AQ68" s="982"/>
      <c r="AR68" s="982"/>
      <c r="AS68" s="982"/>
      <c r="AT68" s="982"/>
      <c r="AU68" s="982">
        <v>30</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552</v>
      </c>
      <c r="C69" s="975"/>
      <c r="D69" s="975"/>
      <c r="E69" s="975"/>
      <c r="F69" s="975"/>
      <c r="G69" s="975"/>
      <c r="H69" s="975"/>
      <c r="I69" s="975"/>
      <c r="J69" s="975"/>
      <c r="K69" s="975"/>
      <c r="L69" s="975"/>
      <c r="M69" s="975"/>
      <c r="N69" s="975"/>
      <c r="O69" s="975"/>
      <c r="P69" s="976"/>
      <c r="Q69" s="977">
        <v>237</v>
      </c>
      <c r="R69" s="971"/>
      <c r="S69" s="971"/>
      <c r="T69" s="971"/>
      <c r="U69" s="971"/>
      <c r="V69" s="971">
        <v>234</v>
      </c>
      <c r="W69" s="971"/>
      <c r="X69" s="971"/>
      <c r="Y69" s="971"/>
      <c r="Z69" s="971"/>
      <c r="AA69" s="971">
        <v>4</v>
      </c>
      <c r="AB69" s="971"/>
      <c r="AC69" s="971"/>
      <c r="AD69" s="971"/>
      <c r="AE69" s="971"/>
      <c r="AF69" s="971">
        <v>4</v>
      </c>
      <c r="AG69" s="971"/>
      <c r="AH69" s="971"/>
      <c r="AI69" s="971"/>
      <c r="AJ69" s="971"/>
      <c r="AK69" s="971">
        <v>12</v>
      </c>
      <c r="AL69" s="971"/>
      <c r="AM69" s="971"/>
      <c r="AN69" s="971"/>
      <c r="AO69" s="971"/>
      <c r="AP69" s="971" t="s">
        <v>550</v>
      </c>
      <c r="AQ69" s="971"/>
      <c r="AR69" s="971"/>
      <c r="AS69" s="971"/>
      <c r="AT69" s="971"/>
      <c r="AU69" s="971" t="s">
        <v>550</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553</v>
      </c>
      <c r="C70" s="975"/>
      <c r="D70" s="975"/>
      <c r="E70" s="975"/>
      <c r="F70" s="975"/>
      <c r="G70" s="975"/>
      <c r="H70" s="975"/>
      <c r="I70" s="975"/>
      <c r="J70" s="975"/>
      <c r="K70" s="975"/>
      <c r="L70" s="975"/>
      <c r="M70" s="975"/>
      <c r="N70" s="975"/>
      <c r="O70" s="975"/>
      <c r="P70" s="976"/>
      <c r="Q70" s="977">
        <v>254366</v>
      </c>
      <c r="R70" s="971"/>
      <c r="S70" s="971"/>
      <c r="T70" s="971"/>
      <c r="U70" s="971"/>
      <c r="V70" s="971">
        <v>246438</v>
      </c>
      <c r="W70" s="971"/>
      <c r="X70" s="971"/>
      <c r="Y70" s="971"/>
      <c r="Z70" s="971"/>
      <c r="AA70" s="971">
        <v>7929</v>
      </c>
      <c r="AB70" s="971"/>
      <c r="AC70" s="971"/>
      <c r="AD70" s="971"/>
      <c r="AE70" s="971"/>
      <c r="AF70" s="971">
        <v>7525</v>
      </c>
      <c r="AG70" s="971"/>
      <c r="AH70" s="971"/>
      <c r="AI70" s="971"/>
      <c r="AJ70" s="971"/>
      <c r="AK70" s="971" t="s">
        <v>550</v>
      </c>
      <c r="AL70" s="971"/>
      <c r="AM70" s="971"/>
      <c r="AN70" s="971"/>
      <c r="AO70" s="971"/>
      <c r="AP70" s="971" t="s">
        <v>550</v>
      </c>
      <c r="AQ70" s="971"/>
      <c r="AR70" s="971"/>
      <c r="AS70" s="971"/>
      <c r="AT70" s="971"/>
      <c r="AU70" s="971" t="s">
        <v>550</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554</v>
      </c>
      <c r="C71" s="975"/>
      <c r="D71" s="975"/>
      <c r="E71" s="975"/>
      <c r="F71" s="975"/>
      <c r="G71" s="975"/>
      <c r="H71" s="975"/>
      <c r="I71" s="975"/>
      <c r="J71" s="975"/>
      <c r="K71" s="975"/>
      <c r="L71" s="975"/>
      <c r="M71" s="975"/>
      <c r="N71" s="975"/>
      <c r="O71" s="975"/>
      <c r="P71" s="976"/>
      <c r="Q71" s="977">
        <v>313</v>
      </c>
      <c r="R71" s="971"/>
      <c r="S71" s="971"/>
      <c r="T71" s="971"/>
      <c r="U71" s="971"/>
      <c r="V71" s="971">
        <v>294</v>
      </c>
      <c r="W71" s="971"/>
      <c r="X71" s="971"/>
      <c r="Y71" s="971"/>
      <c r="Z71" s="971"/>
      <c r="AA71" s="971">
        <v>19</v>
      </c>
      <c r="AB71" s="971"/>
      <c r="AC71" s="971"/>
      <c r="AD71" s="971"/>
      <c r="AE71" s="971"/>
      <c r="AF71" s="971">
        <v>19</v>
      </c>
      <c r="AG71" s="971"/>
      <c r="AH71" s="971"/>
      <c r="AI71" s="971"/>
      <c r="AJ71" s="971"/>
      <c r="AK71" s="971">
        <v>83</v>
      </c>
      <c r="AL71" s="971"/>
      <c r="AM71" s="971"/>
      <c r="AN71" s="971"/>
      <c r="AO71" s="971"/>
      <c r="AP71" s="971" t="s">
        <v>550</v>
      </c>
      <c r="AQ71" s="971"/>
      <c r="AR71" s="971"/>
      <c r="AS71" s="971"/>
      <c r="AT71" s="971"/>
      <c r="AU71" s="971" t="s">
        <v>550</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555</v>
      </c>
      <c r="C72" s="975"/>
      <c r="D72" s="975"/>
      <c r="E72" s="975"/>
      <c r="F72" s="975"/>
      <c r="G72" s="975"/>
      <c r="H72" s="975"/>
      <c r="I72" s="975"/>
      <c r="J72" s="975"/>
      <c r="K72" s="975"/>
      <c r="L72" s="975"/>
      <c r="M72" s="975"/>
      <c r="N72" s="975"/>
      <c r="O72" s="975"/>
      <c r="P72" s="976"/>
      <c r="Q72" s="977">
        <v>62</v>
      </c>
      <c r="R72" s="971"/>
      <c r="S72" s="971"/>
      <c r="T72" s="971"/>
      <c r="U72" s="971"/>
      <c r="V72" s="971">
        <v>61</v>
      </c>
      <c r="W72" s="971"/>
      <c r="X72" s="971"/>
      <c r="Y72" s="971"/>
      <c r="Z72" s="971"/>
      <c r="AA72" s="971">
        <v>1</v>
      </c>
      <c r="AB72" s="971"/>
      <c r="AC72" s="971"/>
      <c r="AD72" s="971"/>
      <c r="AE72" s="971"/>
      <c r="AF72" s="971">
        <v>1</v>
      </c>
      <c r="AG72" s="971"/>
      <c r="AH72" s="971"/>
      <c r="AI72" s="971"/>
      <c r="AJ72" s="971"/>
      <c r="AK72" s="971" t="s">
        <v>550</v>
      </c>
      <c r="AL72" s="971"/>
      <c r="AM72" s="971"/>
      <c r="AN72" s="971"/>
      <c r="AO72" s="971"/>
      <c r="AP72" s="971" t="s">
        <v>550</v>
      </c>
      <c r="AQ72" s="971"/>
      <c r="AR72" s="971"/>
      <c r="AS72" s="971"/>
      <c r="AT72" s="971"/>
      <c r="AU72" s="971" t="s">
        <v>550</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556</v>
      </c>
      <c r="C73" s="975"/>
      <c r="D73" s="975"/>
      <c r="E73" s="975"/>
      <c r="F73" s="975"/>
      <c r="G73" s="975"/>
      <c r="H73" s="975"/>
      <c r="I73" s="975"/>
      <c r="J73" s="975"/>
      <c r="K73" s="975"/>
      <c r="L73" s="975"/>
      <c r="M73" s="975"/>
      <c r="N73" s="975"/>
      <c r="O73" s="975"/>
      <c r="P73" s="976"/>
      <c r="Q73" s="977">
        <v>155</v>
      </c>
      <c r="R73" s="971"/>
      <c r="S73" s="971"/>
      <c r="T73" s="971"/>
      <c r="U73" s="971"/>
      <c r="V73" s="971">
        <v>153</v>
      </c>
      <c r="W73" s="971"/>
      <c r="X73" s="971"/>
      <c r="Y73" s="971"/>
      <c r="Z73" s="971"/>
      <c r="AA73" s="971">
        <v>3</v>
      </c>
      <c r="AB73" s="971"/>
      <c r="AC73" s="971"/>
      <c r="AD73" s="971"/>
      <c r="AE73" s="971"/>
      <c r="AF73" s="971">
        <v>3</v>
      </c>
      <c r="AG73" s="971"/>
      <c r="AH73" s="971"/>
      <c r="AI73" s="971"/>
      <c r="AJ73" s="971"/>
      <c r="AK73" s="971" t="s">
        <v>550</v>
      </c>
      <c r="AL73" s="971"/>
      <c r="AM73" s="971"/>
      <c r="AN73" s="971"/>
      <c r="AO73" s="971"/>
      <c r="AP73" s="971" t="s">
        <v>550</v>
      </c>
      <c r="AQ73" s="971"/>
      <c r="AR73" s="971"/>
      <c r="AS73" s="971"/>
      <c r="AT73" s="971"/>
      <c r="AU73" s="971" t="s">
        <v>550</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557</v>
      </c>
      <c r="C74" s="975"/>
      <c r="D74" s="975"/>
      <c r="E74" s="975"/>
      <c r="F74" s="975"/>
      <c r="G74" s="975"/>
      <c r="H74" s="975"/>
      <c r="I74" s="975"/>
      <c r="J74" s="975"/>
      <c r="K74" s="975"/>
      <c r="L74" s="975"/>
      <c r="M74" s="975"/>
      <c r="N74" s="975"/>
      <c r="O74" s="975"/>
      <c r="P74" s="976"/>
      <c r="Q74" s="977">
        <v>16</v>
      </c>
      <c r="R74" s="971"/>
      <c r="S74" s="971"/>
      <c r="T74" s="971"/>
      <c r="U74" s="971"/>
      <c r="V74" s="971">
        <v>14</v>
      </c>
      <c r="W74" s="971"/>
      <c r="X74" s="971"/>
      <c r="Y74" s="971"/>
      <c r="Z74" s="971"/>
      <c r="AA74" s="971">
        <v>2</v>
      </c>
      <c r="AB74" s="971"/>
      <c r="AC74" s="971"/>
      <c r="AD74" s="971"/>
      <c r="AE74" s="971"/>
      <c r="AF74" s="971">
        <v>2</v>
      </c>
      <c r="AG74" s="971"/>
      <c r="AH74" s="971"/>
      <c r="AI74" s="971"/>
      <c r="AJ74" s="971"/>
      <c r="AK74" s="971" t="s">
        <v>550</v>
      </c>
      <c r="AL74" s="971"/>
      <c r="AM74" s="971"/>
      <c r="AN74" s="971"/>
      <c r="AO74" s="971"/>
      <c r="AP74" s="971" t="s">
        <v>550</v>
      </c>
      <c r="AQ74" s="971"/>
      <c r="AR74" s="971"/>
      <c r="AS74" s="971"/>
      <c r="AT74" s="971"/>
      <c r="AU74" s="971" t="s">
        <v>550</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558</v>
      </c>
      <c r="C75" s="975"/>
      <c r="D75" s="975"/>
      <c r="E75" s="975"/>
      <c r="F75" s="975"/>
      <c r="G75" s="975"/>
      <c r="H75" s="975"/>
      <c r="I75" s="975"/>
      <c r="J75" s="975"/>
      <c r="K75" s="975"/>
      <c r="L75" s="975"/>
      <c r="M75" s="975"/>
      <c r="N75" s="975"/>
      <c r="O75" s="975"/>
      <c r="P75" s="976"/>
      <c r="Q75" s="978">
        <v>5869</v>
      </c>
      <c r="R75" s="979"/>
      <c r="S75" s="979"/>
      <c r="T75" s="979"/>
      <c r="U75" s="980"/>
      <c r="V75" s="981">
        <v>4818</v>
      </c>
      <c r="W75" s="979"/>
      <c r="X75" s="979"/>
      <c r="Y75" s="979"/>
      <c r="Z75" s="980"/>
      <c r="AA75" s="981">
        <v>1051</v>
      </c>
      <c r="AB75" s="979"/>
      <c r="AC75" s="979"/>
      <c r="AD75" s="979"/>
      <c r="AE75" s="980"/>
      <c r="AF75" s="981">
        <v>1051</v>
      </c>
      <c r="AG75" s="979"/>
      <c r="AH75" s="979"/>
      <c r="AI75" s="979"/>
      <c r="AJ75" s="980"/>
      <c r="AK75" s="981">
        <v>18</v>
      </c>
      <c r="AL75" s="979"/>
      <c r="AM75" s="979"/>
      <c r="AN75" s="979"/>
      <c r="AO75" s="980"/>
      <c r="AP75" s="981" t="s">
        <v>550</v>
      </c>
      <c r="AQ75" s="979"/>
      <c r="AR75" s="979"/>
      <c r="AS75" s="979"/>
      <c r="AT75" s="980"/>
      <c r="AU75" s="981" t="s">
        <v>550</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t="s">
        <v>559</v>
      </c>
      <c r="C76" s="975"/>
      <c r="D76" s="975"/>
      <c r="E76" s="975"/>
      <c r="F76" s="975"/>
      <c r="G76" s="975"/>
      <c r="H76" s="975"/>
      <c r="I76" s="975"/>
      <c r="J76" s="975"/>
      <c r="K76" s="975"/>
      <c r="L76" s="975"/>
      <c r="M76" s="975"/>
      <c r="N76" s="975"/>
      <c r="O76" s="975"/>
      <c r="P76" s="976"/>
      <c r="Q76" s="978">
        <v>280</v>
      </c>
      <c r="R76" s="979"/>
      <c r="S76" s="979"/>
      <c r="T76" s="979"/>
      <c r="U76" s="980"/>
      <c r="V76" s="981">
        <v>269</v>
      </c>
      <c r="W76" s="979"/>
      <c r="X76" s="979"/>
      <c r="Y76" s="979"/>
      <c r="Z76" s="980"/>
      <c r="AA76" s="981">
        <v>11</v>
      </c>
      <c r="AB76" s="979"/>
      <c r="AC76" s="979"/>
      <c r="AD76" s="979"/>
      <c r="AE76" s="980"/>
      <c r="AF76" s="981">
        <v>11</v>
      </c>
      <c r="AG76" s="979"/>
      <c r="AH76" s="979"/>
      <c r="AI76" s="979"/>
      <c r="AJ76" s="980"/>
      <c r="AK76" s="981" t="s">
        <v>550</v>
      </c>
      <c r="AL76" s="979"/>
      <c r="AM76" s="979"/>
      <c r="AN76" s="979"/>
      <c r="AO76" s="980"/>
      <c r="AP76" s="981">
        <v>101</v>
      </c>
      <c r="AQ76" s="979"/>
      <c r="AR76" s="979"/>
      <c r="AS76" s="979"/>
      <c r="AT76" s="980"/>
      <c r="AU76" s="981">
        <v>4</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t="s">
        <v>560</v>
      </c>
      <c r="C77" s="975"/>
      <c r="D77" s="975"/>
      <c r="E77" s="975"/>
      <c r="F77" s="975"/>
      <c r="G77" s="975"/>
      <c r="H77" s="975"/>
      <c r="I77" s="975"/>
      <c r="J77" s="975"/>
      <c r="K77" s="975"/>
      <c r="L77" s="975"/>
      <c r="M77" s="975"/>
      <c r="N77" s="975"/>
      <c r="O77" s="975"/>
      <c r="P77" s="976"/>
      <c r="Q77" s="978">
        <v>5</v>
      </c>
      <c r="R77" s="979"/>
      <c r="S77" s="979"/>
      <c r="T77" s="979"/>
      <c r="U77" s="980"/>
      <c r="V77" s="981">
        <v>3</v>
      </c>
      <c r="W77" s="979"/>
      <c r="X77" s="979"/>
      <c r="Y77" s="979"/>
      <c r="Z77" s="980"/>
      <c r="AA77" s="981">
        <v>2</v>
      </c>
      <c r="AB77" s="979"/>
      <c r="AC77" s="979"/>
      <c r="AD77" s="979"/>
      <c r="AE77" s="980"/>
      <c r="AF77" s="981">
        <v>2</v>
      </c>
      <c r="AG77" s="979"/>
      <c r="AH77" s="979"/>
      <c r="AI77" s="979"/>
      <c r="AJ77" s="980"/>
      <c r="AK77" s="981">
        <v>0</v>
      </c>
      <c r="AL77" s="979"/>
      <c r="AM77" s="979"/>
      <c r="AN77" s="979"/>
      <c r="AO77" s="980"/>
      <c r="AP77" s="981" t="s">
        <v>550</v>
      </c>
      <c r="AQ77" s="979"/>
      <c r="AR77" s="979"/>
      <c r="AS77" s="979"/>
      <c r="AT77" s="980"/>
      <c r="AU77" s="981" t="s">
        <v>550</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378</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8687</v>
      </c>
      <c r="AG88" s="959"/>
      <c r="AH88" s="959"/>
      <c r="AI88" s="959"/>
      <c r="AJ88" s="959"/>
      <c r="AK88" s="963"/>
      <c r="AL88" s="963"/>
      <c r="AM88" s="963"/>
      <c r="AN88" s="963"/>
      <c r="AO88" s="963"/>
      <c r="AP88" s="959">
        <v>131</v>
      </c>
      <c r="AQ88" s="959"/>
      <c r="AR88" s="959"/>
      <c r="AS88" s="959"/>
      <c r="AT88" s="959"/>
      <c r="AU88" s="959">
        <v>34</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25</v>
      </c>
      <c r="CS102" s="953"/>
      <c r="CT102" s="953"/>
      <c r="CU102" s="953"/>
      <c r="CV102" s="954"/>
      <c r="CW102" s="952" t="s">
        <v>550</v>
      </c>
      <c r="CX102" s="953"/>
      <c r="CY102" s="953"/>
      <c r="CZ102" s="953"/>
      <c r="DA102" s="954"/>
      <c r="DB102" s="952" t="s">
        <v>550</v>
      </c>
      <c r="DC102" s="953"/>
      <c r="DD102" s="953"/>
      <c r="DE102" s="953"/>
      <c r="DF102" s="954"/>
      <c r="DG102" s="952" t="s">
        <v>550</v>
      </c>
      <c r="DH102" s="953"/>
      <c r="DI102" s="953"/>
      <c r="DJ102" s="953"/>
      <c r="DK102" s="954"/>
      <c r="DL102" s="952" t="s">
        <v>550</v>
      </c>
      <c r="DM102" s="953"/>
      <c r="DN102" s="953"/>
      <c r="DO102" s="953"/>
      <c r="DP102" s="954"/>
      <c r="DQ102" s="952" t="s">
        <v>550</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30" customFormat="1" ht="26.25" customHeight="1" x14ac:dyDescent="0.2">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3196721</v>
      </c>
      <c r="AB110" s="889"/>
      <c r="AC110" s="889"/>
      <c r="AD110" s="889"/>
      <c r="AE110" s="890"/>
      <c r="AF110" s="891">
        <v>3171173</v>
      </c>
      <c r="AG110" s="889"/>
      <c r="AH110" s="889"/>
      <c r="AI110" s="889"/>
      <c r="AJ110" s="890"/>
      <c r="AK110" s="891">
        <v>3164952</v>
      </c>
      <c r="AL110" s="889"/>
      <c r="AM110" s="889"/>
      <c r="AN110" s="889"/>
      <c r="AO110" s="890"/>
      <c r="AP110" s="892">
        <v>21.1</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34417458</v>
      </c>
      <c r="BR110" s="842"/>
      <c r="BS110" s="842"/>
      <c r="BT110" s="842"/>
      <c r="BU110" s="842"/>
      <c r="BV110" s="842">
        <v>32723712</v>
      </c>
      <c r="BW110" s="842"/>
      <c r="BX110" s="842"/>
      <c r="BY110" s="842"/>
      <c r="BZ110" s="842"/>
      <c r="CA110" s="842">
        <v>31743595</v>
      </c>
      <c r="CB110" s="842"/>
      <c r="CC110" s="842"/>
      <c r="CD110" s="842"/>
      <c r="CE110" s="842"/>
      <c r="CF110" s="866">
        <v>211.8</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7920</v>
      </c>
      <c r="BR111" s="817"/>
      <c r="BS111" s="817"/>
      <c r="BT111" s="817"/>
      <c r="BU111" s="817"/>
      <c r="BV111" s="817">
        <v>6054</v>
      </c>
      <c r="BW111" s="817"/>
      <c r="BX111" s="817"/>
      <c r="BY111" s="817"/>
      <c r="BZ111" s="817"/>
      <c r="CA111" s="817">
        <v>43273</v>
      </c>
      <c r="CB111" s="817"/>
      <c r="CC111" s="817"/>
      <c r="CD111" s="817"/>
      <c r="CE111" s="817"/>
      <c r="CF111" s="875">
        <v>0.3</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15537506</v>
      </c>
      <c r="BR112" s="817"/>
      <c r="BS112" s="817"/>
      <c r="BT112" s="817"/>
      <c r="BU112" s="817"/>
      <c r="BV112" s="817">
        <v>14615786</v>
      </c>
      <c r="BW112" s="817"/>
      <c r="BX112" s="817"/>
      <c r="BY112" s="817"/>
      <c r="BZ112" s="817"/>
      <c r="CA112" s="817">
        <v>14557232</v>
      </c>
      <c r="CB112" s="817"/>
      <c r="CC112" s="817"/>
      <c r="CD112" s="817"/>
      <c r="CE112" s="817"/>
      <c r="CF112" s="875">
        <v>97.1</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v>38103</v>
      </c>
      <c r="DR112" s="817"/>
      <c r="DS112" s="817"/>
      <c r="DT112" s="817"/>
      <c r="DU112" s="817"/>
      <c r="DV112" s="794">
        <v>0.3</v>
      </c>
      <c r="DW112" s="794"/>
      <c r="DX112" s="794"/>
      <c r="DY112" s="794"/>
      <c r="DZ112" s="795"/>
    </row>
    <row r="113" spans="1:130" s="230" customFormat="1" ht="26.25" customHeight="1" x14ac:dyDescent="0.2">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1201935</v>
      </c>
      <c r="AB113" s="919"/>
      <c r="AC113" s="919"/>
      <c r="AD113" s="919"/>
      <c r="AE113" s="920"/>
      <c r="AF113" s="921">
        <v>1188811</v>
      </c>
      <c r="AG113" s="919"/>
      <c r="AH113" s="919"/>
      <c r="AI113" s="919"/>
      <c r="AJ113" s="920"/>
      <c r="AK113" s="921">
        <v>1246084</v>
      </c>
      <c r="AL113" s="919"/>
      <c r="AM113" s="919"/>
      <c r="AN113" s="919"/>
      <c r="AO113" s="920"/>
      <c r="AP113" s="922">
        <v>8.3000000000000007</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390996</v>
      </c>
      <c r="BR113" s="817"/>
      <c r="BS113" s="817"/>
      <c r="BT113" s="817"/>
      <c r="BU113" s="817"/>
      <c r="BV113" s="817">
        <v>165250</v>
      </c>
      <c r="BW113" s="817"/>
      <c r="BX113" s="817"/>
      <c r="BY113" s="817"/>
      <c r="BZ113" s="817"/>
      <c r="CA113" s="817">
        <v>33989</v>
      </c>
      <c r="CB113" s="817"/>
      <c r="CC113" s="817"/>
      <c r="CD113" s="817"/>
      <c r="CE113" s="817"/>
      <c r="CF113" s="875">
        <v>0.2</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241524</v>
      </c>
      <c r="AB114" s="780"/>
      <c r="AC114" s="780"/>
      <c r="AD114" s="780"/>
      <c r="AE114" s="781"/>
      <c r="AF114" s="782">
        <v>227809</v>
      </c>
      <c r="AG114" s="780"/>
      <c r="AH114" s="780"/>
      <c r="AI114" s="780"/>
      <c r="AJ114" s="781"/>
      <c r="AK114" s="782">
        <v>130386</v>
      </c>
      <c r="AL114" s="780"/>
      <c r="AM114" s="780"/>
      <c r="AN114" s="780"/>
      <c r="AO114" s="781"/>
      <c r="AP114" s="824">
        <v>0.9</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4246784</v>
      </c>
      <c r="BR114" s="817"/>
      <c r="BS114" s="817"/>
      <c r="BT114" s="817"/>
      <c r="BU114" s="817"/>
      <c r="BV114" s="817">
        <v>4190125</v>
      </c>
      <c r="BW114" s="817"/>
      <c r="BX114" s="817"/>
      <c r="BY114" s="817"/>
      <c r="BZ114" s="817"/>
      <c r="CA114" s="817">
        <v>4129866</v>
      </c>
      <c r="CB114" s="817"/>
      <c r="CC114" s="817"/>
      <c r="CD114" s="817"/>
      <c r="CE114" s="817"/>
      <c r="CF114" s="875">
        <v>27.6</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1115</v>
      </c>
      <c r="AB115" s="919"/>
      <c r="AC115" s="919"/>
      <c r="AD115" s="919"/>
      <c r="AE115" s="920"/>
      <c r="AF115" s="921">
        <v>960</v>
      </c>
      <c r="AG115" s="919"/>
      <c r="AH115" s="919"/>
      <c r="AI115" s="919"/>
      <c r="AJ115" s="920"/>
      <c r="AK115" s="921">
        <v>961</v>
      </c>
      <c r="AL115" s="919"/>
      <c r="AM115" s="919"/>
      <c r="AN115" s="919"/>
      <c r="AO115" s="920"/>
      <c r="AP115" s="922">
        <v>0</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7853</v>
      </c>
      <c r="DH116" s="780"/>
      <c r="DI116" s="780"/>
      <c r="DJ116" s="780"/>
      <c r="DK116" s="781"/>
      <c r="DL116" s="782">
        <v>6054</v>
      </c>
      <c r="DM116" s="780"/>
      <c r="DN116" s="780"/>
      <c r="DO116" s="780"/>
      <c r="DP116" s="781"/>
      <c r="DQ116" s="782">
        <v>5170</v>
      </c>
      <c r="DR116" s="780"/>
      <c r="DS116" s="780"/>
      <c r="DT116" s="780"/>
      <c r="DU116" s="781"/>
      <c r="DV116" s="824">
        <v>0</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4641295</v>
      </c>
      <c r="AB117" s="903"/>
      <c r="AC117" s="903"/>
      <c r="AD117" s="903"/>
      <c r="AE117" s="904"/>
      <c r="AF117" s="905">
        <v>4588753</v>
      </c>
      <c r="AG117" s="903"/>
      <c r="AH117" s="903"/>
      <c r="AI117" s="903"/>
      <c r="AJ117" s="904"/>
      <c r="AK117" s="905">
        <v>4542383</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443</v>
      </c>
      <c r="BP119" s="878"/>
      <c r="BQ119" s="879">
        <v>54600664</v>
      </c>
      <c r="BR119" s="845"/>
      <c r="BS119" s="845"/>
      <c r="BT119" s="845"/>
      <c r="BU119" s="845"/>
      <c r="BV119" s="845">
        <v>51700927</v>
      </c>
      <c r="BW119" s="845"/>
      <c r="BX119" s="845"/>
      <c r="BY119" s="845"/>
      <c r="BZ119" s="845"/>
      <c r="CA119" s="845">
        <v>50507955</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67</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3123674</v>
      </c>
      <c r="BR120" s="842"/>
      <c r="BS120" s="842"/>
      <c r="BT120" s="842"/>
      <c r="BU120" s="842"/>
      <c r="BV120" s="842">
        <v>4284037</v>
      </c>
      <c r="BW120" s="842"/>
      <c r="BX120" s="842"/>
      <c r="BY120" s="842"/>
      <c r="BZ120" s="842"/>
      <c r="CA120" s="842">
        <v>5313858</v>
      </c>
      <c r="CB120" s="842"/>
      <c r="CC120" s="842"/>
      <c r="CD120" s="842"/>
      <c r="CE120" s="842"/>
      <c r="CF120" s="866">
        <v>35.4</v>
      </c>
      <c r="CG120" s="867"/>
      <c r="CH120" s="867"/>
      <c r="CI120" s="867"/>
      <c r="CJ120" s="867"/>
      <c r="CK120" s="868" t="s">
        <v>447</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11585652</v>
      </c>
      <c r="DH120" s="842"/>
      <c r="DI120" s="842"/>
      <c r="DJ120" s="842"/>
      <c r="DK120" s="842"/>
      <c r="DL120" s="842">
        <v>11829162</v>
      </c>
      <c r="DM120" s="842"/>
      <c r="DN120" s="842"/>
      <c r="DO120" s="842"/>
      <c r="DP120" s="842"/>
      <c r="DQ120" s="842">
        <v>12807004</v>
      </c>
      <c r="DR120" s="842"/>
      <c r="DS120" s="842"/>
      <c r="DT120" s="842"/>
      <c r="DU120" s="842"/>
      <c r="DV120" s="843">
        <v>85.4</v>
      </c>
      <c r="DW120" s="843"/>
      <c r="DX120" s="843"/>
      <c r="DY120" s="843"/>
      <c r="DZ120" s="844"/>
    </row>
    <row r="121" spans="1:130" s="230" customFormat="1" ht="26.25" customHeight="1" x14ac:dyDescent="0.2">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v>75</v>
      </c>
      <c r="AL121" s="780"/>
      <c r="AM121" s="780"/>
      <c r="AN121" s="780"/>
      <c r="AO121" s="781"/>
      <c r="AP121" s="824">
        <v>0</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77</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2191071</v>
      </c>
      <c r="DH121" s="817"/>
      <c r="DI121" s="817"/>
      <c r="DJ121" s="817"/>
      <c r="DK121" s="817"/>
      <c r="DL121" s="817">
        <v>1752932</v>
      </c>
      <c r="DM121" s="817"/>
      <c r="DN121" s="817"/>
      <c r="DO121" s="817"/>
      <c r="DP121" s="817"/>
      <c r="DQ121" s="817">
        <v>1192683</v>
      </c>
      <c r="DR121" s="817"/>
      <c r="DS121" s="817"/>
      <c r="DT121" s="817"/>
      <c r="DU121" s="817"/>
      <c r="DV121" s="794">
        <v>8</v>
      </c>
      <c r="DW121" s="794"/>
      <c r="DX121" s="794"/>
      <c r="DY121" s="794"/>
      <c r="DZ121" s="795"/>
    </row>
    <row r="122" spans="1:130" s="230" customFormat="1" ht="26.25" customHeight="1" x14ac:dyDescent="0.2">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27143337</v>
      </c>
      <c r="BR122" s="845"/>
      <c r="BS122" s="845"/>
      <c r="BT122" s="845"/>
      <c r="BU122" s="845"/>
      <c r="BV122" s="845">
        <v>26209571</v>
      </c>
      <c r="BW122" s="845"/>
      <c r="BX122" s="845"/>
      <c r="BY122" s="845"/>
      <c r="BZ122" s="845"/>
      <c r="CA122" s="845">
        <v>25619492</v>
      </c>
      <c r="CB122" s="845"/>
      <c r="CC122" s="845"/>
      <c r="CD122" s="845"/>
      <c r="CE122" s="845"/>
      <c r="CF122" s="846">
        <v>170.9</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v>1760783</v>
      </c>
      <c r="DH122" s="817"/>
      <c r="DI122" s="817"/>
      <c r="DJ122" s="817"/>
      <c r="DK122" s="817"/>
      <c r="DL122" s="817">
        <v>1033692</v>
      </c>
      <c r="DM122" s="817"/>
      <c r="DN122" s="817"/>
      <c r="DO122" s="817"/>
      <c r="DP122" s="817"/>
      <c r="DQ122" s="817">
        <v>557545</v>
      </c>
      <c r="DR122" s="817"/>
      <c r="DS122" s="817"/>
      <c r="DT122" s="817"/>
      <c r="DU122" s="817"/>
      <c r="DV122" s="794">
        <v>3.7</v>
      </c>
      <c r="DW122" s="794"/>
      <c r="DX122" s="794"/>
      <c r="DY122" s="794"/>
      <c r="DZ122" s="795"/>
    </row>
    <row r="123" spans="1:130" s="230" customFormat="1" ht="26.25" customHeight="1" x14ac:dyDescent="0.2">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v>886</v>
      </c>
      <c r="AL123" s="780"/>
      <c r="AM123" s="780"/>
      <c r="AN123" s="780"/>
      <c r="AO123" s="781"/>
      <c r="AP123" s="824">
        <v>0</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451</v>
      </c>
      <c r="BP123" s="878"/>
      <c r="BQ123" s="832">
        <v>30267088</v>
      </c>
      <c r="BR123" s="833"/>
      <c r="BS123" s="833"/>
      <c r="BT123" s="833"/>
      <c r="BU123" s="833"/>
      <c r="BV123" s="833">
        <v>30493608</v>
      </c>
      <c r="BW123" s="833"/>
      <c r="BX123" s="833"/>
      <c r="BY123" s="833"/>
      <c r="BZ123" s="833"/>
      <c r="CA123" s="833">
        <v>30933350</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161.6</v>
      </c>
      <c r="BR124" s="831"/>
      <c r="BS124" s="831"/>
      <c r="BT124" s="831"/>
      <c r="BU124" s="831"/>
      <c r="BV124" s="831">
        <v>144.9</v>
      </c>
      <c r="BW124" s="831"/>
      <c r="BX124" s="831"/>
      <c r="BY124" s="831"/>
      <c r="BZ124" s="831"/>
      <c r="CA124" s="831">
        <v>130.5</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900</v>
      </c>
      <c r="AB126" s="780"/>
      <c r="AC126" s="780"/>
      <c r="AD126" s="780"/>
      <c r="AE126" s="781"/>
      <c r="AF126" s="782">
        <v>893</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215</v>
      </c>
      <c r="AB127" s="780"/>
      <c r="AC127" s="780"/>
      <c r="AD127" s="780"/>
      <c r="AE127" s="781"/>
      <c r="AF127" s="782">
        <v>67</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1128</v>
      </c>
      <c r="AB128" s="801"/>
      <c r="AC128" s="801"/>
      <c r="AD128" s="801"/>
      <c r="AE128" s="802"/>
      <c r="AF128" s="803">
        <v>2100</v>
      </c>
      <c r="AG128" s="801"/>
      <c r="AH128" s="801"/>
      <c r="AI128" s="801"/>
      <c r="AJ128" s="802"/>
      <c r="AK128" s="803">
        <v>1800</v>
      </c>
      <c r="AL128" s="801"/>
      <c r="AM128" s="801"/>
      <c r="AN128" s="801"/>
      <c r="AO128" s="802"/>
      <c r="AP128" s="804"/>
      <c r="AQ128" s="805"/>
      <c r="AR128" s="805"/>
      <c r="AS128" s="805"/>
      <c r="AT128" s="806"/>
      <c r="AU128" s="232"/>
      <c r="AV128" s="232"/>
      <c r="AW128" s="232"/>
      <c r="AX128" s="807" t="s">
        <v>465</v>
      </c>
      <c r="AY128" s="808"/>
      <c r="AZ128" s="808"/>
      <c r="BA128" s="808"/>
      <c r="BB128" s="808"/>
      <c r="BC128" s="808"/>
      <c r="BD128" s="808"/>
      <c r="BE128" s="809"/>
      <c r="BF128" s="786" t="s">
        <v>122</v>
      </c>
      <c r="BG128" s="787"/>
      <c r="BH128" s="787"/>
      <c r="BI128" s="787"/>
      <c r="BJ128" s="787"/>
      <c r="BK128" s="787"/>
      <c r="BL128" s="810"/>
      <c r="BM128" s="786">
        <v>12.63</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17358064</v>
      </c>
      <c r="AB129" s="780"/>
      <c r="AC129" s="780"/>
      <c r="AD129" s="780"/>
      <c r="AE129" s="781"/>
      <c r="AF129" s="782">
        <v>16929980</v>
      </c>
      <c r="AG129" s="780"/>
      <c r="AH129" s="780"/>
      <c r="AI129" s="780"/>
      <c r="AJ129" s="781"/>
      <c r="AK129" s="782">
        <v>17221232</v>
      </c>
      <c r="AL129" s="780"/>
      <c r="AM129" s="780"/>
      <c r="AN129" s="780"/>
      <c r="AO129" s="781"/>
      <c r="AP129" s="783"/>
      <c r="AQ129" s="784"/>
      <c r="AR129" s="784"/>
      <c r="AS129" s="784"/>
      <c r="AT129" s="785"/>
      <c r="AU129" s="233"/>
      <c r="AV129" s="233"/>
      <c r="AW129" s="233"/>
      <c r="AX129" s="751" t="s">
        <v>468</v>
      </c>
      <c r="AY129" s="752"/>
      <c r="AZ129" s="752"/>
      <c r="BA129" s="752"/>
      <c r="BB129" s="752"/>
      <c r="BC129" s="752"/>
      <c r="BD129" s="752"/>
      <c r="BE129" s="753"/>
      <c r="BF129" s="770" t="s">
        <v>122</v>
      </c>
      <c r="BG129" s="771"/>
      <c r="BH129" s="771"/>
      <c r="BI129" s="771"/>
      <c r="BJ129" s="771"/>
      <c r="BK129" s="771"/>
      <c r="BL129" s="772"/>
      <c r="BM129" s="770">
        <v>17.63</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2302633</v>
      </c>
      <c r="AB130" s="780"/>
      <c r="AC130" s="780"/>
      <c r="AD130" s="780"/>
      <c r="AE130" s="781"/>
      <c r="AF130" s="782">
        <v>2295637</v>
      </c>
      <c r="AG130" s="780"/>
      <c r="AH130" s="780"/>
      <c r="AI130" s="780"/>
      <c r="AJ130" s="781"/>
      <c r="AK130" s="782">
        <v>2230919</v>
      </c>
      <c r="AL130" s="780"/>
      <c r="AM130" s="780"/>
      <c r="AN130" s="780"/>
      <c r="AO130" s="781"/>
      <c r="AP130" s="783"/>
      <c r="AQ130" s="784"/>
      <c r="AR130" s="784"/>
      <c r="AS130" s="784"/>
      <c r="AT130" s="785"/>
      <c r="AU130" s="233"/>
      <c r="AV130" s="233"/>
      <c r="AW130" s="233"/>
      <c r="AX130" s="751" t="s">
        <v>471</v>
      </c>
      <c r="AY130" s="752"/>
      <c r="AZ130" s="752"/>
      <c r="BA130" s="752"/>
      <c r="BB130" s="752"/>
      <c r="BC130" s="752"/>
      <c r="BD130" s="752"/>
      <c r="BE130" s="753"/>
      <c r="BF130" s="754">
        <v>15.5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15055431</v>
      </c>
      <c r="AB131" s="764"/>
      <c r="AC131" s="764"/>
      <c r="AD131" s="764"/>
      <c r="AE131" s="765"/>
      <c r="AF131" s="766">
        <v>14634343</v>
      </c>
      <c r="AG131" s="764"/>
      <c r="AH131" s="764"/>
      <c r="AI131" s="764"/>
      <c r="AJ131" s="765"/>
      <c r="AK131" s="766">
        <v>14990313</v>
      </c>
      <c r="AL131" s="764"/>
      <c r="AM131" s="764"/>
      <c r="AN131" s="764"/>
      <c r="AO131" s="765"/>
      <c r="AP131" s="767"/>
      <c r="AQ131" s="768"/>
      <c r="AR131" s="768"/>
      <c r="AS131" s="768"/>
      <c r="AT131" s="769"/>
      <c r="AU131" s="233"/>
      <c r="AV131" s="233"/>
      <c r="AW131" s="233"/>
      <c r="AX131" s="729" t="s">
        <v>473</v>
      </c>
      <c r="AY131" s="730"/>
      <c r="AZ131" s="730"/>
      <c r="BA131" s="730"/>
      <c r="BB131" s="730"/>
      <c r="BC131" s="730"/>
      <c r="BD131" s="730"/>
      <c r="BE131" s="731"/>
      <c r="BF131" s="732">
        <v>130.5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15.526184539999999</v>
      </c>
      <c r="AB132" s="745"/>
      <c r="AC132" s="745"/>
      <c r="AD132" s="745"/>
      <c r="AE132" s="746"/>
      <c r="AF132" s="747">
        <v>15.65506562</v>
      </c>
      <c r="AG132" s="745"/>
      <c r="AH132" s="745"/>
      <c r="AI132" s="745"/>
      <c r="AJ132" s="746"/>
      <c r="AK132" s="747">
        <v>15.4077103</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15.8</v>
      </c>
      <c r="AB133" s="724"/>
      <c r="AC133" s="724"/>
      <c r="AD133" s="724"/>
      <c r="AE133" s="725"/>
      <c r="AF133" s="723">
        <v>15.7</v>
      </c>
      <c r="AG133" s="724"/>
      <c r="AH133" s="724"/>
      <c r="AI133" s="724"/>
      <c r="AJ133" s="725"/>
      <c r="AK133" s="723">
        <v>15.5</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VTEjlp19S5jiBhEiElonBXh2i9M2sbTldWLVdAKhw1ytWseGgVoUYfiKBmf0z+GcwRNPOMd3/+naXvXNC3Gpg==" saltValue="WiGneDE9qRJt2pjfRnivT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G1" zoomScale="85" zoomScaleNormal="85" zoomScaleSheetLayoutView="85" workbookViewId="0">
      <selection activeCell="DF29" sqref="DF29"/>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477</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lCL0jHdl+PtlHV7R7zmDvr335R1ERdi1xsRUMzZ8NB1VLJKidb/lOQ38JugYF2zanziApfiWRd4TOAIPayY+Dg==" saltValue="JK+Rqf4Gc+FBcE3ZCfjQ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116PPadbbMM10hSYIkZoTE6JS3b9tDIhDKzloZMLV9fZpEcxDK6Qny0rmkBXG8fd1G/QuC/5n947C3DU8E8vPg==" saltValue="d8bw7bBamSetYk09mLrXa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4"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480</v>
      </c>
      <c r="AP7" s="272"/>
      <c r="AQ7" s="273" t="s">
        <v>481</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482</v>
      </c>
      <c r="AQ8" s="279" t="s">
        <v>483</v>
      </c>
      <c r="AR8" s="280" t="s">
        <v>484</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485</v>
      </c>
      <c r="AL9" s="1131"/>
      <c r="AM9" s="1131"/>
      <c r="AN9" s="1132"/>
      <c r="AO9" s="281">
        <v>5028973</v>
      </c>
      <c r="AP9" s="281">
        <v>66832</v>
      </c>
      <c r="AQ9" s="282">
        <v>73824</v>
      </c>
      <c r="AR9" s="283">
        <v>-9.5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486</v>
      </c>
      <c r="AL10" s="1131"/>
      <c r="AM10" s="1131"/>
      <c r="AN10" s="1132"/>
      <c r="AO10" s="284">
        <v>160196</v>
      </c>
      <c r="AP10" s="284">
        <v>2129</v>
      </c>
      <c r="AQ10" s="285">
        <v>6244</v>
      </c>
      <c r="AR10" s="286">
        <v>-65.900000000000006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487</v>
      </c>
      <c r="AL11" s="1131"/>
      <c r="AM11" s="1131"/>
      <c r="AN11" s="1132"/>
      <c r="AO11" s="284">
        <v>99543</v>
      </c>
      <c r="AP11" s="284">
        <v>1323</v>
      </c>
      <c r="AQ11" s="285">
        <v>1048</v>
      </c>
      <c r="AR11" s="286">
        <v>26.2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488</v>
      </c>
      <c r="AL12" s="1131"/>
      <c r="AM12" s="1131"/>
      <c r="AN12" s="1132"/>
      <c r="AO12" s="284" t="s">
        <v>489</v>
      </c>
      <c r="AP12" s="284" t="s">
        <v>489</v>
      </c>
      <c r="AQ12" s="285">
        <v>8</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490</v>
      </c>
      <c r="AL13" s="1131"/>
      <c r="AM13" s="1131"/>
      <c r="AN13" s="1132"/>
      <c r="AO13" s="284">
        <v>115265</v>
      </c>
      <c r="AP13" s="284">
        <v>1532</v>
      </c>
      <c r="AQ13" s="285">
        <v>2350</v>
      </c>
      <c r="AR13" s="286">
        <v>-34.799999999999997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491</v>
      </c>
      <c r="AL14" s="1131"/>
      <c r="AM14" s="1131"/>
      <c r="AN14" s="1132"/>
      <c r="AO14" s="284">
        <v>30734</v>
      </c>
      <c r="AP14" s="284">
        <v>408</v>
      </c>
      <c r="AQ14" s="285">
        <v>1698</v>
      </c>
      <c r="AR14" s="286">
        <v>-76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492</v>
      </c>
      <c r="AL15" s="1134"/>
      <c r="AM15" s="1134"/>
      <c r="AN15" s="1135"/>
      <c r="AO15" s="284">
        <v>-242352</v>
      </c>
      <c r="AP15" s="284">
        <v>-3221</v>
      </c>
      <c r="AQ15" s="285">
        <v>-3564</v>
      </c>
      <c r="AR15" s="286">
        <v>-9.6</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5192359</v>
      </c>
      <c r="AP16" s="284">
        <v>69003</v>
      </c>
      <c r="AQ16" s="285">
        <v>81608</v>
      </c>
      <c r="AR16" s="286">
        <v>-15.4</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497</v>
      </c>
      <c r="AL21" s="1137"/>
      <c r="AM21" s="1137"/>
      <c r="AN21" s="1138"/>
      <c r="AO21" s="297">
        <v>6.74</v>
      </c>
      <c r="AP21" s="298">
        <v>7.59</v>
      </c>
      <c r="AQ21" s="299">
        <v>-0.85</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498</v>
      </c>
      <c r="AL22" s="1137"/>
      <c r="AM22" s="1137"/>
      <c r="AN22" s="1138"/>
      <c r="AO22" s="302">
        <v>96</v>
      </c>
      <c r="AP22" s="303">
        <v>98.2</v>
      </c>
      <c r="AQ22" s="304">
        <v>-2.2000000000000002</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x14ac:dyDescent="0.2">
      <c r="A27" s="309"/>
      <c r="AO27" s="262"/>
      <c r="AP27" s="262"/>
      <c r="AQ27" s="262"/>
      <c r="AR27" s="262"/>
      <c r="AS27" s="262"/>
      <c r="AT27" s="262"/>
    </row>
    <row r="28" spans="1:46" ht="16.2"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480</v>
      </c>
      <c r="AP30" s="272"/>
      <c r="AQ30" s="273" t="s">
        <v>481</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502</v>
      </c>
      <c r="AL32" s="1121"/>
      <c r="AM32" s="1121"/>
      <c r="AN32" s="1122"/>
      <c r="AO32" s="312">
        <v>3164952</v>
      </c>
      <c r="AP32" s="312">
        <v>42060</v>
      </c>
      <c r="AQ32" s="313">
        <v>42992</v>
      </c>
      <c r="AR32" s="314">
        <v>-2.2000000000000002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503</v>
      </c>
      <c r="AL33" s="1121"/>
      <c r="AM33" s="1121"/>
      <c r="AN33" s="1122"/>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504</v>
      </c>
      <c r="AL34" s="1121"/>
      <c r="AM34" s="1121"/>
      <c r="AN34" s="1122"/>
      <c r="AO34" s="312" t="s">
        <v>489</v>
      </c>
      <c r="AP34" s="312" t="s">
        <v>489</v>
      </c>
      <c r="AQ34" s="313">
        <v>43</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505</v>
      </c>
      <c r="AL35" s="1121"/>
      <c r="AM35" s="1121"/>
      <c r="AN35" s="1122"/>
      <c r="AO35" s="312">
        <v>1246084</v>
      </c>
      <c r="AP35" s="312">
        <v>16560</v>
      </c>
      <c r="AQ35" s="313">
        <v>11969</v>
      </c>
      <c r="AR35" s="314">
        <v>38.4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506</v>
      </c>
      <c r="AL36" s="1121"/>
      <c r="AM36" s="1121"/>
      <c r="AN36" s="1122"/>
      <c r="AO36" s="312">
        <v>130386</v>
      </c>
      <c r="AP36" s="312">
        <v>1733</v>
      </c>
      <c r="AQ36" s="313">
        <v>2138</v>
      </c>
      <c r="AR36" s="314">
        <v>-18.899999999999999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507</v>
      </c>
      <c r="AL37" s="1121"/>
      <c r="AM37" s="1121"/>
      <c r="AN37" s="1122"/>
      <c r="AO37" s="312">
        <v>961</v>
      </c>
      <c r="AP37" s="312">
        <v>13</v>
      </c>
      <c r="AQ37" s="313">
        <v>592</v>
      </c>
      <c r="AR37" s="314">
        <v>-97.8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508</v>
      </c>
      <c r="AL38" s="1124"/>
      <c r="AM38" s="1124"/>
      <c r="AN38" s="1125"/>
      <c r="AO38" s="315" t="s">
        <v>489</v>
      </c>
      <c r="AP38" s="315" t="s">
        <v>489</v>
      </c>
      <c r="AQ38" s="316">
        <v>2</v>
      </c>
      <c r="AR38" s="304" t="s">
        <v>489</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509</v>
      </c>
      <c r="AL39" s="1124"/>
      <c r="AM39" s="1124"/>
      <c r="AN39" s="1125"/>
      <c r="AO39" s="312">
        <v>-1800</v>
      </c>
      <c r="AP39" s="312">
        <v>-24</v>
      </c>
      <c r="AQ39" s="313">
        <v>-5777</v>
      </c>
      <c r="AR39" s="314">
        <v>-99.6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510</v>
      </c>
      <c r="AL40" s="1121"/>
      <c r="AM40" s="1121"/>
      <c r="AN40" s="1122"/>
      <c r="AO40" s="312">
        <v>-2230919</v>
      </c>
      <c r="AP40" s="312">
        <v>-29648</v>
      </c>
      <c r="AQ40" s="313">
        <v>-36457</v>
      </c>
      <c r="AR40" s="314">
        <v>-18.7</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2309664</v>
      </c>
      <c r="AP41" s="312">
        <v>30694</v>
      </c>
      <c r="AQ41" s="313">
        <v>15502</v>
      </c>
      <c r="AR41" s="314">
        <v>98</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480</v>
      </c>
      <c r="AN49" s="1115" t="s">
        <v>513</v>
      </c>
      <c r="AO49" s="1116"/>
      <c r="AP49" s="1116"/>
      <c r="AQ49" s="1116"/>
      <c r="AR49" s="111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514</v>
      </c>
      <c r="AO50" s="329" t="s">
        <v>515</v>
      </c>
      <c r="AP50" s="330" t="s">
        <v>516</v>
      </c>
      <c r="AQ50" s="331" t="s">
        <v>517</v>
      </c>
      <c r="AR50" s="332" t="s">
        <v>518</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3476856</v>
      </c>
      <c r="AN51" s="334">
        <v>44349</v>
      </c>
      <c r="AO51" s="335">
        <v>49.2</v>
      </c>
      <c r="AP51" s="336">
        <v>62383</v>
      </c>
      <c r="AQ51" s="337">
        <v>14.1</v>
      </c>
      <c r="AR51" s="338">
        <v>35.1</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1589044</v>
      </c>
      <c r="AN52" s="342">
        <v>20269</v>
      </c>
      <c r="AO52" s="343">
        <v>79.2</v>
      </c>
      <c r="AP52" s="344">
        <v>35325</v>
      </c>
      <c r="AQ52" s="345">
        <v>7.6</v>
      </c>
      <c r="AR52" s="346">
        <v>71.599999999999994</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1997934</v>
      </c>
      <c r="AN53" s="334">
        <v>25752</v>
      </c>
      <c r="AO53" s="335">
        <v>-41.9</v>
      </c>
      <c r="AP53" s="336">
        <v>63812</v>
      </c>
      <c r="AQ53" s="337">
        <v>2.2999999999999998</v>
      </c>
      <c r="AR53" s="338">
        <v>-44.2</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951086</v>
      </c>
      <c r="AN54" s="342">
        <v>12259</v>
      </c>
      <c r="AO54" s="343">
        <v>-39.5</v>
      </c>
      <c r="AP54" s="344">
        <v>33848</v>
      </c>
      <c r="AQ54" s="345">
        <v>-4.2</v>
      </c>
      <c r="AR54" s="346">
        <v>-35.299999999999997</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1188044</v>
      </c>
      <c r="AN55" s="334">
        <v>15447</v>
      </c>
      <c r="AO55" s="335">
        <v>-40</v>
      </c>
      <c r="AP55" s="336">
        <v>54225</v>
      </c>
      <c r="AQ55" s="337">
        <v>-15</v>
      </c>
      <c r="AR55" s="338">
        <v>-25</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569802</v>
      </c>
      <c r="AN56" s="342">
        <v>7409</v>
      </c>
      <c r="AO56" s="343">
        <v>-39.6</v>
      </c>
      <c r="AP56" s="344">
        <v>27337</v>
      </c>
      <c r="AQ56" s="345">
        <v>-19.2</v>
      </c>
      <c r="AR56" s="346">
        <v>-20.399999999999999</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1479139</v>
      </c>
      <c r="AN57" s="334">
        <v>19414</v>
      </c>
      <c r="AO57" s="335">
        <v>25.7</v>
      </c>
      <c r="AP57" s="336">
        <v>54016</v>
      </c>
      <c r="AQ57" s="337">
        <v>-0.4</v>
      </c>
      <c r="AR57" s="338">
        <v>26.1</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771483</v>
      </c>
      <c r="AN58" s="342">
        <v>10126</v>
      </c>
      <c r="AO58" s="343">
        <v>36.700000000000003</v>
      </c>
      <c r="AP58" s="344">
        <v>28078</v>
      </c>
      <c r="AQ58" s="345">
        <v>2.7</v>
      </c>
      <c r="AR58" s="346">
        <v>34</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2377918</v>
      </c>
      <c r="AN59" s="334">
        <v>31601</v>
      </c>
      <c r="AO59" s="335">
        <v>62.8</v>
      </c>
      <c r="AP59" s="336">
        <v>52786</v>
      </c>
      <c r="AQ59" s="337">
        <v>-2.2999999999999998</v>
      </c>
      <c r="AR59" s="338">
        <v>65.099999999999994</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1106990</v>
      </c>
      <c r="AN60" s="342">
        <v>14711</v>
      </c>
      <c r="AO60" s="343">
        <v>45.3</v>
      </c>
      <c r="AP60" s="344">
        <v>28742</v>
      </c>
      <c r="AQ60" s="345">
        <v>2.4</v>
      </c>
      <c r="AR60" s="346">
        <v>42.9</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2103978</v>
      </c>
      <c r="AN61" s="349">
        <v>27313</v>
      </c>
      <c r="AO61" s="350">
        <v>11.2</v>
      </c>
      <c r="AP61" s="351">
        <v>57444</v>
      </c>
      <c r="AQ61" s="352">
        <v>-0.3</v>
      </c>
      <c r="AR61" s="338">
        <v>11.5</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997681</v>
      </c>
      <c r="AN62" s="342">
        <v>12955</v>
      </c>
      <c r="AO62" s="343">
        <v>16.399999999999999</v>
      </c>
      <c r="AP62" s="344">
        <v>30666</v>
      </c>
      <c r="AQ62" s="345">
        <v>-2.1</v>
      </c>
      <c r="AR62" s="346">
        <v>18.5</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1hNPjQVhpkRp9qvKaMP04bWDTfxfAiF1YFb/h//bDwJdM4wHVPUhMPPc9rd4vv2DH1u4aONVCIPZW9+gTmdUlA==" saltValue="NpABAvr0zLQssejm6Q6Hv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7"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1" spans="125:125" ht="13.5" hidden="1" customHeight="1" x14ac:dyDescent="0.2">
      <c r="DU121" s="259"/>
    </row>
  </sheetData>
  <sheetProtection algorithmName="SHA-512" hashValue="Ixm1a2QnjOb+i5TpiRUaxMDkTuFolAzt6Ucwp2Xtnx+Bz7LXfwIwkFNJ4S8iDJt9Y/GYiH0gncJO1a5Y2tCtTg==" saltValue="0TiIDMSfoTehFQCVJum/e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8"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Xi0pkZQ7iDvzLov4cwc9GlQz5jcOJoH4Zp4JFwPT7jjgmd/UlY0MFLqyuLQqYEXoR56XtwreqlYW/pdmt0RGYQ==" saltValue="RVOHIrGRu+yrgvEjnyTq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43"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0.77</v>
      </c>
      <c r="G47" s="12">
        <v>1.4</v>
      </c>
      <c r="H47" s="12">
        <v>7.26</v>
      </c>
      <c r="I47" s="12">
        <v>11.19</v>
      </c>
      <c r="J47" s="13">
        <v>12.57</v>
      </c>
    </row>
    <row r="48" spans="2:10" ht="57.75" customHeight="1" x14ac:dyDescent="0.2">
      <c r="B48" s="14"/>
      <c r="C48" s="1141" t="s">
        <v>4</v>
      </c>
      <c r="D48" s="1141"/>
      <c r="E48" s="1142"/>
      <c r="F48" s="15">
        <v>1.28</v>
      </c>
      <c r="G48" s="16">
        <v>3.32</v>
      </c>
      <c r="H48" s="16">
        <v>7.29</v>
      </c>
      <c r="I48" s="16">
        <v>3.19</v>
      </c>
      <c r="J48" s="17">
        <v>3.07</v>
      </c>
    </row>
    <row r="49" spans="2:10" ht="57.75" customHeight="1" thickBot="1" x14ac:dyDescent="0.25">
      <c r="B49" s="18"/>
      <c r="C49" s="1143" t="s">
        <v>5</v>
      </c>
      <c r="D49" s="1143"/>
      <c r="E49" s="1144"/>
      <c r="F49" s="19" t="s">
        <v>532</v>
      </c>
      <c r="G49" s="20">
        <v>2.72</v>
      </c>
      <c r="H49" s="20">
        <v>10.06</v>
      </c>
      <c r="I49" s="20" t="s">
        <v>533</v>
      </c>
      <c r="J49" s="21">
        <v>1.5</v>
      </c>
    </row>
    <row r="50" spans="2:10" ht="13.2" x14ac:dyDescent="0.2"/>
  </sheetData>
  <sheetProtection algorithmName="SHA-512" hashValue="93+SxXiIx2v396cMFKrLbk4wqd8W2PCdVsOb64GbT3ZFzMnCU166UT+izfH0D7v1rwuSewwo70pTS00vVQOa4w==" saltValue="OIP69KZSpyvim6xW2d7y3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