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07_完成（１回目）\"/>
    </mc:Choice>
  </mc:AlternateContent>
  <xr:revisionPtr revIDLastSave="0" documentId="13_ncr:1_{CF663311-B14A-4A4F-93CB-F2B1B5B5D443}"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C37" i="10"/>
  <c r="BE36" i="10"/>
  <c r="C36" i="10"/>
  <c r="BE35" i="10"/>
  <c r="BE34" i="10"/>
  <c r="C34" i="10"/>
  <c r="C35" i="10" l="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AM34" i="10"/>
  <c r="AM35" i="10" s="1"/>
  <c r="AM36" i="10" s="1"/>
  <c r="CO34" i="10" l="1"/>
  <c r="CO35" i="10" s="1"/>
  <c r="CO36" i="10" s="1"/>
  <c r="CO37" i="10" s="1"/>
  <c r="CO38" i="10" s="1"/>
  <c r="CO39" i="10" s="1"/>
</calcChain>
</file>

<file path=xl/sharedStrings.xml><?xml version="1.0" encoding="utf-8"?>
<sst xmlns="http://schemas.openxmlformats.org/spreadsheetml/2006/main" count="1148" uniqueCount="573">
  <si>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</si>
  <si>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</si>
  <si>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</si>
  <si>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</si>
  <si>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</si>
  <si>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</si>
  <si>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</si>
  <si>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</si>
  <si>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</si>
  <si>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</si>
  <si>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</si>
  <si>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</si>
  <si>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</si>
  <si>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</si>
  <si>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</si>
  <si>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</si>
  <si>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</si>
  <si>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</si>
  <si>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</si>
  <si>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</si>
  <si>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</si>
  <si>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</si>
  <si>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</si>
  <si>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</si>
  <si>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</si>
  <si>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</si>
  <si>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</si>
  <si>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</si>
  <si>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</si>
  <si>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</si>
  <si>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</si>
  <si>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</si>
  <si>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</si>
  <si>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</si>
  <si>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</si>
  <si>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</si>
  <si>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</si>
  <si>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</si>
  <si>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</si>
  <si>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</si>
  <si>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</si>
  <si>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</si>
  <si>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</si>
  <si>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</si>
  <si>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</si>
  <si>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</si>
  <si>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</si>
  <si>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</si>
  <si>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</si>
  <si>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</si>
  <si>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</si>
  <si>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</si>
  <si>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</si>
  <si>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</si>
  <si>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</si>
  <si>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</si>
  <si>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</si>
  <si>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</si>
  <si>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</si>
  <si>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</si>
  <si>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</si>
  <si>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</si>
  <si>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</si>
  <si>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</si>
  <si>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</si>
  <si>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</si>
  <si>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</si>
  <si>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</si>
  <si>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</si>
  <si>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</si>
  <si>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</si>
  <si>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</si>
  <si>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</si>
  <si>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</si>
  <si>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</si>
  <si>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</si>
  <si>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</si>
  <si>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</si>
  <si>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</si>
  <si>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</si>
  <si>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</si>
  <si>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</si>
  <si>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</si>
  <si>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</si>
  <si>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</si>
  <si>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</si>
  <si>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</si>
  <si>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</si>
  <si>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</si>
  <si>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</si>
  <si>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</si>
  <si>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</si>
  <si>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</si>
  <si>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</si>
  <si>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松阪市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</si>
  <si>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</si>
  <si>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</si>
  <si>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</si>
  <si>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</si>
  <si>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</si>
  <si>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</si>
  <si>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</si>
  <si>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</si>
  <si>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</si>
  <si>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</si>
  <si>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</si>
  <si>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</si>
  <si>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</si>
  <si>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</si>
  <si>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</si>
  <si>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</si>
  <si>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</si>
  <si>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</si>
  <si>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</si>
  <si>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</si>
  <si>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</si>
  <si>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</si>
  <si>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</si>
  <si>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</si>
  <si>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</si>
  <si>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</si>
  <si>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</si>
  <si>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</si>
  <si>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</si>
  <si>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</si>
  <si>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</si>
  <si>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</si>
  <si>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</si>
  <si>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</si>
  <si>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</si>
  <si>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</si>
  <si>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</si>
  <si>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</si>
  <si>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</si>
  <si>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</si>
  <si>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</si>
  <si>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</si>
  <si>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</si>
  <si>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</si>
  <si>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</si>
  <si>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</si>
  <si>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</si>
  <si>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</si>
  <si>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</si>
  <si>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</si>
  <si>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</si>
  <si>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</si>
  <si>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</si>
  <si>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</si>
  <si>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</si>
  <si>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</si>
  <si>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</si>
  <si>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</si>
  <si>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</si>
  <si>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</si>
  <si>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</si>
  <si>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</si>
  <si>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</si>
  <si>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</si>
  <si>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</si>
  <si>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</si>
  <si>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</si>
  <si>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</si>
  <si>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</si>
  <si>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</si>
  <si>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</si>
  <si>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</si>
  <si>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</si>
  <si>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</si>
  <si>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</si>
  <si>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</si>
  <si>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</si>
  <si>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</si>
  <si>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</si>
  <si>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</si>
  <si>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</si>
  <si>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</si>
  <si>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</si>
  <si>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</si>
  <si>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</si>
  <si>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</si>
  <si>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</si>
  <si>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</si>
  <si>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</si>
  <si>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</si>
  <si>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</si>
  <si>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</si>
  <si>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</si>
  <si>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</si>
  <si>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</si>
  <si>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</si>
  <si>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</si>
  <si>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</si>
  <si>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</si>
  <si>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</si>
  <si>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</si>
  <si>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</si>
  <si>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</si>
  <si>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</si>
  <si>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</si>
  <si>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</si>
  <si>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</si>
  <si>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</si>
  <si>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三重県松阪市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</si>
  <si>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</si>
  <si>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</si>
  <si>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</si>
  <si>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</si>
  <si>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</si>
  <si>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</si>
  <si>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</si>
  <si>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</si>
  <si>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</si>
  <si>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</si>
  <si>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</si>
  <si>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</si>
  <si>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</si>
  <si>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</si>
  <si>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</si>
  <si>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</si>
  <si>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</si>
  <si>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</si>
  <si>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</si>
  <si>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</si>
  <si>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</si>
  <si>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</si>
  <si>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</si>
  <si>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</si>
  <si>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</si>
  <si>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</si>
  <si>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</si>
  <si>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</si>
  <si>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</si>
  <si>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</si>
  <si>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</si>
  <si>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</si>
  <si>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</si>
  <si>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</si>
  <si>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</si>
  <si>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</si>
  <si>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</si>
  <si>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</si>
  <si>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</si>
  <si>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</si>
  <si>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</si>
  <si>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</si>
  <si>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</si>
  <si>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</si>
  <si>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</si>
  <si>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</si>
  <si>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</si>
  <si>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</si>
  <si>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</si>
  <si>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</si>
  <si>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</si>
  <si>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</si>
  <si>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</si>
  <si>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</si>
  <si>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</si>
  <si>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</si>
  <si>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</si>
  <si>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</si>
  <si>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</si>
  <si>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</si>
  <si>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</si>
  <si>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</si>
  <si>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</si>
  <si>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</si>
  <si>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</si>
  <si>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</si>
  <si>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</si>
  <si>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</si>
  <si>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</si>
  <si>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</si>
  <si>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</si>
  <si>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</si>
  <si>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</si>
  <si>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</si>
  <si>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</si>
  <si>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</si>
  <si>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</si>
  <si>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</si>
  <si>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</si>
  <si>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</si>
  <si>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</si>
  <si>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</si>
  <si>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</si>
  <si>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</si>
  <si>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</si>
  <si>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</si>
  <si>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</si>
  <si>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</si>
  <si>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</si>
  <si>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</si>
  <si>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</si>
  <si>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</si>
  <si>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</si>
  <si>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</si>
  <si>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</si>
  <si>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</si>
  <si>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</si>
  <si>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</si>
  <si>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</si>
  <si>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</si>
  <si>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</si>
  <si>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</si>
  <si>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</si>
  <si>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</si>
  <si>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</si>
  <si>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</si>
  <si>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</si>
  <si>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</si>
  <si>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</si>
  <si>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</si>
  <si>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</si>
  <si>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</si>
  <si>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</si>
  <si>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</si>
  <si>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</si>
  <si>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</si>
  <si>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</si>
  <si>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</si>
  <si>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</si>
  <si>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</si>
  <si>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</si>
  <si>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</si>
  <si>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</si>
  <si>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</si>
  <si>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</si>
  <si>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</si>
  <si>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</si>
  <si>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</si>
  <si>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</si>
  <si>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</si>
  <si>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</si>
  <si>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</si>
  <si>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</si>
  <si>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</si>
  <si>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</si>
  <si>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</si>
  <si>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</si>
  <si>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</si>
  <si>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</si>
  <si>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</si>
  <si>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</si>
  <si>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</si>
  <si>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</si>
  <si>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</si>
  <si>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</si>
  <si>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</si>
  <si>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</si>
  <si>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</si>
  <si>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</si>
  <si>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</si>
  <si>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三重県松阪市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</si>
  <si>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</si>
  <si>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</si>
  <si>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</si>
  <si>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</si>
  <si>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</si>
  <si>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</si>
  <si>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</si>
  <si>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</si>
  <si>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</si>
  <si>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</si>
  <si>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</si>
  <si>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</si>
  <si>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</si>
  <si>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</si>
  <si>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</si>
  <si>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</si>
  <si>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</si>
  <si>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</si>
  <si>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</si>
  <si>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</si>
  <si>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</si>
  <si>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</si>
  <si>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</si>
  <si>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</si>
  <si>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</si>
  <si>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</si>
  <si>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</si>
  <si>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</si>
  <si>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</si>
  <si>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</si>
  <si>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</si>
  <si>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</si>
  <si>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</si>
  <si>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</si>
  <si>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</si>
  <si>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</si>
  <si>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</si>
  <si>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</si>
  <si>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</si>
  <si>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</si>
  <si>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</si>
  <si>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松阪市民病院事業会計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</si>
  <si>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</si>
  <si>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</si>
  <si>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</si>
  <si>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</si>
  <si>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</si>
  <si>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</si>
  <si>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</si>
  <si>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</si>
  <si>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</si>
  <si>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</si>
  <si>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</si>
  <si>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</si>
  <si>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</si>
  <si>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</si>
  <si>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</si>
  <si>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</si>
  <si>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</si>
  <si>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</si>
  <si>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</si>
  <si>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</si>
  <si>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</si>
  <si>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</si>
  <si>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</si>
  <si>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</si>
  <si>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</si>
  <si>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</si>
  <si>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</si>
  <si>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</si>
  <si>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</si>
  <si>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</si>
  <si>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</si>
  <si>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</si>
  <si>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</si>
  <si>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</si>
  <si>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</si>
  <si>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</si>
  <si>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</si>
  <si>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</si>
  <si>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</si>
  <si>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</si>
  <si>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</si>
  <si>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</si>
  <si>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</si>
  <si>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</si>
  <si>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</si>
  <si>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</si>
  <si>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</si>
  <si>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</si>
  <si>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</si>
  <si>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</si>
  <si>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</si>
  <si>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</si>
  <si>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</si>
  <si>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</si>
  <si>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</si>
  <si>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</si>
  <si>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</si>
  <si>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</si>
  <si>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</si>
  <si>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</si>
  <si>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</si>
  <si>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</si>
  <si>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</si>
  <si>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</si>
  <si>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</si>
  <si>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</si>
  <si>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</si>
  <si>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</si>
  <si>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</si>
  <si>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</si>
  <si>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</si>
  <si>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</si>
  <si>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</si>
  <si>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</si>
  <si>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</si>
  <si>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</si>
  <si>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</si>
  <si>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</si>
  <si>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</si>
  <si>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</si>
  <si>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</si>
  <si>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</si>
  <si>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</si>
  <si>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</si>
  <si>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</si>
  <si>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</si>
  <si>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</si>
  <si>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</si>
  <si>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</si>
  <si>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</si>
  <si>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</si>
  <si>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</si>
  <si>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</si>
  <si>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</si>
  <si>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</si>
  <si>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</si>
  <si>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</si>
  <si>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</si>
  <si>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</si>
  <si>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</si>
  <si>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</si>
  <si>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</si>
  <si>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</si>
  <si>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</si>
  <si>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</si>
  <si>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</si>
  <si>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</si>
  <si>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</si>
  <si>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</si>
  <si>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</si>
  <si>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</si>
  <si>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</si>
  <si>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</si>
  <si>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</si>
  <si>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</si>
  <si>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</si>
  <si>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</si>
  <si>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</si>
  <si>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</si>
  <si>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</si>
  <si>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</si>
  <si>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</si>
  <si>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</si>
  <si>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</si>
  <si>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</si>
  <si>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</si>
  <si>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</si>
  <si>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</si>
  <si>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</si>
  <si>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</si>
  <si>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</si>
  <si>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</si>
  <si>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</si>
  <si>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</si>
  <si>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</si>
  <si>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4.25</t>
  </si>
  <si>
    <t>松阪市民病院事業会計</t>
  </si>
  <si>
    <t>水道事業会計</t>
  </si>
  <si>
    <t>一般会計</t>
  </si>
  <si>
    <t>競輪事業特別会計</t>
  </si>
  <si>
    <t>下水道事業会計</t>
  </si>
  <si>
    <t>介護保険事業特別会計</t>
  </si>
  <si>
    <t>国民健康保険事業特別会計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</si>
  <si>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</si>
  <si>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</si>
  <si>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</si>
  <si>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</si>
  <si>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</si>
  <si>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</si>
  <si>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</si>
  <si>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</si>
  <si>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三重県多気郡多気町松阪市学校組合</t>
    <rPh sb="0" eb="3">
      <t>ミエケン</t>
    </rPh>
    <rPh sb="3" eb="6">
      <t>タキグン</t>
    </rPh>
    <rPh sb="6" eb="9">
      <t>タキチョウ</t>
    </rPh>
    <rPh sb="9" eb="12">
      <t>マツサカシ</t>
    </rPh>
    <rPh sb="12" eb="14">
      <t>ガッコウ</t>
    </rPh>
    <rPh sb="14" eb="16">
      <t>クミアイ</t>
    </rPh>
    <phoneticPr fontId="2"/>
  </si>
  <si>
    <t>松阪地区広域衛生組合</t>
    <rPh sb="0" eb="2">
      <t>マツサカ</t>
    </rPh>
    <rPh sb="2" eb="4">
      <t>チク</t>
    </rPh>
    <rPh sb="4" eb="6">
      <t>コウイキ</t>
    </rPh>
    <rPh sb="6" eb="8">
      <t>エイセイ</t>
    </rPh>
    <rPh sb="8" eb="10">
      <t>クミアイ</t>
    </rPh>
    <phoneticPr fontId="2"/>
  </si>
  <si>
    <t>松阪地区広域消防組合</t>
    <rPh sb="0" eb="2">
      <t>マツサカ</t>
    </rPh>
    <rPh sb="2" eb="4">
      <t>チク</t>
    </rPh>
    <rPh sb="4" eb="6">
      <t>コウイキ</t>
    </rPh>
    <rPh sb="6" eb="8">
      <t>ショウボウ</t>
    </rPh>
    <rPh sb="8" eb="10">
      <t>クミアイ</t>
    </rPh>
    <phoneticPr fontId="2"/>
  </si>
  <si>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</si>
  <si>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  共同研修特別会計</t>
    <rPh sb="13" eb="15">
      <t>キョウドウ</t>
    </rPh>
    <rPh sb="15" eb="17">
      <t>ケンシュウ</t>
    </rPh>
    <rPh sb="17" eb="19">
      <t>トクベツ</t>
    </rPh>
    <rPh sb="19" eb="21">
      <t>カイケイ</t>
    </rPh>
    <phoneticPr fontId="2"/>
  </si>
  <si>
    <t>三重県市町総合事務組合　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</si>
  <si>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　物品特別会計</t>
    <rPh sb="12" eb="14">
      <t>ブッピン</t>
    </rPh>
    <rPh sb="14" eb="16">
      <t>トクベツ</t>
    </rPh>
    <rPh sb="16" eb="18">
      <t>カイケイ</t>
    </rPh>
    <phoneticPr fontId="2"/>
  </si>
  <si>
    <t>三重県市町総合事務組合  退職手当特別会計</t>
    <rPh sb="13" eb="15">
      <t>タイショク</t>
    </rPh>
    <rPh sb="15" eb="17">
      <t>テアテ</t>
    </rPh>
    <rPh sb="17" eb="19">
      <t>トクベツ</t>
    </rPh>
    <rPh sb="19" eb="21">
      <t>カイケイ</t>
    </rPh>
    <phoneticPr fontId="2"/>
  </si>
  <si>
    <t>三重県市町総合事務組合　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</si>
  <si>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　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2"/>
  </si>
  <si>
    <t>三重地方税管理回収機構　一般会計</t>
    <rPh sb="0" eb="2">
      <t>ミエ</t>
    </rPh>
    <rPh sb="2" eb="4">
      <t>チホウ</t>
    </rPh>
    <rPh sb="4" eb="5">
      <t>ゼイ</t>
    </rPh>
    <rPh sb="5" eb="7">
      <t>カンリ</t>
    </rPh>
    <rPh sb="7" eb="9">
      <t>カイシュウ</t>
    </rPh>
    <rPh sb="9" eb="11">
      <t>キコウ</t>
    </rPh>
    <rPh sb="12" eb="14">
      <t>イッパン</t>
    </rPh>
    <rPh sb="14" eb="16">
      <t>カイケイ</t>
    </rPh>
    <phoneticPr fontId="2"/>
  </si>
  <si>
    <t>三重地方税管理回収機構　滞納整理拡充事業特別会計</t>
    <rPh sb="0" eb="2">
      <t>ミエ</t>
    </rPh>
    <rPh sb="2" eb="4">
      <t>チホウ</t>
    </rPh>
    <rPh sb="4" eb="5">
      <t>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</si>
  <si>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</si>
  <si>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</si>
  <si>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松阪市勤労者サービスセンター</t>
    <rPh sb="0" eb="3">
      <t>マツサカシ</t>
    </rPh>
    <rPh sb="3" eb="6">
      <t>キンロウシャ</t>
    </rPh>
    <phoneticPr fontId="2"/>
  </si>
  <si>
    <t>松阪スポーツ振興研修センター</t>
    <rPh sb="0" eb="2">
      <t>マツサカ</t>
    </rPh>
    <rPh sb="6" eb="8">
      <t>シンコウ</t>
    </rPh>
    <rPh sb="8" eb="10">
      <t>ケンシュウ</t>
    </rPh>
    <phoneticPr fontId="2"/>
  </si>
  <si>
    <t>松阪街づくり公社</t>
    <rPh sb="0" eb="2">
      <t>マツサカ</t>
    </rPh>
    <rPh sb="2" eb="3">
      <t>マチ</t>
    </rPh>
    <rPh sb="6" eb="8">
      <t>コウシャ</t>
    </rPh>
    <phoneticPr fontId="2"/>
  </si>
  <si>
    <t>松阪土地開発公社</t>
    <rPh sb="0" eb="2">
      <t>マツサカ</t>
    </rPh>
    <rPh sb="2" eb="4">
      <t>トチ</t>
    </rPh>
    <rPh sb="4" eb="6">
      <t>カイハツ</t>
    </rPh>
    <rPh sb="6" eb="8">
      <t>コウシャ</t>
    </rPh>
    <phoneticPr fontId="2"/>
  </si>
  <si>
    <t>飯高駅</t>
    <rPh sb="0" eb="2">
      <t>イイタカ</t>
    </rPh>
    <rPh sb="2" eb="3">
      <t>エキ</t>
    </rPh>
    <phoneticPr fontId="2"/>
  </si>
  <si>
    <t>松阪新電力</t>
    <rPh sb="0" eb="2">
      <t>マツサカ</t>
    </rPh>
    <rPh sb="2" eb="3">
      <t>シン</t>
    </rPh>
    <rPh sb="3" eb="5">
      <t>デンリョク</t>
    </rPh>
    <phoneticPr fontId="2"/>
  </si>
  <si>
    <t>未来投資基金</t>
    <rPh sb="0" eb="2">
      <t>ミライ</t>
    </rPh>
    <rPh sb="2" eb="4">
      <t>トウシ</t>
    </rPh>
    <rPh sb="4" eb="6">
      <t>キキン</t>
    </rPh>
    <phoneticPr fontId="5"/>
  </si>
  <si>
    <t>公共施設マネジメント基金</t>
    <phoneticPr fontId="2"/>
  </si>
  <si>
    <t>ふるさと応援基金</t>
    <phoneticPr fontId="2"/>
  </si>
  <si>
    <t>みえ松阪マラソン応援基金</t>
    <phoneticPr fontId="2"/>
  </si>
  <si>
    <t>松阪市民病院事業基金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</si>
</sst>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56662</c:v>
                </c:pt>
                <c:pt idx="1">
                  <c:v>60285</c:v>
                </c:pt>
                <c:pt idx="2">
                  <c:v>52714</c:v>
                </c:pt>
                <c:pt idx="3">
                  <c:v>46001</c:v>
                </c:pt>
                <c:pt idx="4">
                  <c:v>52878</c:v>
                </c:pt>
              </c:numCache>
            </c:numRef>
          </c:val>
          <c:smooth val="0"/>
          <c:extLst>
            <c:ext xmlns:c16="http://schemas.microsoft.com/office/drawing/2014/chart" uri="{C3380CC4-5D6E-409C-BE32-E72D297353CC}">
              <c16:uniqueId val="{00000000-6F80-4920-8E00-FBE2BD9C72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54791</c:v>
                </c:pt>
                <c:pt idx="1">
                  <c:v>34465</c:v>
                </c:pt>
                <c:pt idx="2">
                  <c:v>31066</c:v>
                </c:pt>
                <c:pt idx="3">
                  <c:v>39538</c:v>
                </c:pt>
                <c:pt idx="4">
                  <c:v>38454</c:v>
                </c:pt>
              </c:numCache>
            </c:numRef>
          </c:val>
          <c:smooth val="0"/>
          <c:extLst>
            <c:ext xmlns:c16="http://schemas.microsoft.com/office/drawing/2014/chart" uri="{C3380CC4-5D6E-409C-BE32-E72D297353CC}">
              <c16:uniqueId val="{00000001-6F80-4920-8E00-FBE2BD9C72B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4.79</c:v>
                </c:pt>
                <c:pt idx="1">
                  <c:v>6.21</c:v>
                </c:pt>
                <c:pt idx="2">
                  <c:v>4.75</c:v>
                </c:pt>
                <c:pt idx="3">
                  <c:v>8.3800000000000008</c:v>
                </c:pt>
                <c:pt idx="4">
                  <c:v>5.78</c:v>
                </c:pt>
              </c:numCache>
            </c:numRef>
          </c:val>
          <c:extLst>
            <c:ext xmlns:c16="http://schemas.microsoft.com/office/drawing/2014/chart" uri="{C3380CC4-5D6E-409C-BE32-E72D297353CC}">
              <c16:uniqueId val="{00000000-FCDF-4CEC-95E7-0795C52188B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20.04</c:v>
                </c:pt>
                <c:pt idx="1">
                  <c:v>17.89</c:v>
                </c:pt>
                <c:pt idx="2">
                  <c:v>26.46</c:v>
                </c:pt>
                <c:pt idx="3">
                  <c:v>28.19</c:v>
                </c:pt>
                <c:pt idx="4">
                  <c:v>32.11</c:v>
                </c:pt>
              </c:numCache>
            </c:numRef>
          </c:val>
          <c:extLst>
            <c:ext xmlns:c16="http://schemas.microsoft.com/office/drawing/2014/chart" uri="{C3380CC4-5D6E-409C-BE32-E72D297353CC}">
              <c16:uniqueId val="{00000001-FCDF-4CEC-95E7-0795C52188B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-4.25</c:v>
                </c:pt>
                <c:pt idx="1">
                  <c:v>0.66</c:v>
                </c:pt>
                <c:pt idx="2">
                  <c:v>6.31</c:v>
                </c:pt>
                <c:pt idx="3">
                  <c:v>4.28</c:v>
                </c:pt>
                <c:pt idx="4">
                  <c:v>1.65</c:v>
                </c:pt>
              </c:numCache>
            </c:numRef>
          </c:val>
          <c:smooth val="0"/>
          <c:extLst>
            <c:ext xmlns:c16="http://schemas.microsoft.com/office/drawing/2014/chart" uri="{C3380CC4-5D6E-409C-BE32-E72D297353CC}">
              <c16:uniqueId val="{00000002-FCDF-4CEC-95E7-0795C52188B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1.92</c:v>
                </c:pt>
                <c:pt idx="2">
                  <c:v>#N/A</c:v>
                </c:pt>
                <c:pt idx="3">
                  <c:v>1.67</c:v>
                </c:pt>
                <c:pt idx="4">
                  <c:v>#N/A</c:v>
                </c:pt>
                <c:pt idx="5">
                  <c:v>1.96</c:v>
                </c:pt>
                <c:pt idx="6">
                  <c:v>#N/A</c:v>
                </c:pt>
                <c:pt idx="7">
                  <c:v>2.02</c:v>
                </c:pt>
                <c:pt idx="8">
                  <c:v>#N/A</c:v>
                </c:pt>
                <c:pt idx="9">
                  <c:v>0</c:v>
                </c:pt>
              </c:numCache>
            </c:numRef>
          </c:val>
          <c:extLst>
            <c:ext xmlns:c16="http://schemas.microsoft.com/office/drawing/2014/chart" uri="{C3380CC4-5D6E-409C-BE32-E72D297353CC}">
              <c16:uniqueId val="{00000000-EBE4-4E07-A6B1-E334B4B97BE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BE4-4E07-A6B1-E334B4B97BE7}"/>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0.08</c:v>
                </c:pt>
                <c:pt idx="2">
                  <c:v>#N/A</c:v>
                </c:pt>
                <c:pt idx="3">
                  <c:v>7.0000000000000007E-2</c:v>
                </c:pt>
                <c:pt idx="4">
                  <c:v>#N/A</c:v>
                </c:pt>
                <c:pt idx="5">
                  <c:v>0.1</c:v>
                </c:pt>
                <c:pt idx="6">
                  <c:v>#N/A</c:v>
                </c:pt>
                <c:pt idx="7">
                  <c:v>0.1</c:v>
                </c:pt>
                <c:pt idx="8">
                  <c:v>#N/A</c:v>
                </c:pt>
                <c:pt idx="9">
                  <c:v>0.1</c:v>
                </c:pt>
              </c:numCache>
            </c:numRef>
          </c:val>
          <c:extLst>
            <c:ext xmlns:c16="http://schemas.microsoft.com/office/drawing/2014/chart" uri="{C3380CC4-5D6E-409C-BE32-E72D297353CC}">
              <c16:uniqueId val="{00000002-EBE4-4E07-A6B1-E334B4B97BE7}"/>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1.36</c:v>
                </c:pt>
                <c:pt idx="2">
                  <c:v>#N/A</c:v>
                </c:pt>
                <c:pt idx="3">
                  <c:v>2.0699999999999998</c:v>
                </c:pt>
                <c:pt idx="4">
                  <c:v>#N/A</c:v>
                </c:pt>
                <c:pt idx="5">
                  <c:v>1.03</c:v>
                </c:pt>
                <c:pt idx="6">
                  <c:v>#N/A</c:v>
                </c:pt>
                <c:pt idx="7">
                  <c:v>1.51</c:v>
                </c:pt>
                <c:pt idx="8">
                  <c:v>#N/A</c:v>
                </c:pt>
                <c:pt idx="9">
                  <c:v>1.26</c:v>
                </c:pt>
              </c:numCache>
            </c:numRef>
          </c:val>
          <c:extLst>
            <c:ext xmlns:c16="http://schemas.microsoft.com/office/drawing/2014/chart" uri="{C3380CC4-5D6E-409C-BE32-E72D297353CC}">
              <c16:uniqueId val="{00000003-EBE4-4E07-A6B1-E334B4B97BE7}"/>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1.01</c:v>
                </c:pt>
                <c:pt idx="2">
                  <c:v>#N/A</c:v>
                </c:pt>
                <c:pt idx="3">
                  <c:v>0.81</c:v>
                </c:pt>
                <c:pt idx="4">
                  <c:v>#N/A</c:v>
                </c:pt>
                <c:pt idx="5">
                  <c:v>1.23</c:v>
                </c:pt>
                <c:pt idx="6">
                  <c:v>#N/A</c:v>
                </c:pt>
                <c:pt idx="7">
                  <c:v>1.57</c:v>
                </c:pt>
                <c:pt idx="8">
                  <c:v>#N/A</c:v>
                </c:pt>
                <c:pt idx="9">
                  <c:v>1.57</c:v>
                </c:pt>
              </c:numCache>
            </c:numRef>
          </c:val>
          <c:extLst>
            <c:ext xmlns:c16="http://schemas.microsoft.com/office/drawing/2014/chart" uri="{C3380CC4-5D6E-409C-BE32-E72D297353CC}">
              <c16:uniqueId val="{00000004-EBE4-4E07-A6B1-E334B4B97BE7}"/>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2.0699999999999998</c:v>
                </c:pt>
              </c:numCache>
            </c:numRef>
          </c:val>
          <c:extLst>
            <c:ext xmlns:c16="http://schemas.microsoft.com/office/drawing/2014/chart" uri="{C3380CC4-5D6E-409C-BE32-E72D297353CC}">
              <c16:uniqueId val="{00000005-EBE4-4E07-A6B1-E334B4B97BE7}"/>
            </c:ext>
          </c:extLst>
        </c:ser>
        <c:ser>
          <c:idx val="6"/>
          <c:order val="6"/>
          <c:tx>
            <c:strRef>
              <c:f>データシート!$A$33</c:f>
              <c:strCache>
                <c:ptCount val="1"/>
                <c:pt idx="0">
                  <c:v>競輪事業特別会計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1.57</c:v>
                </c:pt>
                <c:pt idx="2">
                  <c:v>#N/A</c:v>
                </c:pt>
                <c:pt idx="3">
                  <c:v>2.52</c:v>
                </c:pt>
                <c:pt idx="4">
                  <c:v>#N/A</c:v>
                </c:pt>
                <c:pt idx="5">
                  <c:v>2.9</c:v>
                </c:pt>
                <c:pt idx="6">
                  <c:v>#N/A</c:v>
                </c:pt>
                <c:pt idx="7">
                  <c:v>2.64</c:v>
                </c:pt>
                <c:pt idx="8">
                  <c:v>#N/A</c:v>
                </c:pt>
                <c:pt idx="9">
                  <c:v>4.17</c:v>
                </c:pt>
              </c:numCache>
            </c:numRef>
          </c:val>
          <c:extLst>
            <c:ext xmlns:c16="http://schemas.microsoft.com/office/drawing/2014/chart" uri="{C3380CC4-5D6E-409C-BE32-E72D297353CC}">
              <c16:uniqueId val="{00000006-EBE4-4E07-A6B1-E334B4B97BE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4.79</c:v>
                </c:pt>
                <c:pt idx="2">
                  <c:v>#N/A</c:v>
                </c:pt>
                <c:pt idx="3">
                  <c:v>6.19</c:v>
                </c:pt>
                <c:pt idx="4">
                  <c:v>#N/A</c:v>
                </c:pt>
                <c:pt idx="5">
                  <c:v>4.74</c:v>
                </c:pt>
                <c:pt idx="6">
                  <c:v>#N/A</c:v>
                </c:pt>
                <c:pt idx="7">
                  <c:v>8.3800000000000008</c:v>
                </c:pt>
                <c:pt idx="8">
                  <c:v>#N/A</c:v>
                </c:pt>
                <c:pt idx="9">
                  <c:v>5.78</c:v>
                </c:pt>
              </c:numCache>
            </c:numRef>
          </c:val>
          <c:extLst>
            <c:ext xmlns:c16="http://schemas.microsoft.com/office/drawing/2014/chart" uri="{C3380CC4-5D6E-409C-BE32-E72D297353CC}">
              <c16:uniqueId val="{00000007-EBE4-4E07-A6B1-E334B4B97BE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8.7899999999999991</c:v>
                </c:pt>
                <c:pt idx="2">
                  <c:v>#N/A</c:v>
                </c:pt>
                <c:pt idx="3">
                  <c:v>9.0399999999999991</c:v>
                </c:pt>
                <c:pt idx="4">
                  <c:v>#N/A</c:v>
                </c:pt>
                <c:pt idx="5">
                  <c:v>9.98</c:v>
                </c:pt>
                <c:pt idx="6">
                  <c:v>#N/A</c:v>
                </c:pt>
                <c:pt idx="7">
                  <c:v>10.37</c:v>
                </c:pt>
                <c:pt idx="8">
                  <c:v>#N/A</c:v>
                </c:pt>
                <c:pt idx="9">
                  <c:v>10.26</c:v>
                </c:pt>
              </c:numCache>
            </c:numRef>
          </c:val>
          <c:extLst>
            <c:ext xmlns:c16="http://schemas.microsoft.com/office/drawing/2014/chart" uri="{C3380CC4-5D6E-409C-BE32-E72D297353CC}">
              <c16:uniqueId val="{00000008-EBE4-4E07-A6B1-E334B4B97BE7}"/>
            </c:ext>
          </c:extLst>
        </c:ser>
        <c:ser>
          <c:idx val="9"/>
          <c:order val="9"/>
          <c:tx>
            <c:strRef>
              <c:f>データシート!$A$36</c:f>
              <c:strCache>
                <c:ptCount val="1"/>
                <c:pt idx="0">
                  <c:v>松阪市民病院事業会計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6.55</c:v>
                </c:pt>
                <c:pt idx="2">
                  <c:v>#N/A</c:v>
                </c:pt>
                <c:pt idx="3">
                  <c:v>8.56</c:v>
                </c:pt>
                <c:pt idx="4">
                  <c:v>#N/A</c:v>
                </c:pt>
                <c:pt idx="5">
                  <c:v>11.91</c:v>
                </c:pt>
                <c:pt idx="6">
                  <c:v>#N/A</c:v>
                </c:pt>
                <c:pt idx="7">
                  <c:v>15.5</c:v>
                </c:pt>
                <c:pt idx="8">
                  <c:v>#N/A</c:v>
                </c:pt>
                <c:pt idx="9">
                  <c:v>15.68</c:v>
                </c:pt>
              </c:numCache>
            </c:numRef>
          </c:val>
          <c:extLst>
            <c:ext xmlns:c16="http://schemas.microsoft.com/office/drawing/2014/chart" uri="{C3380CC4-5D6E-409C-BE32-E72D297353CC}">
              <c16:uniqueId val="{00000009-EBE4-4E07-A6B1-E334B4B97BE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10083</c:v>
                </c:pt>
                <c:pt idx="5">
                  <c:v>10831</c:v>
                </c:pt>
                <c:pt idx="8">
                  <c:v>8242</c:v>
                </c:pt>
                <c:pt idx="11">
                  <c:v>7362</c:v>
                </c:pt>
                <c:pt idx="14">
                  <c:v>7477</c:v>
                </c:pt>
              </c:numCache>
            </c:numRef>
          </c:val>
          <c:extLst>
            <c:ext xmlns:c16="http://schemas.microsoft.com/office/drawing/2014/chart" uri="{C3380CC4-5D6E-409C-BE32-E72D297353CC}">
              <c16:uniqueId val="{00000000-DA8F-4251-8BCB-CA88517A7AB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A8F-4251-8BCB-CA88517A7AB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A8F-4251-8BCB-CA88517A7AB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84</c:v>
                </c:pt>
                <c:pt idx="3">
                  <c:v>84</c:v>
                </c:pt>
                <c:pt idx="6">
                  <c:v>92</c:v>
                </c:pt>
                <c:pt idx="9">
                  <c:v>92</c:v>
                </c:pt>
                <c:pt idx="12">
                  <c:v>119</c:v>
                </c:pt>
              </c:numCache>
            </c:numRef>
          </c:val>
          <c:extLst>
            <c:ext xmlns:c16="http://schemas.microsoft.com/office/drawing/2014/chart" uri="{C3380CC4-5D6E-409C-BE32-E72D297353CC}">
              <c16:uniqueId val="{00000003-DA8F-4251-8BCB-CA88517A7AB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2935</c:v>
                </c:pt>
                <c:pt idx="3">
                  <c:v>2621</c:v>
                </c:pt>
                <c:pt idx="6">
                  <c:v>2728</c:v>
                </c:pt>
                <c:pt idx="9">
                  <c:v>2668</c:v>
                </c:pt>
                <c:pt idx="12">
                  <c:v>3078</c:v>
                </c:pt>
              </c:numCache>
            </c:numRef>
          </c:val>
          <c:extLst>
            <c:ext xmlns:c16="http://schemas.microsoft.com/office/drawing/2014/chart" uri="{C3380CC4-5D6E-409C-BE32-E72D297353CC}">
              <c16:uniqueId val="{00000004-DA8F-4251-8BCB-CA88517A7AB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8F-4251-8BCB-CA88517A7AB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A8F-4251-8BCB-CA88517A7AB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8775</c:v>
                </c:pt>
                <c:pt idx="3">
                  <c:v>9569</c:v>
                </c:pt>
                <c:pt idx="6">
                  <c:v>5917</c:v>
                </c:pt>
                <c:pt idx="9">
                  <c:v>4780</c:v>
                </c:pt>
                <c:pt idx="12">
                  <c:v>5197</c:v>
                </c:pt>
              </c:numCache>
            </c:numRef>
          </c:val>
          <c:extLst>
            <c:ext xmlns:c16="http://schemas.microsoft.com/office/drawing/2014/chart" uri="{C3380CC4-5D6E-409C-BE32-E72D297353CC}">
              <c16:uniqueId val="{00000007-DA8F-4251-8BCB-CA88517A7AB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1711</c:v>
                </c:pt>
                <c:pt idx="2">
                  <c:v>#N/A</c:v>
                </c:pt>
                <c:pt idx="3">
                  <c:v>#N/A</c:v>
                </c:pt>
                <c:pt idx="4">
                  <c:v>1443</c:v>
                </c:pt>
                <c:pt idx="5">
                  <c:v>#N/A</c:v>
                </c:pt>
                <c:pt idx="6">
                  <c:v>#N/A</c:v>
                </c:pt>
                <c:pt idx="7">
                  <c:v>495</c:v>
                </c:pt>
                <c:pt idx="8">
                  <c:v>#N/A</c:v>
                </c:pt>
                <c:pt idx="9">
                  <c:v>#N/A</c:v>
                </c:pt>
                <c:pt idx="10">
                  <c:v>178</c:v>
                </c:pt>
                <c:pt idx="11">
                  <c:v>#N/A</c:v>
                </c:pt>
                <c:pt idx="12">
                  <c:v>#N/A</c:v>
                </c:pt>
                <c:pt idx="13">
                  <c:v>917</c:v>
                </c:pt>
                <c:pt idx="14">
                  <c:v>#N/A</c:v>
                </c:pt>
              </c:numCache>
            </c:numRef>
          </c:val>
          <c:smooth val="0"/>
          <c:extLst>
            <c:ext xmlns:c16="http://schemas.microsoft.com/office/drawing/2014/chart" uri="{C3380CC4-5D6E-409C-BE32-E72D297353CC}">
              <c16:uniqueId val="{00000008-DA8F-4251-8BCB-CA88517A7AB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72024</c:v>
                </c:pt>
                <c:pt idx="5">
                  <c:v>68287</c:v>
                </c:pt>
                <c:pt idx="8">
                  <c:v>66830</c:v>
                </c:pt>
                <c:pt idx="11">
                  <c:v>65277</c:v>
                </c:pt>
                <c:pt idx="14">
                  <c:v>62691</c:v>
                </c:pt>
              </c:numCache>
            </c:numRef>
          </c:val>
          <c:extLst>
            <c:ext xmlns:c16="http://schemas.microsoft.com/office/drawing/2014/chart" uri="{C3380CC4-5D6E-409C-BE32-E72D297353CC}">
              <c16:uniqueId val="{00000000-4C8A-4CC7-9AAC-AB4706CFED9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13315</c:v>
                </c:pt>
                <c:pt idx="5">
                  <c:v>12912</c:v>
                </c:pt>
                <c:pt idx="8">
                  <c:v>11407</c:v>
                </c:pt>
                <c:pt idx="11">
                  <c:v>10778</c:v>
                </c:pt>
                <c:pt idx="14">
                  <c:v>10527</c:v>
                </c:pt>
              </c:numCache>
            </c:numRef>
          </c:val>
          <c:extLst>
            <c:ext xmlns:c16="http://schemas.microsoft.com/office/drawing/2014/chart" uri="{C3380CC4-5D6E-409C-BE32-E72D297353CC}">
              <c16:uniqueId val="{00000001-4C8A-4CC7-9AAC-AB4706CFED9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15740</c:v>
                </c:pt>
                <c:pt idx="5">
                  <c:v>16305</c:v>
                </c:pt>
                <c:pt idx="8">
                  <c:v>21078</c:v>
                </c:pt>
                <c:pt idx="11">
                  <c:v>22119</c:v>
                </c:pt>
                <c:pt idx="14">
                  <c:v>23962</c:v>
                </c:pt>
              </c:numCache>
            </c:numRef>
          </c:val>
          <c:extLst>
            <c:ext xmlns:c16="http://schemas.microsoft.com/office/drawing/2014/chart" uri="{C3380CC4-5D6E-409C-BE32-E72D297353CC}">
              <c16:uniqueId val="{00000002-4C8A-4CC7-9AAC-AB4706CFED9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8A-4CC7-9AAC-AB4706CFED9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C8A-4CC7-9AAC-AB4706CFED9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8A-4CC7-9AAC-AB4706CFED9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10128</c:v>
                </c:pt>
                <c:pt idx="3">
                  <c:v>10019</c:v>
                </c:pt>
                <c:pt idx="6">
                  <c:v>9952</c:v>
                </c:pt>
                <c:pt idx="9">
                  <c:v>10119</c:v>
                </c:pt>
                <c:pt idx="12">
                  <c:v>10439</c:v>
                </c:pt>
              </c:numCache>
            </c:numRef>
          </c:val>
          <c:extLst>
            <c:ext xmlns:c16="http://schemas.microsoft.com/office/drawing/2014/chart" uri="{C3380CC4-5D6E-409C-BE32-E72D297353CC}">
              <c16:uniqueId val="{00000006-4C8A-4CC7-9AAC-AB4706CFED9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557</c:v>
                </c:pt>
                <c:pt idx="3">
                  <c:v>482</c:v>
                </c:pt>
                <c:pt idx="6">
                  <c:v>508</c:v>
                </c:pt>
                <c:pt idx="9">
                  <c:v>386</c:v>
                </c:pt>
                <c:pt idx="12">
                  <c:v>246</c:v>
                </c:pt>
              </c:numCache>
            </c:numRef>
          </c:val>
          <c:extLst>
            <c:ext xmlns:c16="http://schemas.microsoft.com/office/drawing/2014/chart" uri="{C3380CC4-5D6E-409C-BE32-E72D297353CC}">
              <c16:uniqueId val="{00000007-4C8A-4CC7-9AAC-AB4706CFED9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36959</c:v>
                </c:pt>
                <c:pt idx="3">
                  <c:v>35500</c:v>
                </c:pt>
                <c:pt idx="6">
                  <c:v>31974</c:v>
                </c:pt>
                <c:pt idx="9">
                  <c:v>30516</c:v>
                </c:pt>
                <c:pt idx="12">
                  <c:v>30431</c:v>
                </c:pt>
              </c:numCache>
            </c:numRef>
          </c:val>
          <c:extLst>
            <c:ext xmlns:c16="http://schemas.microsoft.com/office/drawing/2014/chart" uri="{C3380CC4-5D6E-409C-BE32-E72D297353CC}">
              <c16:uniqueId val="{00000008-4C8A-4CC7-9AAC-AB4706CFED9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C8A-4CC7-9AAC-AB4706CFED9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47601</c:v>
                </c:pt>
                <c:pt idx="3">
                  <c:v>44044</c:v>
                </c:pt>
                <c:pt idx="6">
                  <c:v>45606</c:v>
                </c:pt>
                <c:pt idx="9">
                  <c:v>46449</c:v>
                </c:pt>
                <c:pt idx="12">
                  <c:v>45403</c:v>
                </c:pt>
              </c:numCache>
            </c:numRef>
          </c:val>
          <c:extLst>
            <c:ext xmlns:c16="http://schemas.microsoft.com/office/drawing/2014/chart" uri="{C3380CC4-5D6E-409C-BE32-E72D297353CC}">
              <c16:uniqueId val="{0000000A-4C8A-4CC7-9AAC-AB4706CFED9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C8A-4CC7-9AAC-AB4706CFED9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11311</c:v>
                </c:pt>
                <c:pt idx="1">
                  <c:v>11649</c:v>
                </c:pt>
                <c:pt idx="2">
                  <c:v>13390</c:v>
                </c:pt>
              </c:numCache>
            </c:numRef>
          </c:val>
          <c:extLst>
            <c:ext xmlns:c16="http://schemas.microsoft.com/office/drawing/2014/chart" uri="{C3380CC4-5D6E-409C-BE32-E72D297353CC}">
              <c16:uniqueId val="{00000000-EC95-46E1-A2C8-4D2EA2C47F6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177</c:v>
                </c:pt>
                <c:pt idx="1">
                  <c:v>85</c:v>
                </c:pt>
                <c:pt idx="2">
                  <c:v>81</c:v>
                </c:pt>
              </c:numCache>
            </c:numRef>
          </c:val>
          <c:extLst>
            <c:ext xmlns:c16="http://schemas.microsoft.com/office/drawing/2014/chart" uri="{C3380CC4-5D6E-409C-BE32-E72D297353CC}">
              <c16:uniqueId val="{00000001-EC95-46E1-A2C8-4D2EA2C47F6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7185</c:v>
                </c:pt>
                <c:pt idx="1">
                  <c:v>9531</c:v>
                </c:pt>
                <c:pt idx="2">
                  <c:v>9733</c:v>
                </c:pt>
              </c:numCache>
            </c:numRef>
          </c:val>
          <c:extLst>
            <c:ext xmlns:c16="http://schemas.microsoft.com/office/drawing/2014/chart" uri="{C3380CC4-5D6E-409C-BE32-E72D297353CC}">
              <c16:uniqueId val="{00000002-EC95-46E1-A2C8-4D2EA2C47F6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年度から令和元年度までを集中投資期間として大型の投資的事業を実施してきたことにより、その財源として市債借入が大幅に増額した。</a:t>
          </a:r>
        </a:p>
        <a:p>
          <a:r>
            <a:rPr kumimoji="1" lang="ja-JP" altLang="en-US" sz="1400">
              <a:latin typeface="ＭＳ ゴシック" pitchFamily="49" charset="-128"/>
              <a:ea typeface="ＭＳ ゴシック" pitchFamily="49" charset="-128"/>
            </a:rPr>
            <a:t>　これに伴う公債費関連の指標悪化を一時的なものとするべく、平成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年度から起債残高抑制のために財政調整基金を活用することで、短期間での償還を実施したことにより、元利償還金が大幅に増加した。令和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年度は短期償還分の元利償還金がなくなったが、未来投資基金の積み立てに要した合併特例事業債の償還を短期間で行っているため令和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年度より増加となった。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年度では地方債残高は若干の減（△</a:t>
          </a:r>
          <a:r>
            <a:rPr kumimoji="1" lang="en-US" altLang="ja-JP" sz="1400">
              <a:latin typeface="ＭＳ ゴシック" pitchFamily="49" charset="-128"/>
              <a:ea typeface="ＭＳ ゴシック" pitchFamily="49" charset="-128"/>
            </a:rPr>
            <a:t>10.5</a:t>
          </a:r>
          <a:r>
            <a:rPr kumimoji="1" lang="ja-JP" altLang="en-US" sz="1400">
              <a:latin typeface="ＭＳ ゴシック" pitchFamily="49" charset="-128"/>
              <a:ea typeface="ＭＳ ゴシック" pitchFamily="49" charset="-128"/>
            </a:rPr>
            <a:t>億円）等により引き続き分子がマイナスとなり非表示となった。</a:t>
          </a:r>
        </a:p>
        <a:p>
          <a:r>
            <a:rPr kumimoji="1" lang="ja-JP" altLang="en-US" sz="1400">
              <a:latin typeface="ＭＳ ゴシック" pitchFamily="49" charset="-128"/>
              <a:ea typeface="ＭＳ ゴシック" pitchFamily="49" charset="-128"/>
            </a:rPr>
            <a:t>　将来負担比率の分子については、令和元年度までの集中投資期間中、令和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未来投資基金における合併特例事業債の借入により地方債の現在高は年度により大きな変動がある。充当可能基金は、集中投資期間における短期償還には財政調整基金を一部原資としたことから減少傾向であったが影響がなくなったこと、普通交付税の再算定による地方交付税の増や景気回復による交付金の増等により財政調整基金は増加すること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三重県松阪市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年度に基金全体について今後の見込、整理の可否等の視点から見直しを実施し、整理を行った。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整理の主な内容は基金を整理し、今後も存続していくもの、時限的に一定期間後までは継続していくもの（例：スポーツ振興基金については国体まで存続し、それまでに残額を全て事業に充当させる等）、定額運用基金の金額の変更等の整理を行った。整理後廃止等による基金残高については、新規に公共施設マネジメント基金を造成し、今後需要の見込まれる施設の除却、複合化等、公共施設マネジメントに寄与する事業に充当することとした。（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回の前年度比で大幅に増額となったのは、財政調整基金の増額に加えて、その他特定目的基金において、公共施設マネジメント基金、過疎地域持続的発展基金、及び、みえ松阪マラソン応援基金等において積立金が繰入金を上回ったことによ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今後は平成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年度の整理に従い、一部の基金を除き、順次その他特定目的基金は事業充当されて廃止されていくものと考えている。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また、公共施設マネジメント基金について、その効果が全庁的に広まったこともあり、大きく繰入を行うこととなった。今後もその需要が増すことが予想され、事業繰入は増加傾向にあるため、クリーンセンター売電収入の一部を毎年積み立てるとともに、充当事業に関する要件を整理して一気に枯渇しないよう手当を施す必要があ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未来投資基金については、合併特例事業債を最大限に活用するべく、令和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年度において各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億円の積み立てを行った。今後は償還を終えた分から事業実施のために活用を検討していく。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未来投資基金：新市建設計画に基づく事業に充当</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公共施設マネジメント基金：公共施設マネジメント（施設の集約、複合化、転用、除却）に係る事業に充当</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ふるさと応援基金：ふるさと応援寄附者の意向に沿って事業充当</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みえ松阪マラソン応援基金：みえ松阪マラソン事業に充当</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松阪市民病院事業基金：松阪市民病院の医療の質の向上、人材の育成及び確保並びに健全な運営に要する松阪市民病院事業会計への繰出金に充当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未来投資基金：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万円積立（未来投資基金利子）</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4,932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万円積立（クリーンセンター売電収入等）、約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3,427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万円繰入（市営住宅解体事業等）</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ふるさと応援基金：約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5,324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万円積立（ふるさと応援寄附金）、約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1,064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万円繰入（新たな学びの創造事業等）</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みえ松阪マラソン応援基金：約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3,812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万円積立（ふるさと応援寄附金等）、約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198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万円繰入（みえ松阪マラソン事業）</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松阪市民病院事業基金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4960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万円繰入（松阪市民病院事業会計への繰出金）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未来投資基金：原資の合併特例事業債償還済額について新市建設計画に基づく事業に充当していく。</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公共施設マネジメント基金：今後需要は増加する見込みであることから定期的に積立を実施（クリーンセンター売電収入）し、できる限り延命化を図っていく。</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ふるさと応援基金：ふるさと応援寄附、返礼品分を控除した部分について寄附者の意向に沿った事業に充当していく。</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みえ松阪マラソン応援基金：ふるさと納税制度等による寄附金を積み立て、みえ松阪マラソン事業に充当していく。</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松阪市民病院事業基金：医療の質の向上、人材の育成及び確保並びに健全な運に要する松阪市民病院事業会計への繰出金に充当していく。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から令和元年度までを集中投資期間と位置づけ、従来から計画的に進めてきた大規模事業や新たな課題懸案事項（小中学校エアコン整備）等について、大規模な投資をしていくことから、事業費や完成後の公債費増加に備えるため、財政調整基金を積み増していた。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から集中投資期間に要した合併特例事業債の短期償還を財政調整基金を活用し実施したため、残高は減少したが、景気回復による法人事業税交付金等の増、普通交付税の再算定による地方交付税の増等により、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年度末の残高は増加した。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集中投資期間による短期償還は終了したものの、令和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造成した未来投資基金の積み立てに要した合併特例事業債の償還が必要となり、関係する財政指標の悪化や将来世代への負担増が懸念される。そのため、本基金を活用して公債費を増額し、影響を数年に留めるよう対応することとしている。また、金利は上昇傾向にあることから本基金を活用して早期の償還を行うこととしている。但し、一定程度以下に残高がならないよう注意を払っていく必要がある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本市の一般会計の減債基金は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種に分かれ、移動通信用鉄塔整備事業債に係るものと、消防本部において整備された消防救急デジタル無線の活動波整備費用に係るものと、特定の目的ではないものである。前</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者は県や公益財団法人からの交付金等を財源としており、該当事業の償還額に合せて繰入れているものである。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目的が定まっているものについては、その償還額等に応じて繰入を実施していくものである。また、特定目的が定まっていないものについては、今後繰上償還を実施する際の原資として充当していく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157,316
152,205
623.58
76,178,165
73,090,793
2,411,251
41,702,827
45,402,542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当市経年比較において、平成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年度より低下傾向にあったものの令和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年度より上昇傾向にある。単年度指標においても、</a:t>
          </a:r>
          <a:r>
            <a:rPr kumimoji="1" lang="en-US" altLang="ja-JP" sz="1200">
              <a:latin typeface="ＭＳ Ｐゴシック" panose="020B0600070205080204" pitchFamily="50" charset="-128"/>
              <a:ea typeface="ＭＳ Ｐゴシック" panose="020B0600070205080204" pitchFamily="50" charset="-128"/>
            </a:rPr>
            <a:t>R03</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0.569</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R04</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0.596</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R5</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0.593</a:t>
          </a:r>
          <a:r>
            <a:rPr kumimoji="1" lang="ja-JP" altLang="en-US" sz="1200">
              <a:latin typeface="ＭＳ Ｐゴシック" panose="020B0600070205080204" pitchFamily="50" charset="-128"/>
              <a:ea typeface="ＭＳ Ｐゴシック" panose="020B0600070205080204" pitchFamily="50" charset="-128"/>
            </a:rPr>
            <a:t>と令和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年度と同水準となった。</a:t>
          </a: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から令和元年度までを合併特例事業債を財源とした集中投資期間とし、市債の償還を短期間に実施する短期償還を行ったが、その影響がなくなったため数値が上昇したと思われる。ただし、合併特例事業債を活用した未来投資基金の借入について、市債残高の影響を一時的なものに留めるため、早期の償還を行っていることにより、期間中は同水準が続くものと思わ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01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072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72619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59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56092</xdr:rowOff>
    </xdr:from>
    <xdr:to>
      <xdr:col>23</xdr:col>
      <xdr:colOff>184150</xdr:colOff>
      <xdr:row>40</xdr:row>
      <xdr:rowOff>157692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75142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35983</xdr:rowOff>
    </xdr:from>
    <xdr:to>
      <xdr:col>19</xdr:col>
      <xdr:colOff>184150</xdr:colOff>
      <xdr:row>40</xdr:row>
      <xdr:rowOff>137583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75142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15875</xdr:rowOff>
    </xdr:from>
    <xdr:to>
      <xdr:col>15</xdr:col>
      <xdr:colOff>133350</xdr:colOff>
      <xdr:row>40</xdr:row>
      <xdr:rowOff>117475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127652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55033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871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106892</xdr:rowOff>
    </xdr:from>
    <xdr:to>
      <xdr:col>11</xdr:col>
      <xdr:colOff>82550</xdr:colOff>
      <xdr:row>40</xdr:row>
      <xdr:rowOff>37042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47219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年度は、分子では主に公債費</a:t>
          </a:r>
          <a:r>
            <a:rPr kumimoji="1" lang="en-US" altLang="ja-JP" sz="1200">
              <a:latin typeface="ＭＳ Ｐゴシック" panose="020B0600070205080204" pitchFamily="50" charset="-128"/>
              <a:ea typeface="ＭＳ Ｐゴシック" panose="020B0600070205080204" pitchFamily="50" charset="-128"/>
            </a:rPr>
            <a:t>539,205</a:t>
          </a:r>
          <a:r>
            <a:rPr kumimoji="1" lang="ja-JP" altLang="en-US" sz="1200">
              <a:latin typeface="ＭＳ Ｐゴシック" panose="020B0600070205080204" pitchFamily="50" charset="-128"/>
              <a:ea typeface="ＭＳ Ｐゴシック" panose="020B0600070205080204" pitchFamily="50" charset="-128"/>
            </a:rPr>
            <a:t>千円増、扶助費</a:t>
          </a:r>
          <a:r>
            <a:rPr kumimoji="1" lang="en-US" altLang="ja-JP" sz="1200">
              <a:latin typeface="ＭＳ Ｐゴシック" panose="020B0600070205080204" pitchFamily="50" charset="-128"/>
              <a:ea typeface="ＭＳ Ｐゴシック" panose="020B0600070205080204" pitchFamily="50" charset="-128"/>
            </a:rPr>
            <a:t>430,787</a:t>
          </a:r>
          <a:r>
            <a:rPr kumimoji="1" lang="ja-JP" altLang="en-US" sz="1200">
              <a:latin typeface="ＭＳ Ｐゴシック" panose="020B0600070205080204" pitchFamily="50" charset="-128"/>
              <a:ea typeface="ＭＳ Ｐゴシック" panose="020B0600070205080204" pitchFamily="50" charset="-128"/>
            </a:rPr>
            <a:t>千円増等により計</a:t>
          </a:r>
          <a:r>
            <a:rPr kumimoji="1" lang="en-US" altLang="ja-JP" sz="1200">
              <a:latin typeface="ＭＳ Ｐゴシック" panose="020B0600070205080204" pitchFamily="50" charset="-128"/>
              <a:ea typeface="ＭＳ Ｐゴシック" panose="020B0600070205080204" pitchFamily="50" charset="-128"/>
            </a:rPr>
            <a:t>724,214</a:t>
          </a:r>
          <a:r>
            <a:rPr kumimoji="1" lang="ja-JP" altLang="en-US" sz="1200">
              <a:latin typeface="ＭＳ Ｐゴシック" panose="020B0600070205080204" pitchFamily="50" charset="-128"/>
              <a:ea typeface="ＭＳ Ｐゴシック" panose="020B0600070205080204" pitchFamily="50" charset="-128"/>
            </a:rPr>
            <a:t>千円の増。分母では地方交付税は</a:t>
          </a:r>
          <a:r>
            <a:rPr kumimoji="1" lang="en-US" altLang="ja-JP" sz="1200">
              <a:latin typeface="ＭＳ Ｐゴシック" panose="020B0600070205080204" pitchFamily="50" charset="-128"/>
              <a:ea typeface="ＭＳ Ｐゴシック" panose="020B0600070205080204" pitchFamily="50" charset="-128"/>
            </a:rPr>
            <a:t>347,067</a:t>
          </a:r>
          <a:r>
            <a:rPr kumimoji="1" lang="ja-JP" altLang="en-US" sz="1200">
              <a:latin typeface="ＭＳ Ｐゴシック" panose="020B0600070205080204" pitchFamily="50" charset="-128"/>
              <a:ea typeface="ＭＳ Ｐゴシック" panose="020B0600070205080204" pitchFamily="50" charset="-128"/>
            </a:rPr>
            <a:t>千円の増になったものの、臨時財政対策債が</a:t>
          </a:r>
          <a:r>
            <a:rPr kumimoji="1" lang="en-US" altLang="ja-JP" sz="1200">
              <a:latin typeface="ＭＳ Ｐゴシック" panose="020B0600070205080204" pitchFamily="50" charset="-128"/>
              <a:ea typeface="ＭＳ Ｐゴシック" panose="020B0600070205080204" pitchFamily="50" charset="-128"/>
            </a:rPr>
            <a:t>377,758</a:t>
          </a:r>
          <a:r>
            <a:rPr kumimoji="1" lang="ja-JP" altLang="en-US" sz="1200">
              <a:latin typeface="ＭＳ Ｐゴシック" panose="020B0600070205080204" pitchFamily="50" charset="-128"/>
              <a:ea typeface="ＭＳ Ｐゴシック" panose="020B0600070205080204" pitchFamily="50" charset="-128"/>
            </a:rPr>
            <a:t>千円の減等により計</a:t>
          </a:r>
          <a:r>
            <a:rPr kumimoji="1" lang="en-US" altLang="ja-JP" sz="1200">
              <a:latin typeface="ＭＳ Ｐゴシック" panose="020B0600070205080204" pitchFamily="50" charset="-128"/>
              <a:ea typeface="ＭＳ Ｐゴシック" panose="020B0600070205080204" pitchFamily="50" charset="-128"/>
            </a:rPr>
            <a:t>34,386</a:t>
          </a:r>
          <a:r>
            <a:rPr kumimoji="1" lang="ja-JP" altLang="en-US" sz="1200">
              <a:latin typeface="ＭＳ Ｐゴシック" panose="020B0600070205080204" pitchFamily="50" charset="-128"/>
              <a:ea typeface="ＭＳ Ｐゴシック" panose="020B0600070205080204" pitchFamily="50" charset="-128"/>
            </a:rPr>
            <a:t>千円の増に留まったため、指標が悪化した。公債費については未来投資基金の償還を早期で行っているため増加となった。</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年度及び令和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年度は公債費において合併特例事業債の短期償還分は臨時的なもので経常的な経費から除外しているため一時的に数値が改善したが、今後は短期償還以前の数値付近まで戻るものと想定している。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49530</xdr:rowOff>
    </xdr:from>
    <xdr:to>
      <xdr:col>23</xdr:col>
      <xdr:colOff>133350</xdr:colOff>
      <xdr:row>67</xdr:row>
      <xdr:rowOff>96096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36530"/>
          <a:ext cx="0" cy="1246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135907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8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49530</xdr:rowOff>
    </xdr:from>
    <xdr:to>
      <xdr:col>24</xdr:col>
      <xdr:colOff>12700</xdr:colOff>
      <xdr:row>60</xdr:row>
      <xdr:rowOff>49530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36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62</xdr:row>
      <xdr:rowOff>60537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53700"/>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86377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1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11854</xdr:rowOff>
    </xdr:from>
    <xdr:to>
      <xdr:col>19</xdr:col>
      <xdr:colOff>133350</xdr:colOff>
      <xdr:row>61</xdr:row>
      <xdr:rowOff>95250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27404"/>
          <a:ext cx="889000" cy="42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88071</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1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70696</xdr:rowOff>
    </xdr:from>
    <xdr:to>
      <xdr:col>15</xdr:col>
      <xdr:colOff>82550</xdr:colOff>
      <xdr:row>59</xdr:row>
      <xdr:rowOff>11854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014796"/>
          <a:ext cx="889000" cy="1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111337</xdr:rowOff>
    </xdr:from>
    <xdr:to>
      <xdr:col>15</xdr:col>
      <xdr:colOff>133350</xdr:colOff>
      <xdr:row>61</xdr:row>
      <xdr:rowOff>41487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26264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70696</xdr:rowOff>
    </xdr:from>
    <xdr:to>
      <xdr:col>11</xdr:col>
      <xdr:colOff>31750</xdr:colOff>
      <xdr:row>61</xdr:row>
      <xdr:rowOff>14817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014796"/>
          <a:ext cx="889000" cy="45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49954</xdr:rowOff>
    </xdr:from>
    <xdr:to>
      <xdr:col>7</xdr:col>
      <xdr:colOff>31750</xdr:colOff>
      <xdr:row>62</xdr:row>
      <xdr:rowOff>151554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136331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26264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44450</xdr:rowOff>
    </xdr:from>
    <xdr:to>
      <xdr:col>19</xdr:col>
      <xdr:colOff>184150</xdr:colOff>
      <xdr:row>61</xdr:row>
      <xdr:rowOff>146050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132504</xdr:rowOff>
    </xdr:from>
    <xdr:to>
      <xdr:col>15</xdr:col>
      <xdr:colOff>133350</xdr:colOff>
      <xdr:row>59</xdr:row>
      <xdr:rowOff>62654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7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72831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4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19896</xdr:rowOff>
    </xdr:from>
    <xdr:to>
      <xdr:col>11</xdr:col>
      <xdr:colOff>82550</xdr:colOff>
      <xdr:row>58</xdr:row>
      <xdr:rowOff>121496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99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131673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7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135467</xdr:rowOff>
    </xdr:from>
    <xdr:to>
      <xdr:col>7</xdr:col>
      <xdr:colOff>31750</xdr:colOff>
      <xdr:row>61</xdr:row>
      <xdr:rowOff>65617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75794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人件費については、民間企業の賃上げ状況を反映した人事院勧告に基づく給与改定により増加したものの、物件費については令和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年度と比較して微減となったことから、結果として人口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人あたりの人件費・物件費等決算額は前年度と同程度となった。</a:t>
          </a:r>
        </a:p>
        <a:p>
          <a:r>
            <a:rPr kumimoji="1" lang="ja-JP" altLang="en-US" sz="1300">
              <a:latin typeface="ＭＳ Ｐゴシック" panose="020B0600070205080204" pitchFamily="50" charset="-128"/>
              <a:ea typeface="ＭＳ Ｐゴシック" panose="020B0600070205080204" pitchFamily="50" charset="-128"/>
            </a:rPr>
            <a:t>　今後も引き続き、業務の効率化を図るとともに、時間外勤務の縮減に向けた取り組みを進めるなど人件費の抑制に努めていく。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102845</xdr:rowOff>
    </xdr:from>
    <xdr:to>
      <xdr:col>23</xdr:col>
      <xdr:colOff>133350</xdr:colOff>
      <xdr:row>87</xdr:row>
      <xdr:rowOff>164404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18845"/>
          <a:ext cx="0" cy="1261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136481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05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164404</xdr:rowOff>
    </xdr:from>
    <xdr:to>
      <xdr:col>24</xdr:col>
      <xdr:colOff>12700</xdr:colOff>
      <xdr:row>87</xdr:row>
      <xdr:rowOff>164404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08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17772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62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102845</xdr:rowOff>
    </xdr:from>
    <xdr:to>
      <xdr:col>24</xdr:col>
      <xdr:colOff>12700</xdr:colOff>
      <xdr:row>80</xdr:row>
      <xdr:rowOff>102845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18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12965</xdr:rowOff>
    </xdr:from>
    <xdr:to>
      <xdr:col>23</xdr:col>
      <xdr:colOff>133350</xdr:colOff>
      <xdr:row>83</xdr:row>
      <xdr:rowOff>21653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243315"/>
          <a:ext cx="83820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103877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3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131800</xdr:rowOff>
    </xdr:from>
    <xdr:to>
      <xdr:col>23</xdr:col>
      <xdr:colOff>184150</xdr:colOff>
      <xdr:row>84</xdr:row>
      <xdr:rowOff>61950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6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113643</xdr:rowOff>
    </xdr:from>
    <xdr:to>
      <xdr:col>19</xdr:col>
      <xdr:colOff>133350</xdr:colOff>
      <xdr:row>83</xdr:row>
      <xdr:rowOff>21653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72543"/>
          <a:ext cx="889000" cy="7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81271</xdr:rowOff>
    </xdr:from>
    <xdr:to>
      <xdr:col>19</xdr:col>
      <xdr:colOff>184150</xdr:colOff>
      <xdr:row>84</xdr:row>
      <xdr:rowOff>11421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1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167648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97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73110</xdr:rowOff>
    </xdr:from>
    <xdr:to>
      <xdr:col>15</xdr:col>
      <xdr:colOff>82550</xdr:colOff>
      <xdr:row>82</xdr:row>
      <xdr:rowOff>113643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60560"/>
          <a:ext cx="889000" cy="21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169907</xdr:rowOff>
    </xdr:from>
    <xdr:to>
      <xdr:col>15</xdr:col>
      <xdr:colOff>133350</xdr:colOff>
      <xdr:row>83</xdr:row>
      <xdr:rowOff>100057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2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84834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15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149608</xdr:rowOff>
    </xdr:from>
    <xdr:to>
      <xdr:col>11</xdr:col>
      <xdr:colOff>31750</xdr:colOff>
      <xdr:row>81</xdr:row>
      <xdr:rowOff>73110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65608"/>
          <a:ext cx="889000" cy="9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87099</xdr:rowOff>
    </xdr:from>
    <xdr:to>
      <xdr:col>11</xdr:col>
      <xdr:colOff>82550</xdr:colOff>
      <xdr:row>82</xdr:row>
      <xdr:rowOff>17249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7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2026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60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35637</xdr:rowOff>
    </xdr:from>
    <xdr:to>
      <xdr:col>7</xdr:col>
      <xdr:colOff>31750</xdr:colOff>
      <xdr:row>80</xdr:row>
      <xdr:rowOff>137237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5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147414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20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133615</xdr:rowOff>
    </xdr:from>
    <xdr:to>
      <xdr:col>23</xdr:col>
      <xdr:colOff>184150</xdr:colOff>
      <xdr:row>83</xdr:row>
      <xdr:rowOff>63765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9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150142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3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142303</xdr:rowOff>
    </xdr:from>
    <xdr:to>
      <xdr:col>19</xdr:col>
      <xdr:colOff>184150</xdr:colOff>
      <xdr:row>83</xdr:row>
      <xdr:rowOff>72453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0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82630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70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62843</xdr:rowOff>
    </xdr:from>
    <xdr:to>
      <xdr:col>15</xdr:col>
      <xdr:colOff>133350</xdr:colOff>
      <xdr:row>82</xdr:row>
      <xdr:rowOff>164443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2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3170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22310</xdr:rowOff>
    </xdr:from>
    <xdr:to>
      <xdr:col>11</xdr:col>
      <xdr:colOff>82550</xdr:colOff>
      <xdr:row>81</xdr:row>
      <xdr:rowOff>123910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134087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98808</xdr:rowOff>
    </xdr:from>
    <xdr:to>
      <xdr:col>7</xdr:col>
      <xdr:colOff>31750</xdr:colOff>
      <xdr:row>81</xdr:row>
      <xdr:rowOff>28958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1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13735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0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類似団体の平均を大きく下回っており、水準として高いものではない。</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年度は定年延長制度により定年退職者が発生しなかったため、令和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年度と比べて大きな変動は見られなかった。</a:t>
          </a:r>
        </a:p>
        <a:p>
          <a:r>
            <a:rPr kumimoji="1" lang="ja-JP" altLang="en-US" sz="1300">
              <a:latin typeface="ＭＳ Ｐゴシック" panose="020B0600070205080204" pitchFamily="50" charset="-128"/>
              <a:ea typeface="ＭＳ Ｐゴシック" panose="020B0600070205080204" pitchFamily="50" charset="-128"/>
            </a:rPr>
            <a:t>　職員給については人事院勧告に準拠することを原則としているため、基本的には大きな変動なく推移していくと見込まれるが、今後も適正な水準の確保に努めていく。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88</xdr:row>
      <xdr:rowOff>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6970"/>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143527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0</xdr:rowOff>
    </xdr:from>
    <xdr:to>
      <xdr:col>81</xdr:col>
      <xdr:colOff>133350</xdr:colOff>
      <xdr:row>88</xdr:row>
      <xdr:rowOff>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109220</xdr:rowOff>
    </xdr:from>
    <xdr:to>
      <xdr:col>81</xdr:col>
      <xdr:colOff>44450</xdr:colOff>
      <xdr:row>83</xdr:row>
      <xdr:rowOff>133350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3395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109220</xdr:rowOff>
    </xdr:from>
    <xdr:to>
      <xdr:col>77</xdr:col>
      <xdr:colOff>44450</xdr:colOff>
      <xdr:row>84</xdr:row>
      <xdr:rowOff>130811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339570"/>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29211</xdr:rowOff>
    </xdr:from>
    <xdr:to>
      <xdr:col>77</xdr:col>
      <xdr:colOff>95250</xdr:colOff>
      <xdr:row>85</xdr:row>
      <xdr:rowOff>130811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115588</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88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58420</xdr:rowOff>
    </xdr:from>
    <xdr:to>
      <xdr:col>72</xdr:col>
      <xdr:colOff>203200</xdr:colOff>
      <xdr:row>84</xdr:row>
      <xdr:rowOff>130811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4602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91457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34289</xdr:rowOff>
    </xdr:from>
    <xdr:to>
      <xdr:col>68</xdr:col>
      <xdr:colOff>152400</xdr:colOff>
      <xdr:row>84</xdr:row>
      <xdr:rowOff>58420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4360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139716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139716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58420</xdr:rowOff>
    </xdr:from>
    <xdr:to>
      <xdr:col>77</xdr:col>
      <xdr:colOff>95250</xdr:colOff>
      <xdr:row>83</xdr:row>
      <xdr:rowOff>160020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28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170197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05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80011</xdr:rowOff>
    </xdr:from>
    <xdr:to>
      <xdr:col>73</xdr:col>
      <xdr:colOff>44450</xdr:colOff>
      <xdr:row>85</xdr:row>
      <xdr:rowOff>10161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20338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7620</xdr:rowOff>
    </xdr:from>
    <xdr:to>
      <xdr:col>68</xdr:col>
      <xdr:colOff>203200</xdr:colOff>
      <xdr:row>84</xdr:row>
      <xdr:rowOff>109220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119397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154939</xdr:rowOff>
    </xdr:from>
    <xdr:to>
      <xdr:col>64</xdr:col>
      <xdr:colOff>152400</xdr:colOff>
      <xdr:row>84</xdr:row>
      <xdr:rowOff>85089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95266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超過する職員数となっているが、これは他の類似団体と比較して面積が広く、人口密度も低いため、効率的でない業務を抱えざるを得ない現状に起因するところがある。さらに人口減少、超高齢化等が進捗する中で、新たな行政サービスの需要も増加してきているが、</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の活用をはじめとする事務の効率化を進める中で、引き続き適正な定員管理の推進を図っていく。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68156</xdr:rowOff>
    </xdr:from>
    <xdr:to>
      <xdr:col>81</xdr:col>
      <xdr:colOff>44450</xdr:colOff>
      <xdr:row>68</xdr:row>
      <xdr:rowOff>13123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83706"/>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154533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68156</xdr:rowOff>
    </xdr:from>
    <xdr:to>
      <xdr:col>81</xdr:col>
      <xdr:colOff>133350</xdr:colOff>
      <xdr:row>59</xdr:row>
      <xdr:rowOff>68156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74506</xdr:rowOff>
    </xdr:from>
    <xdr:to>
      <xdr:col>81</xdr:col>
      <xdr:colOff>44450</xdr:colOff>
      <xdr:row>66</xdr:row>
      <xdr:rowOff>90594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390206"/>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55897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39370</xdr:rowOff>
    </xdr:from>
    <xdr:to>
      <xdr:col>81</xdr:col>
      <xdr:colOff>95250</xdr:colOff>
      <xdr:row>63</xdr:row>
      <xdr:rowOff>140970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50377</xdr:rowOff>
    </xdr:from>
    <xdr:to>
      <xdr:col>77</xdr:col>
      <xdr:colOff>44450</xdr:colOff>
      <xdr:row>66</xdr:row>
      <xdr:rowOff>74506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3660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138430</xdr:rowOff>
    </xdr:from>
    <xdr:to>
      <xdr:col>77</xdr:col>
      <xdr:colOff>95250</xdr:colOff>
      <xdr:row>63</xdr:row>
      <xdr:rowOff>68580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78757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2117</xdr:rowOff>
    </xdr:from>
    <xdr:to>
      <xdr:col>72</xdr:col>
      <xdr:colOff>203200</xdr:colOff>
      <xdr:row>66</xdr:row>
      <xdr:rowOff>50377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13178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57996</xdr:rowOff>
    </xdr:from>
    <xdr:to>
      <xdr:col>73</xdr:col>
      <xdr:colOff>44450</xdr:colOff>
      <xdr:row>62</xdr:row>
      <xdr:rowOff>159596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169773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141394</xdr:rowOff>
    </xdr:from>
    <xdr:to>
      <xdr:col>68</xdr:col>
      <xdr:colOff>152400</xdr:colOff>
      <xdr:row>66</xdr:row>
      <xdr:rowOff>2117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28564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116840</xdr:rowOff>
    </xdr:from>
    <xdr:to>
      <xdr:col>68</xdr:col>
      <xdr:colOff>203200</xdr:colOff>
      <xdr:row>62</xdr:row>
      <xdr:rowOff>46990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57167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60537</xdr:rowOff>
    </xdr:from>
    <xdr:to>
      <xdr:col>64</xdr:col>
      <xdr:colOff>152400</xdr:colOff>
      <xdr:row>61</xdr:row>
      <xdr:rowOff>162137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864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39794</xdr:rowOff>
    </xdr:from>
    <xdr:to>
      <xdr:col>81</xdr:col>
      <xdr:colOff>95250</xdr:colOff>
      <xdr:row>66</xdr:row>
      <xdr:rowOff>141394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11871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32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23706</xdr:rowOff>
    </xdr:from>
    <xdr:to>
      <xdr:col>77</xdr:col>
      <xdr:colOff>95250</xdr:colOff>
      <xdr:row>66</xdr:row>
      <xdr:rowOff>125306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110083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42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171027</xdr:rowOff>
    </xdr:from>
    <xdr:to>
      <xdr:col>73</xdr:col>
      <xdr:colOff>44450</xdr:colOff>
      <xdr:row>66</xdr:row>
      <xdr:rowOff>101177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85954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122767</xdr:rowOff>
    </xdr:from>
    <xdr:to>
      <xdr:col>68</xdr:col>
      <xdr:colOff>203200</xdr:colOff>
      <xdr:row>66</xdr:row>
      <xdr:rowOff>52917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37694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90594</xdr:rowOff>
    </xdr:from>
    <xdr:to>
      <xdr:col>64</xdr:col>
      <xdr:colOff>152400</xdr:colOff>
      <xdr:row>66</xdr:row>
      <xdr:rowOff>20744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5521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年度の指数については、令和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年度と比較し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ポイント改善している。短期償還のピークであった令和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年度の単年度実質公債費比率</a:t>
          </a:r>
          <a:r>
            <a:rPr kumimoji="1" lang="en-US" altLang="ja-JP" sz="1300">
              <a:latin typeface="ＭＳ Ｐゴシック" panose="020B0600070205080204" pitchFamily="50" charset="-128"/>
              <a:ea typeface="ＭＳ Ｐゴシック" panose="020B0600070205080204" pitchFamily="50" charset="-128"/>
            </a:rPr>
            <a:t>4.19336</a:t>
          </a:r>
          <a:r>
            <a:rPr kumimoji="1" lang="ja-JP" altLang="en-US" sz="1300">
              <a:latin typeface="ＭＳ Ｐゴシック" panose="020B0600070205080204" pitchFamily="50" charset="-128"/>
              <a:ea typeface="ＭＳ Ｐゴシック" panose="020B0600070205080204" pitchFamily="50" charset="-128"/>
            </a:rPr>
            <a:t>が無くなったことが要因となっている。単年度では未来投資基金の償還により元利償還金の額が増加したため、</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ポイントの悪化となっている。</a:t>
          </a:r>
        </a:p>
        <a:p>
          <a:r>
            <a:rPr kumimoji="1" lang="ja-JP" altLang="en-US" sz="1300">
              <a:latin typeface="ＭＳ Ｐゴシック" panose="020B0600070205080204" pitchFamily="50" charset="-128"/>
              <a:ea typeface="ＭＳ Ｐゴシック" panose="020B0600070205080204" pitchFamily="50" charset="-128"/>
            </a:rPr>
            <a:t>　集中投資期間に係る短期償還の実施により、単年度実質公債費比率は平成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年度から悪化していたが、短期償還による影響がなくなったため過去の数値付近に回帰したと思われる。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45</xdr:row>
      <xdr:rowOff>166007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95572"/>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138084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5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166007</xdr:rowOff>
    </xdr:from>
    <xdr:to>
      <xdr:col>81</xdr:col>
      <xdr:colOff>133350</xdr:colOff>
      <xdr:row>45</xdr:row>
      <xdr:rowOff>166007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8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125185</xdr:rowOff>
    </xdr:from>
    <xdr:to>
      <xdr:col>81</xdr:col>
      <xdr:colOff>44450</xdr:colOff>
      <xdr:row>39</xdr:row>
      <xdr:rowOff>11188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640285"/>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150784</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11188</xdr:rowOff>
    </xdr:from>
    <xdr:to>
      <xdr:col>77</xdr:col>
      <xdr:colOff>44450</xdr:colOff>
      <xdr:row>40</xdr:row>
      <xdr:rowOff>23585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697738"/>
          <a:ext cx="8890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82144</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4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23585</xdr:rowOff>
    </xdr:from>
    <xdr:to>
      <xdr:col>72</xdr:col>
      <xdr:colOff>203200</xdr:colOff>
      <xdr:row>40</xdr:row>
      <xdr:rowOff>69548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881585"/>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7257</xdr:rowOff>
    </xdr:from>
    <xdr:to>
      <xdr:col>73</xdr:col>
      <xdr:colOff>44450</xdr:colOff>
      <xdr:row>40</xdr:row>
      <xdr:rowOff>108857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93634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40</xdr:row>
      <xdr:rowOff>69548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824133"/>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53219</xdr:rowOff>
    </xdr:from>
    <xdr:to>
      <xdr:col>68</xdr:col>
      <xdr:colOff>203200</xdr:colOff>
      <xdr:row>40</xdr:row>
      <xdr:rowOff>154819</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139596</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133652</xdr:rowOff>
    </xdr:from>
    <xdr:to>
      <xdr:col>64</xdr:col>
      <xdr:colOff>152400</xdr:colOff>
      <xdr:row>41</xdr:row>
      <xdr:rowOff>63802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48579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74385</xdr:rowOff>
    </xdr:from>
    <xdr:to>
      <xdr:col>81</xdr:col>
      <xdr:colOff>95250</xdr:colOff>
      <xdr:row>39</xdr:row>
      <xdr:rowOff>4535</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90913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131838</xdr:rowOff>
    </xdr:from>
    <xdr:to>
      <xdr:col>77</xdr:col>
      <xdr:colOff>95250</xdr:colOff>
      <xdr:row>39</xdr:row>
      <xdr:rowOff>61988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72165</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41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144235</xdr:rowOff>
    </xdr:from>
    <xdr:to>
      <xdr:col>73</xdr:col>
      <xdr:colOff>44450</xdr:colOff>
      <xdr:row>40</xdr:row>
      <xdr:rowOff>74385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18748</xdr:rowOff>
    </xdr:from>
    <xdr:to>
      <xdr:col>68</xdr:col>
      <xdr:colOff>203200</xdr:colOff>
      <xdr:row>40</xdr:row>
      <xdr:rowOff>120348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130525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年度は、前年度までと同様に算定されなかった。地方債残高の対前年度比△</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億円や、充当可能財源（基金等）のこれまでの蓄積等により、分子がマイナスとなったことによる。</a:t>
          </a:r>
        </a:p>
        <a:p>
          <a:r>
            <a:rPr kumimoji="1" lang="ja-JP" altLang="en-US" sz="1300">
              <a:latin typeface="ＭＳ Ｐゴシック" panose="020B0600070205080204" pitchFamily="50" charset="-128"/>
              <a:ea typeface="ＭＳ Ｐゴシック" panose="020B0600070205080204" pitchFamily="50" charset="-128"/>
            </a:rPr>
            <a:t>　合併特例事業債を活用した未来投資基金を令和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ヶ年で計</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億円積み立てたことから市債発行が大幅に増加することとなるが、財政調整基金等を活用し、早期に償還することで影響を短期間に抑えることとしている。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53035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452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25112</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6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53035</xdr:rowOff>
    </xdr:from>
    <xdr:to>
      <xdr:col>81</xdr:col>
      <xdr:colOff>133350</xdr:colOff>
      <xdr:row>23</xdr:row>
      <xdr:rowOff>53035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9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14478</xdr:rowOff>
    </xdr:from>
    <xdr:to>
      <xdr:col>73</xdr:col>
      <xdr:colOff>44450</xdr:colOff>
      <xdr:row>14</xdr:row>
      <xdr:rowOff>116078</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126255</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18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130302</xdr:rowOff>
    </xdr:from>
    <xdr:to>
      <xdr:col>68</xdr:col>
      <xdr:colOff>203200</xdr:colOff>
      <xdr:row>15</xdr:row>
      <xdr:rowOff>60452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70629</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6147</xdr:rowOff>
    </xdr:from>
    <xdr:to>
      <xdr:col>64</xdr:col>
      <xdr:colOff>152400</xdr:colOff>
      <xdr:row>15</xdr:row>
      <xdr:rowOff>107747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7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117924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34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157,316
152,205
623.58
76,178,165
73,090,793
2,411,251
41,702,827
45,402,542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ついては、民間企業の賃上げ状況を反映した人事院勧告に基づく給与改定により増加したものの、経常充当一般財源等の減少及び、普通交付税の再算定により地方交付税が増加したことから、経常収支比率に占める人件費の割合は相対的に減少した（</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ポイント減）。</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類似団体平均をやや下回る水準にあるが引き続き、諸手当の見直し、時間外勤務の縮減など人件費の抑制を図りつつ、効率的な運営に取り組んでいく。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101600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880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16527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101600</xdr:rowOff>
    </xdr:from>
    <xdr:to>
      <xdr:col>24</xdr:col>
      <xdr:colOff>114300</xdr:colOff>
      <xdr:row>32</xdr:row>
      <xdr:rowOff>101600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8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158750</xdr:rowOff>
    </xdr:from>
    <xdr:to>
      <xdr:col>24</xdr:col>
      <xdr:colOff>25400</xdr:colOff>
      <xdr:row>36</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595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105427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95250</xdr:rowOff>
    </xdr:from>
    <xdr:to>
      <xdr:col>19</xdr:col>
      <xdr:colOff>187325</xdr:colOff>
      <xdr:row>36</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960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120650</xdr:rowOff>
    </xdr:from>
    <xdr:to>
      <xdr:col>20</xdr:col>
      <xdr:colOff>38100</xdr:colOff>
      <xdr:row>36</xdr:row>
      <xdr:rowOff>50800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60977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6350</xdr:rowOff>
    </xdr:from>
    <xdr:to>
      <xdr:col>15</xdr:col>
      <xdr:colOff>98425</xdr:colOff>
      <xdr:row>35</xdr:row>
      <xdr:rowOff>95250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07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57150</xdr:rowOff>
    </xdr:from>
    <xdr:to>
      <xdr:col>15</xdr:col>
      <xdr:colOff>149225</xdr:colOff>
      <xdr:row>35</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143527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133350</xdr:rowOff>
    </xdr:from>
    <xdr:to>
      <xdr:col>11</xdr:col>
      <xdr:colOff>9525</xdr:colOff>
      <xdr:row>35</xdr:row>
      <xdr:rowOff>6350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7912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50800</xdr:rowOff>
    </xdr:from>
    <xdr:to>
      <xdr:col>11</xdr:col>
      <xdr:colOff>60325</xdr:colOff>
      <xdr:row>36</xdr:row>
      <xdr:rowOff>152400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137177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127000</xdr:rowOff>
    </xdr:from>
    <xdr:to>
      <xdr:col>6</xdr:col>
      <xdr:colOff>171450</xdr:colOff>
      <xdr:row>35</xdr:row>
      <xdr:rowOff>57150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41927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107950</xdr:rowOff>
    </xdr:from>
    <xdr:to>
      <xdr:col>24</xdr:col>
      <xdr:colOff>76200</xdr:colOff>
      <xdr:row>36</xdr:row>
      <xdr:rowOff>38100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124477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44450</xdr:rowOff>
    </xdr:from>
    <xdr:to>
      <xdr:col>15</xdr:col>
      <xdr:colOff>149225</xdr:colOff>
      <xdr:row>35</xdr:row>
      <xdr:rowOff>146050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156227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127000</xdr:rowOff>
    </xdr:from>
    <xdr:to>
      <xdr:col>11</xdr:col>
      <xdr:colOff>60325</xdr:colOff>
      <xdr:row>35</xdr:row>
      <xdr:rowOff>57150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2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82550</xdr:rowOff>
    </xdr:from>
    <xdr:to>
      <xdr:col>6</xdr:col>
      <xdr:colOff>171450</xdr:colOff>
      <xdr:row>34</xdr:row>
      <xdr:rowOff>12700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22877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年度は、会計年度任用職員制度の導入に伴い、これまでの非常勤職員の賃金等が人件費に移行したことにより大きく減少した。令和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年度については、電気代を含む光熱水費の上昇や原材料等の価格高騰が影響し上昇し、令和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年度についても同程度となった。今後も物価高騰の影響を注視し、物件費の抑制に努める。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78994</xdr:rowOff>
    </xdr:from>
    <xdr:to>
      <xdr:col>82</xdr:col>
      <xdr:colOff>107950</xdr:colOff>
      <xdr:row>21</xdr:row>
      <xdr:rowOff>143002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0784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165371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78994</xdr:rowOff>
    </xdr:from>
    <xdr:to>
      <xdr:col>82</xdr:col>
      <xdr:colOff>196850</xdr:colOff>
      <xdr:row>13</xdr:row>
      <xdr:rowOff>78994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136144</xdr:rowOff>
    </xdr:from>
    <xdr:to>
      <xdr:col>82</xdr:col>
      <xdr:colOff>107950</xdr:colOff>
      <xdr:row>14</xdr:row>
      <xdr:rowOff>145288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5364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35560</xdr:rowOff>
    </xdr:from>
    <xdr:to>
      <xdr:col>78</xdr:col>
      <xdr:colOff>69850</xdr:colOff>
      <xdr:row>14</xdr:row>
      <xdr:rowOff>145288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3586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35560</xdr:rowOff>
    </xdr:from>
    <xdr:to>
      <xdr:col>73</xdr:col>
      <xdr:colOff>180975</xdr:colOff>
      <xdr:row>14</xdr:row>
      <xdr:rowOff>44704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4358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121429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44704</xdr:rowOff>
    </xdr:from>
    <xdr:to>
      <xdr:col>69</xdr:col>
      <xdr:colOff>92075</xdr:colOff>
      <xdr:row>15</xdr:row>
      <xdr:rowOff>129286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45004"/>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62484</xdr:rowOff>
    </xdr:from>
    <xdr:to>
      <xdr:col>69</xdr:col>
      <xdr:colOff>142875</xdr:colOff>
      <xdr:row>16</xdr:row>
      <xdr:rowOff>164084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148861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85344</xdr:rowOff>
    </xdr:from>
    <xdr:to>
      <xdr:col>82</xdr:col>
      <xdr:colOff>158750</xdr:colOff>
      <xdr:row>15</xdr:row>
      <xdr:rowOff>15494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101871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3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94488</xdr:rowOff>
    </xdr:from>
    <xdr:to>
      <xdr:col>78</xdr:col>
      <xdr:colOff>120650</xdr:colOff>
      <xdr:row>15</xdr:row>
      <xdr:rowOff>24638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34815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6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156210</xdr:rowOff>
    </xdr:from>
    <xdr:to>
      <xdr:col>74</xdr:col>
      <xdr:colOff>31750</xdr:colOff>
      <xdr:row>14</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96537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165354</xdr:rowOff>
    </xdr:from>
    <xdr:to>
      <xdr:col>69</xdr:col>
      <xdr:colOff>142875</xdr:colOff>
      <xdr:row>14</xdr:row>
      <xdr:rowOff>95504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105681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78486</xdr:rowOff>
    </xdr:from>
    <xdr:to>
      <xdr:col>65</xdr:col>
      <xdr:colOff>53975</xdr:colOff>
      <xdr:row>16</xdr:row>
      <xdr:rowOff>8636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18813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1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年度の経常的な扶助費は、令和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年度と比較すると制度改正等により大幅な上昇となった（</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老人福祉にかかる扶助費は微減となったものの、生活保護関連経費や児童手当、こども医療費助成等の児童福祉にかかる扶助費は増額となった。障害者総合支援関連経費についても増加傾向にあることから、今後も注視していく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167822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57</xdr:row>
      <xdr:rowOff>167822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13900"/>
          <a:ext cx="8382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100892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2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832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55</xdr:row>
      <xdr:rowOff>53522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17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57</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17957"/>
          <a:ext cx="889000" cy="52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89099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57349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超高齢社会への移行を反映し、経常経費充当一般財源において、後期高齢者医療事業、及び、介護保険事業への繰出金の増加傾向が続いている。令和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年度は介護保険事業が微減となったが、令和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年度に比べ、合せて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億円程度増加している。</a:t>
          </a:r>
        </a:p>
        <a:p>
          <a:r>
            <a:rPr kumimoji="1" lang="ja-JP" altLang="en-US" sz="1300">
              <a:latin typeface="ＭＳ Ｐゴシック" panose="020B0600070205080204" pitchFamily="50" charset="-128"/>
              <a:ea typeface="ＭＳ Ｐゴシック" panose="020B0600070205080204" pitchFamily="50" charset="-128"/>
            </a:rPr>
            <a:t>　後期高齢者医療事業、及び、介護保険事業への繰出金の増額は今後も避けられないと考えられることから、他の経常経費の抑制に努める。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161290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8812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161290</xdr:rowOff>
    </xdr:from>
    <xdr:to>
      <xdr:col>82</xdr:col>
      <xdr:colOff>107950</xdr:colOff>
      <xdr:row>61</xdr:row>
      <xdr:rowOff>161290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619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138447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1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121920</xdr:rowOff>
    </xdr:from>
    <xdr:to>
      <xdr:col>82</xdr:col>
      <xdr:colOff>158750</xdr:colOff>
      <xdr:row>59</xdr:row>
      <xdr:rowOff>52070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127000</xdr:rowOff>
    </xdr:from>
    <xdr:to>
      <xdr:col>78</xdr:col>
      <xdr:colOff>69850</xdr:colOff>
      <xdr:row>61</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4140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76200</xdr:rowOff>
    </xdr:from>
    <xdr:to>
      <xdr:col>78</xdr:col>
      <xdr:colOff>120650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16527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60</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299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96537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149860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2997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167640</xdr:rowOff>
    </xdr:from>
    <xdr:to>
      <xdr:col>69</xdr:col>
      <xdr:colOff>142875</xdr:colOff>
      <xdr:row>59</xdr:row>
      <xdr:rowOff>97790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107967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110490</xdr:rowOff>
    </xdr:from>
    <xdr:to>
      <xdr:col>65</xdr:col>
      <xdr:colOff>53975</xdr:colOff>
      <xdr:row>60</xdr:row>
      <xdr:rowOff>40640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22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50817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99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110490</xdr:rowOff>
    </xdr:from>
    <xdr:to>
      <xdr:col>82</xdr:col>
      <xdr:colOff>158750</xdr:colOff>
      <xdr:row>62</xdr:row>
      <xdr:rowOff>40640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61</xdr:row>
      <xdr:rowOff>19067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110490</xdr:rowOff>
    </xdr:from>
    <xdr:to>
      <xdr:col>78</xdr:col>
      <xdr:colOff>120650</xdr:colOff>
      <xdr:row>62</xdr:row>
      <xdr:rowOff>40640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62</xdr:row>
      <xdr:rowOff>25417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65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76200</xdr:rowOff>
    </xdr:from>
    <xdr:to>
      <xdr:col>74</xdr:col>
      <xdr:colOff>31750</xdr:colOff>
      <xdr:row>61</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162577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99060</xdr:rowOff>
    </xdr:from>
    <xdr:to>
      <xdr:col>65</xdr:col>
      <xdr:colOff>53975</xdr:colOff>
      <xdr:row>61</xdr:row>
      <xdr:rowOff>29210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13987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松阪市は、し尿処理・常備消防業務等を一部事務組合で行っているため、類似団体平均値に比べて経常収支比率が高い。</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年度は対象クラブ数の増加による放課後児童クラブ活動事業補助金等により微増となった。</a:t>
          </a:r>
        </a:p>
        <a:p>
          <a:r>
            <a:rPr kumimoji="1" lang="ja-JP" altLang="en-US" sz="1200">
              <a:latin typeface="ＭＳ Ｐゴシック" panose="020B0600070205080204" pitchFamily="50" charset="-128"/>
              <a:ea typeface="ＭＳ Ｐゴシック" panose="020B0600070205080204" pitchFamily="50" charset="-128"/>
            </a:rPr>
            <a:t>　繰出金については、法適用企業に対しては繰出基準を基本として、経営の健全化を求めるとともに、一部事務組合等の適正化、「補助金等に関する基本方針」に基づく補助金等の適正執行を徹底する。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41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83457</xdr:rowOff>
    </xdr:from>
    <xdr:to>
      <xdr:col>82</xdr:col>
      <xdr:colOff>107950</xdr:colOff>
      <xdr:row>38</xdr:row>
      <xdr:rowOff>116115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5985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39915</xdr:rowOff>
    </xdr:from>
    <xdr:to>
      <xdr:col>78</xdr:col>
      <xdr:colOff>69850</xdr:colOff>
      <xdr:row>38</xdr:row>
      <xdr:rowOff>83457</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5550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38100</xdr:rowOff>
    </xdr:from>
    <xdr:to>
      <xdr:col>78</xdr:col>
      <xdr:colOff>120650</xdr:colOff>
      <xdr:row>36</xdr:row>
      <xdr:rowOff>139700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149877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18143</xdr:rowOff>
    </xdr:from>
    <xdr:to>
      <xdr:col>73</xdr:col>
      <xdr:colOff>180975</xdr:colOff>
      <xdr:row>38</xdr:row>
      <xdr:rowOff>39915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5332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27214</xdr:rowOff>
    </xdr:from>
    <xdr:to>
      <xdr:col>74</xdr:col>
      <xdr:colOff>31750</xdr:colOff>
      <xdr:row>36</xdr:row>
      <xdr:rowOff>128814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138991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18143</xdr:rowOff>
    </xdr:from>
    <xdr:to>
      <xdr:col>69</xdr:col>
      <xdr:colOff>92075</xdr:colOff>
      <xdr:row>39</xdr:row>
      <xdr:rowOff>9978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5332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149877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65315</xdr:rowOff>
    </xdr:from>
    <xdr:to>
      <xdr:col>82</xdr:col>
      <xdr:colOff>158750</xdr:colOff>
      <xdr:row>38</xdr:row>
      <xdr:rowOff>166915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37392</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55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32657</xdr:rowOff>
    </xdr:from>
    <xdr:to>
      <xdr:col>78</xdr:col>
      <xdr:colOff>120650</xdr:colOff>
      <xdr:row>38</xdr:row>
      <xdr:rowOff>134257</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119034</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160565</xdr:rowOff>
    </xdr:from>
    <xdr:to>
      <xdr:col>74</xdr:col>
      <xdr:colOff>31750</xdr:colOff>
      <xdr:row>38</xdr:row>
      <xdr:rowOff>90715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75492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59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138793</xdr:rowOff>
    </xdr:from>
    <xdr:to>
      <xdr:col>69</xdr:col>
      <xdr:colOff>142875</xdr:colOff>
      <xdr:row>38</xdr:row>
      <xdr:rowOff>68943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53720</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130628</xdr:rowOff>
    </xdr:from>
    <xdr:to>
      <xdr:col>65</xdr:col>
      <xdr:colOff>53975</xdr:colOff>
      <xdr:row>39</xdr:row>
      <xdr:rowOff>60778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64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45555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73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令和元年度から数値は減少傾向で推移していたが、令和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は増加している。これは短期償還の影響はなくなったものの、未来投資基金の積み立てに要した合併特例事業債の償還を短期間で行っているためで、今後数年間は数値の上昇が見込まれる。また、金利は上昇傾向にあることから、利子の増加が見込まれ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148227</xdr:rowOff>
    </xdr:from>
    <xdr:to>
      <xdr:col>24</xdr:col>
      <xdr:colOff>25400</xdr:colOff>
      <xdr:row>80</xdr:row>
      <xdr:rowOff>156392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64077"/>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128469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4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156392</xdr:rowOff>
    </xdr:from>
    <xdr:to>
      <xdr:col>24</xdr:col>
      <xdr:colOff>114300</xdr:colOff>
      <xdr:row>80</xdr:row>
      <xdr:rowOff>156392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7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63154</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148227</xdr:rowOff>
    </xdr:from>
    <xdr:to>
      <xdr:col>24</xdr:col>
      <xdr:colOff>114300</xdr:colOff>
      <xdr:row>73</xdr:row>
      <xdr:rowOff>148227</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77</xdr:row>
      <xdr:rowOff>63319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180061"/>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89098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78014</xdr:rowOff>
    </xdr:from>
    <xdr:to>
      <xdr:col>19</xdr:col>
      <xdr:colOff>187325</xdr:colOff>
      <xdr:row>76</xdr:row>
      <xdr:rowOff>149861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108214"/>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136616</xdr:rowOff>
    </xdr:from>
    <xdr:to>
      <xdr:col>20</xdr:col>
      <xdr:colOff>38100</xdr:colOff>
      <xdr:row>78</xdr:row>
      <xdr:rowOff>66766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3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51543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424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78014</xdr:rowOff>
    </xdr:from>
    <xdr:to>
      <xdr:col>15</xdr:col>
      <xdr:colOff>98425</xdr:colOff>
      <xdr:row>76</xdr:row>
      <xdr:rowOff>84545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10821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123552</xdr:rowOff>
    </xdr:from>
    <xdr:to>
      <xdr:col>15</xdr:col>
      <xdr:colOff>149225</xdr:colOff>
      <xdr:row>78</xdr:row>
      <xdr:rowOff>53702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38479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84545</xdr:rowOff>
    </xdr:from>
    <xdr:to>
      <xdr:col>11</xdr:col>
      <xdr:colOff>9525</xdr:colOff>
      <xdr:row>76</xdr:row>
      <xdr:rowOff>143329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114745"/>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143148</xdr:rowOff>
    </xdr:from>
    <xdr:to>
      <xdr:col>11</xdr:col>
      <xdr:colOff>60325</xdr:colOff>
      <xdr:row>78</xdr:row>
      <xdr:rowOff>73298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58075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12519</xdr:rowOff>
    </xdr:from>
    <xdr:to>
      <xdr:col>24</xdr:col>
      <xdr:colOff>76200</xdr:colOff>
      <xdr:row>77</xdr:row>
      <xdr:rowOff>114119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29046</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05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27214</xdr:rowOff>
    </xdr:from>
    <xdr:to>
      <xdr:col>15</xdr:col>
      <xdr:colOff>149225</xdr:colOff>
      <xdr:row>76</xdr:row>
      <xdr:rowOff>128814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138992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2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33745</xdr:rowOff>
    </xdr:from>
    <xdr:to>
      <xdr:col>11</xdr:col>
      <xdr:colOff>60325</xdr:colOff>
      <xdr:row>76</xdr:row>
      <xdr:rowOff>135345</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145523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92529</xdr:rowOff>
    </xdr:from>
    <xdr:to>
      <xdr:col>6</xdr:col>
      <xdr:colOff>171450</xdr:colOff>
      <xdr:row>77</xdr:row>
      <xdr:rowOff>22679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32855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年度は扶助費や繰出金等が前年度対比で増額となったこと、また、歳入においては、地方交付税や法人事業税交付金等は増額となったものの、臨時財政対策債の減額もあり前年度に比べて増加した。</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80</xdr:row>
      <xdr:rowOff>21844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818872"/>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165371</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21844</xdr:rowOff>
    </xdr:from>
    <xdr:to>
      <xdr:col>82</xdr:col>
      <xdr:colOff>196850</xdr:colOff>
      <xdr:row>80</xdr:row>
      <xdr:rowOff>21844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110998</xdr:rowOff>
    </xdr:from>
    <xdr:to>
      <xdr:col>82</xdr:col>
      <xdr:colOff>107950</xdr:colOff>
      <xdr:row>77</xdr:row>
      <xdr:rowOff>129287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312648"/>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90424</xdr:rowOff>
    </xdr:from>
    <xdr:to>
      <xdr:col>78</xdr:col>
      <xdr:colOff>69850</xdr:colOff>
      <xdr:row>77</xdr:row>
      <xdr:rowOff>110998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2062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158496</xdr:rowOff>
    </xdr:from>
    <xdr:to>
      <xdr:col>78</xdr:col>
      <xdr:colOff>120650</xdr:colOff>
      <xdr:row>77</xdr:row>
      <xdr:rowOff>88646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98823</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21844</xdr:rowOff>
    </xdr:from>
    <xdr:to>
      <xdr:col>73</xdr:col>
      <xdr:colOff>180975</xdr:colOff>
      <xdr:row>76</xdr:row>
      <xdr:rowOff>90424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0520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21844</xdr:rowOff>
    </xdr:from>
    <xdr:to>
      <xdr:col>69</xdr:col>
      <xdr:colOff>92075</xdr:colOff>
      <xdr:row>77</xdr:row>
      <xdr:rowOff>69850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052044"/>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91712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80535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78487</xdr:rowOff>
    </xdr:from>
    <xdr:to>
      <xdr:col>82</xdr:col>
      <xdr:colOff>158750</xdr:colOff>
      <xdr:row>78</xdr:row>
      <xdr:rowOff>8637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50564</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60198</xdr:rowOff>
    </xdr:from>
    <xdr:to>
      <xdr:col>78</xdr:col>
      <xdr:colOff>120650</xdr:colOff>
      <xdr:row>77</xdr:row>
      <xdr:rowOff>161798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146575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4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39624</xdr:rowOff>
    </xdr:from>
    <xdr:to>
      <xdr:col>74</xdr:col>
      <xdr:colOff>31750</xdr:colOff>
      <xdr:row>76</xdr:row>
      <xdr:rowOff>141224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126001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142494</xdr:rowOff>
    </xdr:from>
    <xdr:to>
      <xdr:col>69</xdr:col>
      <xdr:colOff>142875</xdr:colOff>
      <xdr:row>76</xdr:row>
      <xdr:rowOff>72644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82821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101519</xdr:rowOff>
    </xdr:from>
    <xdr:to>
      <xdr:col>29</xdr:col>
      <xdr:colOff>127000</xdr:colOff>
      <xdr:row>19</xdr:row>
      <xdr:rowOff>162829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35094"/>
          <a:ext cx="0" cy="14329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134906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162829</xdr:rowOff>
    </xdr:from>
    <xdr:to>
      <xdr:col>30</xdr:col>
      <xdr:colOff>25400</xdr:colOff>
      <xdr:row>19</xdr:row>
      <xdr:rowOff>162829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680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78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101519</xdr:rowOff>
    </xdr:from>
    <xdr:to>
      <xdr:col>30</xdr:col>
      <xdr:colOff>25400</xdr:colOff>
      <xdr:row>11</xdr:row>
      <xdr:rowOff>101519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35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42860</xdr:rowOff>
    </xdr:from>
    <xdr:to>
      <xdr:col>29</xdr:col>
      <xdr:colOff>127000</xdr:colOff>
      <xdr:row>12</xdr:row>
      <xdr:rowOff>169184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147885"/>
          <a:ext cx="647700" cy="126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117345</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36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145268</xdr:rowOff>
    </xdr:from>
    <xdr:to>
      <xdr:col>29</xdr:col>
      <xdr:colOff>177800</xdr:colOff>
      <xdr:row>16</xdr:row>
      <xdr:rowOff>75418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64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169184</xdr:rowOff>
    </xdr:from>
    <xdr:to>
      <xdr:col>26</xdr:col>
      <xdr:colOff>50800</xdr:colOff>
      <xdr:row>13</xdr:row>
      <xdr:rowOff>79802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274209"/>
          <a:ext cx="698500" cy="82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74539</xdr:rowOff>
    </xdr:from>
    <xdr:to>
      <xdr:col>26</xdr:col>
      <xdr:colOff>101600</xdr:colOff>
      <xdr:row>17</xdr:row>
      <xdr:rowOff>4689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5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160916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51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79802</xdr:rowOff>
    </xdr:from>
    <xdr:to>
      <xdr:col>22</xdr:col>
      <xdr:colOff>114300</xdr:colOff>
      <xdr:row>13</xdr:row>
      <xdr:rowOff>103805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356277"/>
          <a:ext cx="698500" cy="24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115275</xdr:rowOff>
    </xdr:from>
    <xdr:to>
      <xdr:col>22</xdr:col>
      <xdr:colOff>165100</xdr:colOff>
      <xdr:row>17</xdr:row>
      <xdr:rowOff>45425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06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30202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9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103805</xdr:rowOff>
    </xdr:from>
    <xdr:to>
      <xdr:col>18</xdr:col>
      <xdr:colOff>177800</xdr:colOff>
      <xdr:row>15</xdr:row>
      <xdr:rowOff>22789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380280"/>
          <a:ext cx="698500" cy="261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43175</xdr:rowOff>
    </xdr:from>
    <xdr:to>
      <xdr:col>19</xdr:col>
      <xdr:colOff>38100</xdr:colOff>
      <xdr:row>17</xdr:row>
      <xdr:rowOff>144775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05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129552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9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31333</xdr:rowOff>
    </xdr:from>
    <xdr:to>
      <xdr:col>15</xdr:col>
      <xdr:colOff>101600</xdr:colOff>
      <xdr:row>18</xdr:row>
      <xdr:rowOff>132933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65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117710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51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163510</xdr:rowOff>
    </xdr:from>
    <xdr:to>
      <xdr:col>29</xdr:col>
      <xdr:colOff>177800</xdr:colOff>
      <xdr:row>12</xdr:row>
      <xdr:rowOff>93660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097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72087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00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118384</xdr:rowOff>
    </xdr:from>
    <xdr:to>
      <xdr:col>26</xdr:col>
      <xdr:colOff>101600</xdr:colOff>
      <xdr:row>13</xdr:row>
      <xdr:rowOff>48534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223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58711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1992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29002</xdr:rowOff>
    </xdr:from>
    <xdr:to>
      <xdr:col>22</xdr:col>
      <xdr:colOff>165100</xdr:colOff>
      <xdr:row>13</xdr:row>
      <xdr:rowOff>130602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305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140779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074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53005</xdr:rowOff>
    </xdr:from>
    <xdr:to>
      <xdr:col>19</xdr:col>
      <xdr:colOff>38100</xdr:colOff>
      <xdr:row>13</xdr:row>
      <xdr:rowOff>154605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329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164782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09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143439</xdr:rowOff>
    </xdr:from>
    <xdr:to>
      <xdr:col>15</xdr:col>
      <xdr:colOff>101600</xdr:colOff>
      <xdr:row>15</xdr:row>
      <xdr:rowOff>73589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591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83766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36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14940</xdr:rowOff>
    </xdr:from>
    <xdr:to>
      <xdr:col>29</xdr:col>
      <xdr:colOff>127000</xdr:colOff>
      <xdr:row>38</xdr:row>
      <xdr:rowOff>126131</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82390"/>
          <a:ext cx="0" cy="1311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98208</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65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126131</xdr:rowOff>
    </xdr:from>
    <xdr:to>
      <xdr:col>30</xdr:col>
      <xdr:colOff>25400</xdr:colOff>
      <xdr:row>38</xdr:row>
      <xdr:rowOff>126131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937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101317</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02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14940</xdr:rowOff>
    </xdr:from>
    <xdr:to>
      <xdr:col>30</xdr:col>
      <xdr:colOff>25400</xdr:colOff>
      <xdr:row>34</xdr:row>
      <xdr:rowOff>14940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823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89144</xdr:rowOff>
    </xdr:from>
    <xdr:to>
      <xdr:col>29</xdr:col>
      <xdr:colOff>127000</xdr:colOff>
      <xdr:row>37</xdr:row>
      <xdr:rowOff>304577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213844"/>
          <a:ext cx="647700" cy="215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249593</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8599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61616</xdr:rowOff>
    </xdr:from>
    <xdr:to>
      <xdr:col>29</xdr:col>
      <xdr:colOff>177800</xdr:colOff>
      <xdr:row>36</xdr:row>
      <xdr:rowOff>163216</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214691</xdr:rowOff>
    </xdr:from>
    <xdr:to>
      <xdr:col>26</xdr:col>
      <xdr:colOff>50800</xdr:colOff>
      <xdr:row>37</xdr:row>
      <xdr:rowOff>304577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7339391"/>
          <a:ext cx="698500" cy="898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117622</xdr:rowOff>
    </xdr:from>
    <xdr:to>
      <xdr:col>26</xdr:col>
      <xdr:colOff>101600</xdr:colOff>
      <xdr:row>37</xdr:row>
      <xdr:rowOff>47772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708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229399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39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119959</xdr:rowOff>
    </xdr:from>
    <xdr:to>
      <xdr:col>22</xdr:col>
      <xdr:colOff>114300</xdr:colOff>
      <xdr:row>37</xdr:row>
      <xdr:rowOff>214691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7073209"/>
          <a:ext cx="698500" cy="266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121828</xdr:rowOff>
    </xdr:from>
    <xdr:to>
      <xdr:col>22</xdr:col>
      <xdr:colOff>165100</xdr:colOff>
      <xdr:row>37</xdr:row>
      <xdr:rowOff>51978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50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233605</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48544</xdr:rowOff>
    </xdr:from>
    <xdr:to>
      <xdr:col>18</xdr:col>
      <xdr:colOff>177800</xdr:colOff>
      <xdr:row>36</xdr:row>
      <xdr:rowOff>119959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001794"/>
          <a:ext cx="698500" cy="71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85116</xdr:rowOff>
    </xdr:from>
    <xdr:to>
      <xdr:col>19</xdr:col>
      <xdr:colOff>38100</xdr:colOff>
      <xdr:row>37</xdr:row>
      <xdr:rowOff>15266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3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24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50551</xdr:rowOff>
    </xdr:from>
    <xdr:to>
      <xdr:col>15</xdr:col>
      <xdr:colOff>101600</xdr:colOff>
      <xdr:row>36</xdr:row>
      <xdr:rowOff>152151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0038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136928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90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38344</xdr:rowOff>
    </xdr:from>
    <xdr:to>
      <xdr:col>29</xdr:col>
      <xdr:colOff>177800</xdr:colOff>
      <xdr:row>37</xdr:row>
      <xdr:rowOff>139944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163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10421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13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253777</xdr:rowOff>
    </xdr:from>
    <xdr:to>
      <xdr:col>26</xdr:col>
      <xdr:colOff>101600</xdr:colOff>
      <xdr:row>38</xdr:row>
      <xdr:rowOff>12477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378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340154</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464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163891</xdr:rowOff>
    </xdr:from>
    <xdr:to>
      <xdr:col>22</xdr:col>
      <xdr:colOff>165100</xdr:colOff>
      <xdr:row>37</xdr:row>
      <xdr:rowOff>265491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288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250268</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374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69159</xdr:rowOff>
    </xdr:from>
    <xdr:to>
      <xdr:col>19</xdr:col>
      <xdr:colOff>38100</xdr:colOff>
      <xdr:row>36</xdr:row>
      <xdr:rowOff>170759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022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180936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79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340644</xdr:rowOff>
    </xdr:from>
    <xdr:to>
      <xdr:col>15</xdr:col>
      <xdr:colOff>101600</xdr:colOff>
      <xdr:row>36</xdr:row>
      <xdr:rowOff>99344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950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109521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719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157,316
152,205
623.58
76,178,165
73,090,793
2,411,251
41,702,827
45,402,542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8849</xdr:rowOff>
    </xdr:from>
    <xdr:to>
      <xdr:col>24</xdr:col>
      <xdr:colOff>62865</xdr:colOff>
      <xdr:row>37</xdr:row>
      <xdr:rowOff>3866</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52349"/>
          <a:ext cx="1270" cy="1195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7693</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35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3866</xdr:rowOff>
    </xdr:from>
    <xdr:to>
      <xdr:col>24</xdr:col>
      <xdr:colOff>152400</xdr:colOff>
      <xdr:row>37</xdr:row>
      <xdr:rowOff>3866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3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126976</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8849</xdr:rowOff>
    </xdr:from>
    <xdr:to>
      <xdr:col>24</xdr:col>
      <xdr:colOff>152400</xdr:colOff>
      <xdr:row>30</xdr:row>
      <xdr:rowOff>8849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5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3272</xdr:rowOff>
    </xdr:from>
    <xdr:to>
      <xdr:col>24</xdr:col>
      <xdr:colOff>63500</xdr:colOff>
      <xdr:row>32</xdr:row>
      <xdr:rowOff>35047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489672"/>
          <a:ext cx="8382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165991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65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16114</xdr:rowOff>
    </xdr:from>
    <xdr:to>
      <xdr:col>24</xdr:col>
      <xdr:colOff>114300</xdr:colOff>
      <xdr:row>33</xdr:row>
      <xdr:rowOff>117714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67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3272</xdr:rowOff>
    </xdr:from>
    <xdr:to>
      <xdr:col>19</xdr:col>
      <xdr:colOff>177800</xdr:colOff>
      <xdr:row>32</xdr:row>
      <xdr:rowOff>9672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489672"/>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52644</xdr:rowOff>
    </xdr:from>
    <xdr:to>
      <xdr:col>20</xdr:col>
      <xdr:colOff>38100</xdr:colOff>
      <xdr:row>33</xdr:row>
      <xdr:rowOff>154244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71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145371</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0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9672</xdr:rowOff>
    </xdr:from>
    <xdr:to>
      <xdr:col>15</xdr:col>
      <xdr:colOff>50800</xdr:colOff>
      <xdr:row>32</xdr:row>
      <xdr:rowOff>127310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496072"/>
          <a:ext cx="889000" cy="11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84282</xdr:rowOff>
    </xdr:from>
    <xdr:to>
      <xdr:col>15</xdr:col>
      <xdr:colOff>101600</xdr:colOff>
      <xdr:row>34</xdr:row>
      <xdr:rowOff>14432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74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5559</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3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127310</xdr:rowOff>
    </xdr:from>
    <xdr:to>
      <xdr:col>10</xdr:col>
      <xdr:colOff>114300</xdr:colOff>
      <xdr:row>35</xdr:row>
      <xdr:rowOff>78618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613710"/>
          <a:ext cx="889000" cy="46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29967</xdr:rowOff>
    </xdr:from>
    <xdr:to>
      <xdr:col>10</xdr:col>
      <xdr:colOff>165100</xdr:colOff>
      <xdr:row>34</xdr:row>
      <xdr:rowOff>131567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85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122694</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5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162326</xdr:rowOff>
    </xdr:from>
    <xdr:to>
      <xdr:col>6</xdr:col>
      <xdr:colOff>38100</xdr:colOff>
      <xdr:row>36</xdr:row>
      <xdr:rowOff>92476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6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83603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25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155697</xdr:rowOff>
    </xdr:from>
    <xdr:to>
      <xdr:col>24</xdr:col>
      <xdr:colOff>114300</xdr:colOff>
      <xdr:row>32</xdr:row>
      <xdr:rowOff>85847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47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7124</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32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123922</xdr:rowOff>
    </xdr:from>
    <xdr:to>
      <xdr:col>20</xdr:col>
      <xdr:colOff>38100</xdr:colOff>
      <xdr:row>32</xdr:row>
      <xdr:rowOff>54072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43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70599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21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130322</xdr:rowOff>
    </xdr:from>
    <xdr:to>
      <xdr:col>15</xdr:col>
      <xdr:colOff>101600</xdr:colOff>
      <xdr:row>32</xdr:row>
      <xdr:rowOff>60472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44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76999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22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76510</xdr:rowOff>
    </xdr:from>
    <xdr:to>
      <xdr:col>10</xdr:col>
      <xdr:colOff>165100</xdr:colOff>
      <xdr:row>33</xdr:row>
      <xdr:rowOff>6660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56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23187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33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27818</xdr:rowOff>
    </xdr:from>
    <xdr:to>
      <xdr:col>6</xdr:col>
      <xdr:colOff>38100</xdr:colOff>
      <xdr:row>35</xdr:row>
      <xdr:rowOff>129418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02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145945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80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28639</xdr:rowOff>
    </xdr:from>
    <xdr:to>
      <xdr:col>24</xdr:col>
      <xdr:colOff>62865</xdr:colOff>
      <xdr:row>58</xdr:row>
      <xdr:rowOff>125031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01139"/>
          <a:ext cx="1270" cy="1467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128858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125031</xdr:rowOff>
    </xdr:from>
    <xdr:to>
      <xdr:col>24</xdr:col>
      <xdr:colOff>152400</xdr:colOff>
      <xdr:row>58</xdr:row>
      <xdr:rowOff>125031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69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146766</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28639</xdr:rowOff>
    </xdr:from>
    <xdr:to>
      <xdr:col>24</xdr:col>
      <xdr:colOff>152400</xdr:colOff>
      <xdr:row>50</xdr:row>
      <xdr:rowOff>28639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01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21324</xdr:rowOff>
    </xdr:from>
    <xdr:to>
      <xdr:col>24</xdr:col>
      <xdr:colOff>63500</xdr:colOff>
      <xdr:row>57</xdr:row>
      <xdr:rowOff>86931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793974"/>
          <a:ext cx="838200" cy="6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35386</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293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12509</xdr:rowOff>
    </xdr:from>
    <xdr:to>
      <xdr:col>24</xdr:col>
      <xdr:colOff>114300</xdr:colOff>
      <xdr:row>55</xdr:row>
      <xdr:rowOff>114109</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442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21324</xdr:rowOff>
    </xdr:from>
    <xdr:to>
      <xdr:col>19</xdr:col>
      <xdr:colOff>177800</xdr:colOff>
      <xdr:row>57</xdr:row>
      <xdr:rowOff>93142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93974"/>
          <a:ext cx="889000" cy="7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167272</xdr:rowOff>
    </xdr:from>
    <xdr:to>
      <xdr:col>20</xdr:col>
      <xdr:colOff>38100</xdr:colOff>
      <xdr:row>55</xdr:row>
      <xdr:rowOff>97422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2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113949</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20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93142</xdr:rowOff>
    </xdr:from>
    <xdr:to>
      <xdr:col>15</xdr:col>
      <xdr:colOff>50800</xdr:colOff>
      <xdr:row>59</xdr:row>
      <xdr:rowOff>89141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65792"/>
          <a:ext cx="889000" cy="33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92634</xdr:rowOff>
    </xdr:from>
    <xdr:to>
      <xdr:col>15</xdr:col>
      <xdr:colOff>101600</xdr:colOff>
      <xdr:row>56</xdr:row>
      <xdr:rowOff>22784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5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39311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29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124993</xdr:rowOff>
    </xdr:from>
    <xdr:to>
      <xdr:col>10</xdr:col>
      <xdr:colOff>114300</xdr:colOff>
      <xdr:row>59</xdr:row>
      <xdr:rowOff>89141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97643"/>
          <a:ext cx="889000" cy="30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49429</xdr:rowOff>
    </xdr:from>
    <xdr:to>
      <xdr:col>10</xdr:col>
      <xdr:colOff>165100</xdr:colOff>
      <xdr:row>57</xdr:row>
      <xdr:rowOff>151029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167556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9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111303</xdr:rowOff>
    </xdr:from>
    <xdr:to>
      <xdr:col>6</xdr:col>
      <xdr:colOff>38100</xdr:colOff>
      <xdr:row>58</xdr:row>
      <xdr:rowOff>41453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8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32580</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7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36131</xdr:rowOff>
    </xdr:from>
    <xdr:to>
      <xdr:col>24</xdr:col>
      <xdr:colOff>114300</xdr:colOff>
      <xdr:row>57</xdr:row>
      <xdr:rowOff>137731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0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14558</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8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141974</xdr:rowOff>
    </xdr:from>
    <xdr:to>
      <xdr:col>20</xdr:col>
      <xdr:colOff>38100</xdr:colOff>
      <xdr:row>57</xdr:row>
      <xdr:rowOff>72124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4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63251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83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42342</xdr:rowOff>
    </xdr:from>
    <xdr:to>
      <xdr:col>15</xdr:col>
      <xdr:colOff>101600</xdr:colOff>
      <xdr:row>57</xdr:row>
      <xdr:rowOff>143942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1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135069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0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38341</xdr:rowOff>
    </xdr:from>
    <xdr:to>
      <xdr:col>10</xdr:col>
      <xdr:colOff>165100</xdr:colOff>
      <xdr:row>59</xdr:row>
      <xdr:rowOff>139941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15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131068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24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74193</xdr:rowOff>
    </xdr:from>
    <xdr:to>
      <xdr:col>6</xdr:col>
      <xdr:colOff>38100</xdr:colOff>
      <xdr:row>58</xdr:row>
      <xdr:rowOff>4343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4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20870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62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19739</xdr:rowOff>
    </xdr:from>
    <xdr:to>
      <xdr:col>24</xdr:col>
      <xdr:colOff>62865</xdr:colOff>
      <xdr:row>78</xdr:row>
      <xdr:rowOff>136325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92689"/>
          <a:ext cx="127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140152</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136325</xdr:rowOff>
    </xdr:from>
    <xdr:to>
      <xdr:col>24</xdr:col>
      <xdr:colOff>152400</xdr:colOff>
      <xdr:row>78</xdr:row>
      <xdr:rowOff>136325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0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137866</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6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19739</xdr:rowOff>
    </xdr:from>
    <xdr:to>
      <xdr:col>24</xdr:col>
      <xdr:colOff>152400</xdr:colOff>
      <xdr:row>71</xdr:row>
      <xdr:rowOff>19739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9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82006</xdr:rowOff>
    </xdr:from>
    <xdr:to>
      <xdr:col>24</xdr:col>
      <xdr:colOff>63500</xdr:colOff>
      <xdr:row>76</xdr:row>
      <xdr:rowOff>89953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112206"/>
          <a:ext cx="838200" cy="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165226</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5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142349</xdr:rowOff>
    </xdr:from>
    <xdr:to>
      <xdr:col>24</xdr:col>
      <xdr:colOff>114300</xdr:colOff>
      <xdr:row>76</xdr:row>
      <xdr:rowOff>72498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010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82006</xdr:rowOff>
    </xdr:from>
    <xdr:to>
      <xdr:col>19</xdr:col>
      <xdr:colOff>177800</xdr:colOff>
      <xdr:row>76</xdr:row>
      <xdr:rowOff>107696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112206"/>
          <a:ext cx="889000" cy="2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21191</xdr:rowOff>
    </xdr:from>
    <xdr:to>
      <xdr:col>20</xdr:col>
      <xdr:colOff>38100</xdr:colOff>
      <xdr:row>76</xdr:row>
      <xdr:rowOff>122791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139318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2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31060</xdr:rowOff>
    </xdr:from>
    <xdr:to>
      <xdr:col>15</xdr:col>
      <xdr:colOff>50800</xdr:colOff>
      <xdr:row>76</xdr:row>
      <xdr:rowOff>107696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061260"/>
          <a:ext cx="889000" cy="7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30553</xdr:rowOff>
    </xdr:from>
    <xdr:to>
      <xdr:col>15</xdr:col>
      <xdr:colOff>101600</xdr:colOff>
      <xdr:row>76</xdr:row>
      <xdr:rowOff>132153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6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148679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3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31060</xdr:rowOff>
    </xdr:from>
    <xdr:to>
      <xdr:col>10</xdr:col>
      <xdr:colOff>114300</xdr:colOff>
      <xdr:row>76</xdr:row>
      <xdr:rowOff>90388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061260"/>
          <a:ext cx="889000" cy="5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51453</xdr:rowOff>
    </xdr:from>
    <xdr:to>
      <xdr:col>10</xdr:col>
      <xdr:colOff>165100</xdr:colOff>
      <xdr:row>76</xdr:row>
      <xdr:rowOff>153053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8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144180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7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113066</xdr:rowOff>
    </xdr:from>
    <xdr:to>
      <xdr:col>6</xdr:col>
      <xdr:colOff>38100</xdr:colOff>
      <xdr:row>77</xdr:row>
      <xdr:rowOff>43216</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4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34343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35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39153</xdr:rowOff>
    </xdr:from>
    <xdr:to>
      <xdr:col>24</xdr:col>
      <xdr:colOff>114300</xdr:colOff>
      <xdr:row>76</xdr:row>
      <xdr:rowOff>140753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6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17580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4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31206</xdr:rowOff>
    </xdr:from>
    <xdr:to>
      <xdr:col>20</xdr:col>
      <xdr:colOff>38100</xdr:colOff>
      <xdr:row>76</xdr:row>
      <xdr:rowOff>132806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123933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15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56896</xdr:rowOff>
    </xdr:from>
    <xdr:to>
      <xdr:col>15</xdr:col>
      <xdr:colOff>101600</xdr:colOff>
      <xdr:row>76</xdr:row>
      <xdr:rowOff>158496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8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149623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17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151710</xdr:rowOff>
    </xdr:from>
    <xdr:to>
      <xdr:col>10</xdr:col>
      <xdr:colOff>165100</xdr:colOff>
      <xdr:row>76</xdr:row>
      <xdr:rowOff>81860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1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98388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7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39588</xdr:rowOff>
    </xdr:from>
    <xdr:to>
      <xdr:col>6</xdr:col>
      <xdr:colOff>38100</xdr:colOff>
      <xdr:row>76</xdr:row>
      <xdr:rowOff>141188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6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157715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4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54857</xdr:rowOff>
    </xdr:from>
    <xdr:to>
      <xdr:col>24</xdr:col>
      <xdr:colOff>62865</xdr:colOff>
      <xdr:row>98</xdr:row>
      <xdr:rowOff>153481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85357"/>
          <a:ext cx="1270" cy="1470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157308</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5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153481</xdr:rowOff>
    </xdr:from>
    <xdr:to>
      <xdr:col>24</xdr:col>
      <xdr:colOff>152400</xdr:colOff>
      <xdr:row>98</xdr:row>
      <xdr:rowOff>153481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5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1534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6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54857</xdr:rowOff>
    </xdr:from>
    <xdr:to>
      <xdr:col>24</xdr:col>
      <xdr:colOff>152400</xdr:colOff>
      <xdr:row>90</xdr:row>
      <xdr:rowOff>54857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8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53485</xdr:rowOff>
    </xdr:from>
    <xdr:to>
      <xdr:col>24</xdr:col>
      <xdr:colOff>63500</xdr:colOff>
      <xdr:row>95</xdr:row>
      <xdr:rowOff>10117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169785"/>
          <a:ext cx="838200" cy="12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102728</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19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124301</xdr:rowOff>
    </xdr:from>
    <xdr:to>
      <xdr:col>24</xdr:col>
      <xdr:colOff>114300</xdr:colOff>
      <xdr:row>95</xdr:row>
      <xdr:rowOff>54451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40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28829</xdr:rowOff>
    </xdr:from>
    <xdr:to>
      <xdr:col>19</xdr:col>
      <xdr:colOff>177800</xdr:colOff>
      <xdr:row>95</xdr:row>
      <xdr:rowOff>10117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5630779"/>
          <a:ext cx="889000" cy="66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166167</xdr:rowOff>
    </xdr:from>
    <xdr:to>
      <xdr:col>20</xdr:col>
      <xdr:colOff>38100</xdr:colOff>
      <xdr:row>96</xdr:row>
      <xdr:rowOff>96317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87444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54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28829</xdr:rowOff>
    </xdr:from>
    <xdr:to>
      <xdr:col>15</xdr:col>
      <xdr:colOff>50800</xdr:colOff>
      <xdr:row>95</xdr:row>
      <xdr:rowOff>143880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5630779"/>
          <a:ext cx="889000" cy="80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108266</xdr:rowOff>
    </xdr:from>
    <xdr:to>
      <xdr:col>15</xdr:col>
      <xdr:colOff>101600</xdr:colOff>
      <xdr:row>94</xdr:row>
      <xdr:rowOff>38416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0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29543</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145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143880</xdr:rowOff>
    </xdr:from>
    <xdr:to>
      <xdr:col>10</xdr:col>
      <xdr:colOff>114300</xdr:colOff>
      <xdr:row>96</xdr:row>
      <xdr:rowOff>35230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431630"/>
          <a:ext cx="889000" cy="6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167244</xdr:rowOff>
    </xdr:from>
    <xdr:to>
      <xdr:col>10</xdr:col>
      <xdr:colOff>165100</xdr:colOff>
      <xdr:row>98</xdr:row>
      <xdr:rowOff>97394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9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88521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89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58365</xdr:rowOff>
    </xdr:from>
    <xdr:to>
      <xdr:col>6</xdr:col>
      <xdr:colOff>38100</xdr:colOff>
      <xdr:row>98</xdr:row>
      <xdr:rowOff>159965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8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151092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95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2685</xdr:rowOff>
    </xdr:from>
    <xdr:to>
      <xdr:col>24</xdr:col>
      <xdr:colOff>114300</xdr:colOff>
      <xdr:row>94</xdr:row>
      <xdr:rowOff>104285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1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25562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97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130767</xdr:rowOff>
    </xdr:from>
    <xdr:to>
      <xdr:col>20</xdr:col>
      <xdr:colOff>38100</xdr:colOff>
      <xdr:row>95</xdr:row>
      <xdr:rowOff>60917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24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77444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022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149479</xdr:rowOff>
    </xdr:from>
    <xdr:to>
      <xdr:col>15</xdr:col>
      <xdr:colOff>101600</xdr:colOff>
      <xdr:row>91</xdr:row>
      <xdr:rowOff>79629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57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96156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35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93080</xdr:rowOff>
    </xdr:from>
    <xdr:to>
      <xdr:col>10</xdr:col>
      <xdr:colOff>165100</xdr:colOff>
      <xdr:row>96</xdr:row>
      <xdr:rowOff>23230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38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39757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155880</xdr:rowOff>
    </xdr:from>
    <xdr:to>
      <xdr:col>6</xdr:col>
      <xdr:colOff>38100</xdr:colOff>
      <xdr:row>96</xdr:row>
      <xdr:rowOff>86030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4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102557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21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31028</xdr:rowOff>
    </xdr:from>
    <xdr:to>
      <xdr:col>54</xdr:col>
      <xdr:colOff>189865</xdr:colOff>
      <xdr:row>39</xdr:row>
      <xdr:rowOff>97279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203228"/>
          <a:ext cx="1270" cy="580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101106</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8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97279</xdr:rowOff>
    </xdr:from>
    <xdr:to>
      <xdr:col>55</xdr:col>
      <xdr:colOff>88900</xdr:colOff>
      <xdr:row>39</xdr:row>
      <xdr:rowOff>97279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83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149155</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97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31028</xdr:rowOff>
    </xdr:from>
    <xdr:to>
      <xdr:col>55</xdr:col>
      <xdr:colOff>88900</xdr:colOff>
      <xdr:row>36</xdr:row>
      <xdr:rowOff>31028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2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31028</xdr:rowOff>
    </xdr:from>
    <xdr:to>
      <xdr:col>55</xdr:col>
      <xdr:colOff>0</xdr:colOff>
      <xdr:row>36</xdr:row>
      <xdr:rowOff>72720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203228"/>
          <a:ext cx="838200" cy="4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14074</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529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35647</xdr:rowOff>
    </xdr:from>
    <xdr:to>
      <xdr:col>55</xdr:col>
      <xdr:colOff>50800</xdr:colOff>
      <xdr:row>38</xdr:row>
      <xdr:rowOff>137247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55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72720</xdr:rowOff>
    </xdr:from>
    <xdr:to>
      <xdr:col>50</xdr:col>
      <xdr:colOff>114300</xdr:colOff>
      <xdr:row>37</xdr:row>
      <xdr:rowOff>30581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244920"/>
          <a:ext cx="889000" cy="12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18154</xdr:rowOff>
    </xdr:from>
    <xdr:to>
      <xdr:col>50</xdr:col>
      <xdr:colOff>165100</xdr:colOff>
      <xdr:row>38</xdr:row>
      <xdr:rowOff>119754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53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110881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6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158282</xdr:rowOff>
    </xdr:from>
    <xdr:to>
      <xdr:col>45</xdr:col>
      <xdr:colOff>177800</xdr:colOff>
      <xdr:row>37</xdr:row>
      <xdr:rowOff>30581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5301782"/>
          <a:ext cx="889000" cy="107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65387</xdr:rowOff>
    </xdr:from>
    <xdr:to>
      <xdr:col>46</xdr:col>
      <xdr:colOff>38100</xdr:colOff>
      <xdr:row>38</xdr:row>
      <xdr:rowOff>166987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8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158114</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67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158282</xdr:rowOff>
    </xdr:from>
    <xdr:to>
      <xdr:col>41</xdr:col>
      <xdr:colOff>50800</xdr:colOff>
      <xdr:row>37</xdr:row>
      <xdr:rowOff>126028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5301782"/>
          <a:ext cx="889000" cy="116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3338</xdr:rowOff>
    </xdr:from>
    <xdr:to>
      <xdr:col>41</xdr:col>
      <xdr:colOff>101600</xdr:colOff>
      <xdr:row>32</xdr:row>
      <xdr:rowOff>104938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548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96065</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558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152135</xdr:rowOff>
    </xdr:from>
    <xdr:to>
      <xdr:col>36</xdr:col>
      <xdr:colOff>165100</xdr:colOff>
      <xdr:row>39</xdr:row>
      <xdr:rowOff>82285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66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73412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75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151678</xdr:rowOff>
    </xdr:from>
    <xdr:to>
      <xdr:col>55</xdr:col>
      <xdr:colOff>50800</xdr:colOff>
      <xdr:row>36</xdr:row>
      <xdr:rowOff>81828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5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104705</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0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21920</xdr:rowOff>
    </xdr:from>
    <xdr:to>
      <xdr:col>50</xdr:col>
      <xdr:colOff>165100</xdr:colOff>
      <xdr:row>36</xdr:row>
      <xdr:rowOff>123520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1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140047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96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151231</xdr:rowOff>
    </xdr:from>
    <xdr:to>
      <xdr:col>46</xdr:col>
      <xdr:colOff>38100</xdr:colOff>
      <xdr:row>37</xdr:row>
      <xdr:rowOff>81381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2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97908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09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107482</xdr:rowOff>
    </xdr:from>
    <xdr:to>
      <xdr:col>41</xdr:col>
      <xdr:colOff>101600</xdr:colOff>
      <xdr:row>31</xdr:row>
      <xdr:rowOff>37632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525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54159</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5026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75228</xdr:rowOff>
    </xdr:from>
    <xdr:to>
      <xdr:col>36</xdr:col>
      <xdr:colOff>165100</xdr:colOff>
      <xdr:row>38</xdr:row>
      <xdr:rowOff>5378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1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21905</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19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127241</xdr:rowOff>
    </xdr:from>
    <xdr:to>
      <xdr:col>54</xdr:col>
      <xdr:colOff>189865</xdr:colOff>
      <xdr:row>58</xdr:row>
      <xdr:rowOff>78740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99741"/>
          <a:ext cx="1270" cy="132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82567</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2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78740</xdr:rowOff>
    </xdr:from>
    <xdr:to>
      <xdr:col>55</xdr:col>
      <xdr:colOff>88900</xdr:colOff>
      <xdr:row>58</xdr:row>
      <xdr:rowOff>78740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73918</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127241</xdr:rowOff>
    </xdr:from>
    <xdr:to>
      <xdr:col>55</xdr:col>
      <xdr:colOff>88900</xdr:colOff>
      <xdr:row>50</xdr:row>
      <xdr:rowOff>127241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15151</xdr:rowOff>
    </xdr:from>
    <xdr:to>
      <xdr:col>55</xdr:col>
      <xdr:colOff>0</xdr:colOff>
      <xdr:row>57</xdr:row>
      <xdr:rowOff>35801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787801"/>
          <a:ext cx="838200" cy="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76001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334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53124</xdr:rowOff>
    </xdr:from>
    <xdr:to>
      <xdr:col>55</xdr:col>
      <xdr:colOff>50800</xdr:colOff>
      <xdr:row>55</xdr:row>
      <xdr:rowOff>154724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48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15151</xdr:rowOff>
    </xdr:from>
    <xdr:to>
      <xdr:col>50</xdr:col>
      <xdr:colOff>114300</xdr:colOff>
      <xdr:row>58</xdr:row>
      <xdr:rowOff>5093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787801"/>
          <a:ext cx="889000" cy="16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12681</xdr:rowOff>
    </xdr:from>
    <xdr:to>
      <xdr:col>50</xdr:col>
      <xdr:colOff>165100</xdr:colOff>
      <xdr:row>56</xdr:row>
      <xdr:rowOff>114281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6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130808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38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111792</xdr:rowOff>
    </xdr:from>
    <xdr:to>
      <xdr:col>45</xdr:col>
      <xdr:colOff>177800</xdr:colOff>
      <xdr:row>58</xdr:row>
      <xdr:rowOff>5093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884442"/>
          <a:ext cx="889000" cy="6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56249</xdr:rowOff>
    </xdr:from>
    <xdr:to>
      <xdr:col>46</xdr:col>
      <xdr:colOff>38100</xdr:colOff>
      <xdr:row>55</xdr:row>
      <xdr:rowOff>157849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48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2926</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2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67481</xdr:rowOff>
    </xdr:from>
    <xdr:to>
      <xdr:col>41</xdr:col>
      <xdr:colOff>50800</xdr:colOff>
      <xdr:row>57</xdr:row>
      <xdr:rowOff>111792</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497231"/>
          <a:ext cx="889000" cy="38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83471</xdr:rowOff>
    </xdr:from>
    <xdr:to>
      <xdr:col>41</xdr:col>
      <xdr:colOff>101600</xdr:colOff>
      <xdr:row>55</xdr:row>
      <xdr:rowOff>13621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30148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11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152489</xdr:rowOff>
    </xdr:from>
    <xdr:to>
      <xdr:col>36</xdr:col>
      <xdr:colOff>165100</xdr:colOff>
      <xdr:row>55</xdr:row>
      <xdr:rowOff>82639</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4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99166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18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156451</xdr:rowOff>
    </xdr:from>
    <xdr:to>
      <xdr:col>55</xdr:col>
      <xdr:colOff>50800</xdr:colOff>
      <xdr:row>57</xdr:row>
      <xdr:rowOff>86601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75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134878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3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135801</xdr:rowOff>
    </xdr:from>
    <xdr:to>
      <xdr:col>50</xdr:col>
      <xdr:colOff>165100</xdr:colOff>
      <xdr:row>57</xdr:row>
      <xdr:rowOff>65951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3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57078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82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125743</xdr:rowOff>
    </xdr:from>
    <xdr:to>
      <xdr:col>46</xdr:col>
      <xdr:colOff>38100</xdr:colOff>
      <xdr:row>58</xdr:row>
      <xdr:rowOff>55893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89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47020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99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60992</xdr:rowOff>
    </xdr:from>
    <xdr:to>
      <xdr:col>41</xdr:col>
      <xdr:colOff>101600</xdr:colOff>
      <xdr:row>57</xdr:row>
      <xdr:rowOff>162592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153719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92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16681</xdr:rowOff>
    </xdr:from>
    <xdr:to>
      <xdr:col>36</xdr:col>
      <xdr:colOff>165100</xdr:colOff>
      <xdr:row>55</xdr:row>
      <xdr:rowOff>118281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44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109408</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53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31703</xdr:rowOff>
    </xdr:from>
    <xdr:to>
      <xdr:col>54</xdr:col>
      <xdr:colOff>189865</xdr:colOff>
      <xdr:row>79</xdr:row>
      <xdr:rowOff>74941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33203"/>
          <a:ext cx="1270" cy="158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78768</xdr:rowOff>
    </xdr:from>
    <xdr:ext cx="378565"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23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74941</xdr:rowOff>
    </xdr:from>
    <xdr:to>
      <xdr:col>55</xdr:col>
      <xdr:colOff>88900</xdr:colOff>
      <xdr:row>79</xdr:row>
      <xdr:rowOff>74941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1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149830</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0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31703</xdr:rowOff>
    </xdr:from>
    <xdr:to>
      <xdr:col>55</xdr:col>
      <xdr:colOff>88900</xdr:colOff>
      <xdr:row>70</xdr:row>
      <xdr:rowOff>31703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3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140517</xdr:rowOff>
    </xdr:from>
    <xdr:to>
      <xdr:col>55</xdr:col>
      <xdr:colOff>0</xdr:colOff>
      <xdr:row>78</xdr:row>
      <xdr:rowOff>130524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342167"/>
          <a:ext cx="838200" cy="16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160926</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1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138049</xdr:rowOff>
    </xdr:from>
    <xdr:to>
      <xdr:col>55</xdr:col>
      <xdr:colOff>50800</xdr:colOff>
      <xdr:row>77</xdr:row>
      <xdr:rowOff>68199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16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140517</xdr:rowOff>
    </xdr:from>
    <xdr:to>
      <xdr:col>50</xdr:col>
      <xdr:colOff>114300</xdr:colOff>
      <xdr:row>78</xdr:row>
      <xdr:rowOff>56652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342167"/>
          <a:ext cx="889000" cy="8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102192</xdr:rowOff>
    </xdr:from>
    <xdr:to>
      <xdr:col>50</xdr:col>
      <xdr:colOff>165100</xdr:colOff>
      <xdr:row>78</xdr:row>
      <xdr:rowOff>32342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30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23469</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39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56652</xdr:rowOff>
    </xdr:from>
    <xdr:to>
      <xdr:col>45</xdr:col>
      <xdr:colOff>177800</xdr:colOff>
      <xdr:row>78</xdr:row>
      <xdr:rowOff>123503</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429752"/>
          <a:ext cx="889000" cy="6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8334</xdr:rowOff>
    </xdr:from>
    <xdr:to>
      <xdr:col>46</xdr:col>
      <xdr:colOff>38100</xdr:colOff>
      <xdr:row>76</xdr:row>
      <xdr:rowOff>109934</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03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126462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81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87449</xdr:rowOff>
    </xdr:from>
    <xdr:to>
      <xdr:col>41</xdr:col>
      <xdr:colOff>50800</xdr:colOff>
      <xdr:row>78</xdr:row>
      <xdr:rowOff>123503</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289099"/>
          <a:ext cx="889000" cy="20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107024</xdr:rowOff>
    </xdr:from>
    <xdr:to>
      <xdr:col>41</xdr:col>
      <xdr:colOff>101600</xdr:colOff>
      <xdr:row>76</xdr:row>
      <xdr:rowOff>37174</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296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53701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74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29758</xdr:rowOff>
    </xdr:from>
    <xdr:to>
      <xdr:col>36</xdr:col>
      <xdr:colOff>165100</xdr:colOff>
      <xdr:row>76</xdr:row>
      <xdr:rowOff>131358</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5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147885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83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79724</xdr:rowOff>
    </xdr:from>
    <xdr:to>
      <xdr:col>55</xdr:col>
      <xdr:colOff>50800</xdr:colOff>
      <xdr:row>79</xdr:row>
      <xdr:rowOff>9874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45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166101</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36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89717</xdr:rowOff>
    </xdr:from>
    <xdr:to>
      <xdr:col>50</xdr:col>
      <xdr:colOff>165100</xdr:colOff>
      <xdr:row>78</xdr:row>
      <xdr:rowOff>19867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29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36394</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066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5852</xdr:rowOff>
    </xdr:from>
    <xdr:to>
      <xdr:col>46</xdr:col>
      <xdr:colOff>38100</xdr:colOff>
      <xdr:row>78</xdr:row>
      <xdr:rowOff>107452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37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98579</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47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72703</xdr:rowOff>
    </xdr:from>
    <xdr:to>
      <xdr:col>41</xdr:col>
      <xdr:colOff>101600</xdr:colOff>
      <xdr:row>79</xdr:row>
      <xdr:rowOff>2853</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44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165430</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5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36649</xdr:rowOff>
    </xdr:from>
    <xdr:to>
      <xdr:col>36</xdr:col>
      <xdr:colOff>165100</xdr:colOff>
      <xdr:row>77</xdr:row>
      <xdr:rowOff>138249</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23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129376</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333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95512</xdr:rowOff>
    </xdr:from>
    <xdr:to>
      <xdr:col>54</xdr:col>
      <xdr:colOff>189865</xdr:colOff>
      <xdr:row>97</xdr:row>
      <xdr:rowOff>89705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26012"/>
          <a:ext cx="1270" cy="1194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93532</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72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89705</xdr:rowOff>
    </xdr:from>
    <xdr:to>
      <xdr:col>55</xdr:col>
      <xdr:colOff>88900</xdr:colOff>
      <xdr:row>97</xdr:row>
      <xdr:rowOff>89705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72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42189</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0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95512</xdr:rowOff>
    </xdr:from>
    <xdr:to>
      <xdr:col>55</xdr:col>
      <xdr:colOff>88900</xdr:colOff>
      <xdr:row>90</xdr:row>
      <xdr:rowOff>95512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2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144180</xdr:rowOff>
    </xdr:from>
    <xdr:to>
      <xdr:col>55</xdr:col>
      <xdr:colOff>0</xdr:colOff>
      <xdr:row>95</xdr:row>
      <xdr:rowOff>90985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260480"/>
          <a:ext cx="838200" cy="11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71476</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016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48599</xdr:rowOff>
    </xdr:from>
    <xdr:to>
      <xdr:col>55</xdr:col>
      <xdr:colOff>50800</xdr:colOff>
      <xdr:row>94</xdr:row>
      <xdr:rowOff>150199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16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90985</xdr:rowOff>
    </xdr:from>
    <xdr:to>
      <xdr:col>50</xdr:col>
      <xdr:colOff>114300</xdr:colOff>
      <xdr:row>96</xdr:row>
      <xdr:rowOff>49929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378735"/>
          <a:ext cx="889000" cy="13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130825</xdr:rowOff>
    </xdr:from>
    <xdr:to>
      <xdr:col>50</xdr:col>
      <xdr:colOff>165100</xdr:colOff>
      <xdr:row>95</xdr:row>
      <xdr:rowOff>60975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24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77502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02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132522</xdr:rowOff>
    </xdr:from>
    <xdr:to>
      <xdr:col>45</xdr:col>
      <xdr:colOff>177800</xdr:colOff>
      <xdr:row>96</xdr:row>
      <xdr:rowOff>49929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420272"/>
          <a:ext cx="889000" cy="8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160635</xdr:rowOff>
    </xdr:from>
    <xdr:to>
      <xdr:col>46</xdr:col>
      <xdr:colOff>38100</xdr:colOff>
      <xdr:row>95</xdr:row>
      <xdr:rowOff>90785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2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107312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05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113731</xdr:rowOff>
    </xdr:from>
    <xdr:to>
      <xdr:col>41</xdr:col>
      <xdr:colOff>50800</xdr:colOff>
      <xdr:row>95</xdr:row>
      <xdr:rowOff>132522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058581"/>
          <a:ext cx="889000" cy="36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38426</xdr:rowOff>
    </xdr:from>
    <xdr:to>
      <xdr:col>41</xdr:col>
      <xdr:colOff>101600</xdr:colOff>
      <xdr:row>94</xdr:row>
      <xdr:rowOff>140026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15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156553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59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63799</xdr:rowOff>
    </xdr:from>
    <xdr:to>
      <xdr:col>36</xdr:col>
      <xdr:colOff>165100</xdr:colOff>
      <xdr:row>94</xdr:row>
      <xdr:rowOff>165399</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1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156526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2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93380</xdr:rowOff>
    </xdr:from>
    <xdr:to>
      <xdr:col>55</xdr:col>
      <xdr:colOff>50800</xdr:colOff>
      <xdr:row>95</xdr:row>
      <xdr:rowOff>23530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20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71807</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18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40185</xdr:rowOff>
    </xdr:from>
    <xdr:to>
      <xdr:col>50</xdr:col>
      <xdr:colOff>165100</xdr:colOff>
      <xdr:row>95</xdr:row>
      <xdr:rowOff>141785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32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132912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42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170579</xdr:rowOff>
    </xdr:from>
    <xdr:to>
      <xdr:col>46</xdr:col>
      <xdr:colOff>38100</xdr:colOff>
      <xdr:row>96</xdr:row>
      <xdr:rowOff>100729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4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91856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55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81722</xdr:rowOff>
    </xdr:from>
    <xdr:to>
      <xdr:col>41</xdr:col>
      <xdr:colOff>101600</xdr:colOff>
      <xdr:row>96</xdr:row>
      <xdr:rowOff>11872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36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2999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46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62931</xdr:rowOff>
    </xdr:from>
    <xdr:to>
      <xdr:col>36</xdr:col>
      <xdr:colOff>165100</xdr:colOff>
      <xdr:row>93</xdr:row>
      <xdr:rowOff>164531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00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9608</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578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134488</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277988"/>
          <a:ext cx="1269" cy="137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81165</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05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134488</xdr:rowOff>
    </xdr:from>
    <xdr:to>
      <xdr:col>86</xdr:col>
      <xdr:colOff>25400</xdr:colOff>
      <xdr:row>30</xdr:row>
      <xdr:rowOff>134488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27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85842</xdr:rowOff>
    </xdr:from>
    <xdr:to>
      <xdr:col>85</xdr:col>
      <xdr:colOff>127000</xdr:colOff>
      <xdr:row>38</xdr:row>
      <xdr:rowOff>134396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600942"/>
          <a:ext cx="838200" cy="4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163898</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164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141021</xdr:rowOff>
    </xdr:from>
    <xdr:to>
      <xdr:col>85</xdr:col>
      <xdr:colOff>177800</xdr:colOff>
      <xdr:row>37</xdr:row>
      <xdr:rowOff>71171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31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118394</xdr:rowOff>
    </xdr:from>
    <xdr:to>
      <xdr:col>81</xdr:col>
      <xdr:colOff>50800</xdr:colOff>
      <xdr:row>38</xdr:row>
      <xdr:rowOff>134396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3349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118892</xdr:rowOff>
    </xdr:from>
    <xdr:to>
      <xdr:col>81</xdr:col>
      <xdr:colOff>101600</xdr:colOff>
      <xdr:row>37</xdr:row>
      <xdr:rowOff>49042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29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65569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06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98461</xdr:rowOff>
    </xdr:from>
    <xdr:to>
      <xdr:col>76</xdr:col>
      <xdr:colOff>114300</xdr:colOff>
      <xdr:row>38</xdr:row>
      <xdr:rowOff>118394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13561"/>
          <a:ext cx="889000" cy="1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78567</xdr:rowOff>
    </xdr:from>
    <xdr:to>
      <xdr:col>76</xdr:col>
      <xdr:colOff>165100</xdr:colOff>
      <xdr:row>37</xdr:row>
      <xdr:rowOff>8717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25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25244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02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59324</xdr:rowOff>
    </xdr:from>
    <xdr:to>
      <xdr:col>71</xdr:col>
      <xdr:colOff>177800</xdr:colOff>
      <xdr:row>38</xdr:row>
      <xdr:rowOff>98461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574424"/>
          <a:ext cx="889000" cy="3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7061</xdr:rowOff>
    </xdr:from>
    <xdr:to>
      <xdr:col>72</xdr:col>
      <xdr:colOff>38100</xdr:colOff>
      <xdr:row>36</xdr:row>
      <xdr:rowOff>108661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17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125188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595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127396</xdr:rowOff>
    </xdr:from>
    <xdr:to>
      <xdr:col>67</xdr:col>
      <xdr:colOff>101600</xdr:colOff>
      <xdr:row>37</xdr:row>
      <xdr:rowOff>57546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29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74073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07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35042</xdr:rowOff>
    </xdr:from>
    <xdr:to>
      <xdr:col>85</xdr:col>
      <xdr:colOff>177800</xdr:colOff>
      <xdr:row>38</xdr:row>
      <xdr:rowOff>136642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5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121419</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465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83596</xdr:rowOff>
    </xdr:from>
    <xdr:to>
      <xdr:col>81</xdr:col>
      <xdr:colOff>101600</xdr:colOff>
      <xdr:row>39</xdr:row>
      <xdr:rowOff>13746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9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4873</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24333" y="6691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67594</xdr:rowOff>
    </xdr:from>
    <xdr:to>
      <xdr:col>76</xdr:col>
      <xdr:colOff>165100</xdr:colOff>
      <xdr:row>38</xdr:row>
      <xdr:rowOff>169194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8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160321</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675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47661</xdr:rowOff>
    </xdr:from>
    <xdr:to>
      <xdr:col>72</xdr:col>
      <xdr:colOff>38100</xdr:colOff>
      <xdr:row>38</xdr:row>
      <xdr:rowOff>149261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56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140388</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655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8524</xdr:rowOff>
    </xdr:from>
    <xdr:to>
      <xdr:col>67</xdr:col>
      <xdr:colOff>101600</xdr:colOff>
      <xdr:row>38</xdr:row>
      <xdr:rowOff>110124</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52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101251</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616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42271</xdr:rowOff>
    </xdr:from>
    <xdr:to>
      <xdr:col>85</xdr:col>
      <xdr:colOff>126364</xdr:colOff>
      <xdr:row>77</xdr:row>
      <xdr:rowOff>110393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43771"/>
          <a:ext cx="1269" cy="126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114220</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3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110393</xdr:rowOff>
    </xdr:from>
    <xdr:to>
      <xdr:col>86</xdr:col>
      <xdr:colOff>25400</xdr:colOff>
      <xdr:row>77</xdr:row>
      <xdr:rowOff>110393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31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160398</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1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42271</xdr:rowOff>
    </xdr:from>
    <xdr:to>
      <xdr:col>86</xdr:col>
      <xdr:colOff>25400</xdr:colOff>
      <xdr:row>70</xdr:row>
      <xdr:rowOff>42271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4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70320</xdr:rowOff>
    </xdr:from>
    <xdr:to>
      <xdr:col>85</xdr:col>
      <xdr:colOff>127000</xdr:colOff>
      <xdr:row>74</xdr:row>
      <xdr:rowOff>138192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2757620"/>
          <a:ext cx="838200" cy="6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148033</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492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125156</xdr:rowOff>
    </xdr:from>
    <xdr:to>
      <xdr:col>85</xdr:col>
      <xdr:colOff>177800</xdr:colOff>
      <xdr:row>74</xdr:row>
      <xdr:rowOff>55306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6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154787</xdr:rowOff>
    </xdr:from>
    <xdr:to>
      <xdr:col>81</xdr:col>
      <xdr:colOff>50800</xdr:colOff>
      <xdr:row>74</xdr:row>
      <xdr:rowOff>138192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670637"/>
          <a:ext cx="889000" cy="15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117909</xdr:rowOff>
    </xdr:from>
    <xdr:to>
      <xdr:col>81</xdr:col>
      <xdr:colOff>101600</xdr:colOff>
      <xdr:row>74</xdr:row>
      <xdr:rowOff>48059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63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64586</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40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156228</xdr:rowOff>
    </xdr:from>
    <xdr:to>
      <xdr:col>76</xdr:col>
      <xdr:colOff>114300</xdr:colOff>
      <xdr:row>73</xdr:row>
      <xdr:rowOff>154787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2157728"/>
          <a:ext cx="889000" cy="51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97792</xdr:rowOff>
    </xdr:from>
    <xdr:to>
      <xdr:col>76</xdr:col>
      <xdr:colOff>165100</xdr:colOff>
      <xdr:row>74</xdr:row>
      <xdr:rowOff>27942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6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44469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3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156228</xdr:rowOff>
    </xdr:from>
    <xdr:to>
      <xdr:col>71</xdr:col>
      <xdr:colOff>177800</xdr:colOff>
      <xdr:row>71</xdr:row>
      <xdr:rowOff>110554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2157728"/>
          <a:ext cx="889000" cy="12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127945</xdr:rowOff>
    </xdr:from>
    <xdr:to>
      <xdr:col>72</xdr:col>
      <xdr:colOff>38100</xdr:colOff>
      <xdr:row>74</xdr:row>
      <xdr:rowOff>58095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6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49222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73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103416</xdr:rowOff>
    </xdr:from>
    <xdr:to>
      <xdr:col>67</xdr:col>
      <xdr:colOff>101600</xdr:colOff>
      <xdr:row>74</xdr:row>
      <xdr:rowOff>33566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6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24693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7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19520</xdr:rowOff>
    </xdr:from>
    <xdr:to>
      <xdr:col>85</xdr:col>
      <xdr:colOff>177800</xdr:colOff>
      <xdr:row>74</xdr:row>
      <xdr:rowOff>121120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7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169397</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68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87392</xdr:rowOff>
    </xdr:from>
    <xdr:to>
      <xdr:col>81</xdr:col>
      <xdr:colOff>101600</xdr:colOff>
      <xdr:row>75</xdr:row>
      <xdr:rowOff>17542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77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8669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86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103987</xdr:rowOff>
    </xdr:from>
    <xdr:to>
      <xdr:col>76</xdr:col>
      <xdr:colOff>165100</xdr:colOff>
      <xdr:row>74</xdr:row>
      <xdr:rowOff>34137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61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25264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71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105428</xdr:rowOff>
    </xdr:from>
    <xdr:to>
      <xdr:col>72</xdr:col>
      <xdr:colOff>38100</xdr:colOff>
      <xdr:row>71</xdr:row>
      <xdr:rowOff>35578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10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52105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188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59754</xdr:rowOff>
    </xdr:from>
    <xdr:to>
      <xdr:col>67</xdr:col>
      <xdr:colOff>101600</xdr:colOff>
      <xdr:row>71</xdr:row>
      <xdr:rowOff>161354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23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6431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00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68312</xdr:rowOff>
    </xdr:from>
    <xdr:to>
      <xdr:col>85</xdr:col>
      <xdr:colOff>126364</xdr:colOff>
      <xdr:row>99</xdr:row>
      <xdr:rowOff>11520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6013162"/>
          <a:ext cx="1269" cy="971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15347</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11520</xdr:rowOff>
    </xdr:from>
    <xdr:to>
      <xdr:col>86</xdr:col>
      <xdr:colOff>25400</xdr:colOff>
      <xdr:row>99</xdr:row>
      <xdr:rowOff>11520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5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14989</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78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93</xdr:row>
      <xdr:rowOff>68312</xdr:rowOff>
    </xdr:from>
    <xdr:to>
      <xdr:col>86</xdr:col>
      <xdr:colOff>25400</xdr:colOff>
      <xdr:row>93</xdr:row>
      <xdr:rowOff>68312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01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123568</xdr:rowOff>
    </xdr:from>
    <xdr:to>
      <xdr:col>85</xdr:col>
      <xdr:colOff>127000</xdr:colOff>
      <xdr:row>95</xdr:row>
      <xdr:rowOff>128237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068418"/>
          <a:ext cx="838200" cy="34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72748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1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94321</xdr:rowOff>
    </xdr:from>
    <xdr:to>
      <xdr:col>85</xdr:col>
      <xdr:colOff>177800</xdr:colOff>
      <xdr:row>97</xdr:row>
      <xdr:rowOff>24471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55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25727</xdr:rowOff>
    </xdr:from>
    <xdr:to>
      <xdr:col>81</xdr:col>
      <xdr:colOff>50800</xdr:colOff>
      <xdr:row>93</xdr:row>
      <xdr:rowOff>123568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5627677"/>
          <a:ext cx="889000" cy="44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42070</xdr:rowOff>
    </xdr:from>
    <xdr:to>
      <xdr:col>81</xdr:col>
      <xdr:colOff>101600</xdr:colOff>
      <xdr:row>96</xdr:row>
      <xdr:rowOff>143670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50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134797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9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25727</xdr:rowOff>
    </xdr:from>
    <xdr:to>
      <xdr:col>76</xdr:col>
      <xdr:colOff>114300</xdr:colOff>
      <xdr:row>96</xdr:row>
      <xdr:rowOff>76836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5627677"/>
          <a:ext cx="889000" cy="90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37694</xdr:rowOff>
    </xdr:from>
    <xdr:to>
      <xdr:col>76</xdr:col>
      <xdr:colOff>165100</xdr:colOff>
      <xdr:row>96</xdr:row>
      <xdr:rowOff>139294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49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130421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8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76836</xdr:rowOff>
    </xdr:from>
    <xdr:to>
      <xdr:col>71</xdr:col>
      <xdr:colOff>177800</xdr:colOff>
      <xdr:row>97</xdr:row>
      <xdr:rowOff>10280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536036"/>
          <a:ext cx="889000" cy="10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158525</xdr:rowOff>
    </xdr:from>
    <xdr:to>
      <xdr:col>72</xdr:col>
      <xdr:colOff>38100</xdr:colOff>
      <xdr:row>97</xdr:row>
      <xdr:rowOff>88675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61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79802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71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530</xdr:rowOff>
    </xdr:from>
    <xdr:to>
      <xdr:col>67</xdr:col>
      <xdr:colOff>101600</xdr:colOff>
      <xdr:row>98</xdr:row>
      <xdr:rowOff>102130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0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93257</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79428" y="1689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77437</xdr:rowOff>
    </xdr:from>
    <xdr:to>
      <xdr:col>85</xdr:col>
      <xdr:colOff>177800</xdr:colOff>
      <xdr:row>96</xdr:row>
      <xdr:rowOff>7587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36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100314</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21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72768</xdr:rowOff>
    </xdr:from>
    <xdr:to>
      <xdr:col>81</xdr:col>
      <xdr:colOff>101600</xdr:colOff>
      <xdr:row>94</xdr:row>
      <xdr:rowOff>2918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01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19445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579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146377</xdr:rowOff>
    </xdr:from>
    <xdr:to>
      <xdr:col>76</xdr:col>
      <xdr:colOff>165100</xdr:colOff>
      <xdr:row>91</xdr:row>
      <xdr:rowOff>76527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557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93054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535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26036</xdr:rowOff>
    </xdr:from>
    <xdr:to>
      <xdr:col>72</xdr:col>
      <xdr:colOff>38100</xdr:colOff>
      <xdr:row>96</xdr:row>
      <xdr:rowOff>127636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48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144163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26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130930</xdr:rowOff>
    </xdr:from>
    <xdr:to>
      <xdr:col>67</xdr:col>
      <xdr:colOff>101600</xdr:colOff>
      <xdr:row>97</xdr:row>
      <xdr:rowOff>61080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59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77607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36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97028</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411978"/>
          <a:ext cx="1269"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43705</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18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97028</xdr:rowOff>
    </xdr:from>
    <xdr:to>
      <xdr:col>116</xdr:col>
      <xdr:colOff>152400</xdr:colOff>
      <xdr:row>31</xdr:row>
      <xdr:rowOff>97028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41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156210</xdr:rowOff>
    </xdr:from>
    <xdr:to>
      <xdr:col>116</xdr:col>
      <xdr:colOff>63500</xdr:colOff>
      <xdr:row>38</xdr:row>
      <xdr:rowOff>159385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671310"/>
          <a:ext cx="8382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152671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153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129794</xdr:rowOff>
    </xdr:from>
    <xdr:to>
      <xdr:col>116</xdr:col>
      <xdr:colOff>114300</xdr:colOff>
      <xdr:row>37</xdr:row>
      <xdr:rowOff>59944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30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154940</xdr:rowOff>
    </xdr:from>
    <xdr:to>
      <xdr:col>111</xdr:col>
      <xdr:colOff>177800</xdr:colOff>
      <xdr:row>38</xdr:row>
      <xdr:rowOff>156210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67004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112522</xdr:rowOff>
    </xdr:from>
    <xdr:to>
      <xdr:col>112</xdr:col>
      <xdr:colOff>38100</xdr:colOff>
      <xdr:row>37</xdr:row>
      <xdr:rowOff>42672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59199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05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147447</xdr:rowOff>
    </xdr:from>
    <xdr:to>
      <xdr:col>107</xdr:col>
      <xdr:colOff>50800</xdr:colOff>
      <xdr:row>38</xdr:row>
      <xdr:rowOff>154940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662547"/>
          <a:ext cx="889000"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115697</xdr:rowOff>
    </xdr:from>
    <xdr:to>
      <xdr:col>107</xdr:col>
      <xdr:colOff>101600</xdr:colOff>
      <xdr:row>37</xdr:row>
      <xdr:rowOff>45847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62374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06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138811</xdr:rowOff>
    </xdr:from>
    <xdr:to>
      <xdr:col>102</xdr:col>
      <xdr:colOff>114300</xdr:colOff>
      <xdr:row>38</xdr:row>
      <xdr:rowOff>147447</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653911"/>
          <a:ext cx="889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124841</xdr:rowOff>
    </xdr:from>
    <xdr:to>
      <xdr:col>102</xdr:col>
      <xdr:colOff>165100</xdr:colOff>
      <xdr:row>37</xdr:row>
      <xdr:rowOff>54991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71518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07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55499</xdr:rowOff>
    </xdr:from>
    <xdr:to>
      <xdr:col>98</xdr:col>
      <xdr:colOff>38100</xdr:colOff>
      <xdr:row>37</xdr:row>
      <xdr:rowOff>157099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39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2176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17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108585</xdr:rowOff>
    </xdr:from>
    <xdr:to>
      <xdr:col>116</xdr:col>
      <xdr:colOff>114300</xdr:colOff>
      <xdr:row>39</xdr:row>
      <xdr:rowOff>38735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2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23512</xdr:rowOff>
    </xdr:from>
    <xdr:ext cx="378565"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38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105410</xdr:rowOff>
    </xdr:from>
    <xdr:to>
      <xdr:col>112</xdr:col>
      <xdr:colOff>38100</xdr:colOff>
      <xdr:row>39</xdr:row>
      <xdr:rowOff>35560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26687</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4017" y="6713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104140</xdr:rowOff>
    </xdr:from>
    <xdr:to>
      <xdr:col>107</xdr:col>
      <xdr:colOff>101600</xdr:colOff>
      <xdr:row>39</xdr:row>
      <xdr:rowOff>34290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25417</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5017" y="6711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96647</xdr:rowOff>
    </xdr:from>
    <xdr:to>
      <xdr:col>102</xdr:col>
      <xdr:colOff>165100</xdr:colOff>
      <xdr:row>39</xdr:row>
      <xdr:rowOff>26797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1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17924</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6017" y="6704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88011</xdr:rowOff>
    </xdr:from>
    <xdr:to>
      <xdr:col>98</xdr:col>
      <xdr:colOff>38100</xdr:colOff>
      <xdr:row>39</xdr:row>
      <xdr:rowOff>18161</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0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9288</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7017" y="6695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101219</xdr:rowOff>
    </xdr:from>
    <xdr:to>
      <xdr:col>116</xdr:col>
      <xdr:colOff>62864</xdr:colOff>
      <xdr:row>59</xdr:row>
      <xdr:rowOff>41478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673719"/>
          <a:ext cx="1269" cy="1483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45305</xdr:rowOff>
    </xdr:from>
    <xdr:ext cx="313932"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0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41478</xdr:rowOff>
    </xdr:from>
    <xdr:to>
      <xdr:col>116</xdr:col>
      <xdr:colOff>152400</xdr:colOff>
      <xdr:row>59</xdr:row>
      <xdr:rowOff>41478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5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47896</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44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101219</xdr:rowOff>
    </xdr:from>
    <xdr:to>
      <xdr:col>116</xdr:col>
      <xdr:colOff>152400</xdr:colOff>
      <xdr:row>50</xdr:row>
      <xdr:rowOff>101219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67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41478</xdr:rowOff>
    </xdr:from>
    <xdr:to>
      <xdr:col>116</xdr:col>
      <xdr:colOff>63500</xdr:colOff>
      <xdr:row>59</xdr:row>
      <xdr:rowOff>42545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10157028"/>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57713</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658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34836</xdr:rowOff>
    </xdr:from>
    <xdr:to>
      <xdr:col>116</xdr:col>
      <xdr:colOff>114300</xdr:colOff>
      <xdr:row>57</xdr:row>
      <xdr:rowOff>136436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80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42545</xdr:rowOff>
    </xdr:from>
    <xdr:to>
      <xdr:col>111</xdr:col>
      <xdr:colOff>177800</xdr:colOff>
      <xdr:row>59</xdr:row>
      <xdr:rowOff>42545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1580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25349</xdr:rowOff>
    </xdr:from>
    <xdr:to>
      <xdr:col>112</xdr:col>
      <xdr:colOff>38100</xdr:colOff>
      <xdr:row>57</xdr:row>
      <xdr:rowOff>126949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143476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57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42545</xdr:rowOff>
    </xdr:from>
    <xdr:to>
      <xdr:col>107</xdr:col>
      <xdr:colOff>50800</xdr:colOff>
      <xdr:row>59</xdr:row>
      <xdr:rowOff>42583</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10158095"/>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889</xdr:rowOff>
    </xdr:from>
    <xdr:to>
      <xdr:col>107</xdr:col>
      <xdr:colOff>101600</xdr:colOff>
      <xdr:row>57</xdr:row>
      <xdr:rowOff>102489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119016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42583</xdr:rowOff>
    </xdr:from>
    <xdr:to>
      <xdr:col>102</xdr:col>
      <xdr:colOff>114300</xdr:colOff>
      <xdr:row>59</xdr:row>
      <xdr:rowOff>42583</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10158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2604</xdr:rowOff>
    </xdr:from>
    <xdr:to>
      <xdr:col>102</xdr:col>
      <xdr:colOff>165100</xdr:colOff>
      <xdr:row>57</xdr:row>
      <xdr:rowOff>104204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120731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5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4737</xdr:rowOff>
    </xdr:from>
    <xdr:to>
      <xdr:col>98</xdr:col>
      <xdr:colOff>38100</xdr:colOff>
      <xdr:row>57</xdr:row>
      <xdr:rowOff>106337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7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122864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55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162128</xdr:rowOff>
    </xdr:from>
    <xdr:to>
      <xdr:col>116</xdr:col>
      <xdr:colOff>114300</xdr:colOff>
      <xdr:row>59</xdr:row>
      <xdr:rowOff>92278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10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77055</xdr:rowOff>
    </xdr:from>
    <xdr:ext cx="313932"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21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163195</xdr:rowOff>
    </xdr:from>
    <xdr:to>
      <xdr:col>112</xdr:col>
      <xdr:colOff>38100</xdr:colOff>
      <xdr:row>59</xdr:row>
      <xdr:rowOff>93345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84472</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66333" y="10200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163195</xdr:rowOff>
    </xdr:from>
    <xdr:to>
      <xdr:col>107</xdr:col>
      <xdr:colOff>101600</xdr:colOff>
      <xdr:row>59</xdr:row>
      <xdr:rowOff>93345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84472</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77333" y="10200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163233</xdr:rowOff>
    </xdr:from>
    <xdr:to>
      <xdr:col>102</xdr:col>
      <xdr:colOff>165100</xdr:colOff>
      <xdr:row>59</xdr:row>
      <xdr:rowOff>93383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1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84510</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88333" y="102000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163233</xdr:rowOff>
    </xdr:from>
    <xdr:to>
      <xdr:col>98</xdr:col>
      <xdr:colOff>38100</xdr:colOff>
      <xdr:row>59</xdr:row>
      <xdr:rowOff>93383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1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84510</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99333" y="102000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148806</xdr:rowOff>
    </xdr:from>
    <xdr:to>
      <xdr:col>116</xdr:col>
      <xdr:colOff>62864</xdr:colOff>
      <xdr:row>79</xdr:row>
      <xdr:rowOff>64148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321756"/>
          <a:ext cx="1269" cy="1286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67975</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61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64148</xdr:rowOff>
    </xdr:from>
    <xdr:to>
      <xdr:col>116</xdr:col>
      <xdr:colOff>152400</xdr:colOff>
      <xdr:row>79</xdr:row>
      <xdr:rowOff>64148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608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95483</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9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148806</xdr:rowOff>
    </xdr:from>
    <xdr:to>
      <xdr:col>116</xdr:col>
      <xdr:colOff>152400</xdr:colOff>
      <xdr:row>71</xdr:row>
      <xdr:rowOff>148806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321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6998</xdr:rowOff>
    </xdr:from>
    <xdr:to>
      <xdr:col>116</xdr:col>
      <xdr:colOff>63500</xdr:colOff>
      <xdr:row>74</xdr:row>
      <xdr:rowOff>13818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2694298"/>
          <a:ext cx="8382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112132</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70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133706</xdr:rowOff>
    </xdr:from>
    <xdr:to>
      <xdr:col>116</xdr:col>
      <xdr:colOff>114300</xdr:colOff>
      <xdr:row>76</xdr:row>
      <xdr:rowOff>63857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6998</xdr:rowOff>
    </xdr:from>
    <xdr:to>
      <xdr:col>111</xdr:col>
      <xdr:colOff>177800</xdr:colOff>
      <xdr:row>74</xdr:row>
      <xdr:rowOff>38735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694298"/>
          <a:ext cx="889000" cy="3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3099</xdr:rowOff>
    </xdr:from>
    <xdr:to>
      <xdr:col>112</xdr:col>
      <xdr:colOff>38100</xdr:colOff>
      <xdr:row>76</xdr:row>
      <xdr:rowOff>104699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95826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38735</xdr:rowOff>
    </xdr:from>
    <xdr:to>
      <xdr:col>107</xdr:col>
      <xdr:colOff>50800</xdr:colOff>
      <xdr:row>74</xdr:row>
      <xdr:rowOff>51574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726035"/>
          <a:ext cx="8890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25349</xdr:rowOff>
    </xdr:from>
    <xdr:to>
      <xdr:col>107</xdr:col>
      <xdr:colOff>101600</xdr:colOff>
      <xdr:row>76</xdr:row>
      <xdr:rowOff>126949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118076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14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51574</xdr:rowOff>
    </xdr:from>
    <xdr:to>
      <xdr:col>102</xdr:col>
      <xdr:colOff>114300</xdr:colOff>
      <xdr:row>74</xdr:row>
      <xdr:rowOff>115697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738874"/>
          <a:ext cx="889000" cy="6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39218</xdr:rowOff>
    </xdr:from>
    <xdr:to>
      <xdr:col>102</xdr:col>
      <xdr:colOff>165100</xdr:colOff>
      <xdr:row>76</xdr:row>
      <xdr:rowOff>140818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131945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1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164109</xdr:rowOff>
    </xdr:from>
    <xdr:to>
      <xdr:col>98</xdr:col>
      <xdr:colOff>38100</xdr:colOff>
      <xdr:row>76</xdr:row>
      <xdr:rowOff>94259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02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85386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11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134468</xdr:rowOff>
    </xdr:from>
    <xdr:to>
      <xdr:col>116</xdr:col>
      <xdr:colOff>114300</xdr:colOff>
      <xdr:row>74</xdr:row>
      <xdr:rowOff>64618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65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157345</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50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127648</xdr:rowOff>
    </xdr:from>
    <xdr:to>
      <xdr:col>112</xdr:col>
      <xdr:colOff>38100</xdr:colOff>
      <xdr:row>74</xdr:row>
      <xdr:rowOff>57798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64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74325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41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159385</xdr:rowOff>
    </xdr:from>
    <xdr:to>
      <xdr:col>107</xdr:col>
      <xdr:colOff>101600</xdr:colOff>
      <xdr:row>74</xdr:row>
      <xdr:rowOff>89535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6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106062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45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774</xdr:rowOff>
    </xdr:from>
    <xdr:to>
      <xdr:col>102</xdr:col>
      <xdr:colOff>165100</xdr:colOff>
      <xdr:row>74</xdr:row>
      <xdr:rowOff>102374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68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118901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46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64897</xdr:rowOff>
    </xdr:from>
    <xdr:to>
      <xdr:col>98</xdr:col>
      <xdr:colOff>38100</xdr:colOff>
      <xdr:row>74</xdr:row>
      <xdr:rowOff>166497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75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11574</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52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特徴は扶助費、補助費等が県平均、及び、類似団体平均と比較して高い点である。また、普通建設事業費においては、令和元年度までの集中投資期間終了に伴い、県平均、及び、類似団体平均と比較して低くなっている。但し、更新整備においては、老朽施設の更新が急務で、特に教育関係施設の老朽化が著しく、今後、長寿命化、施設更新の事業費の増加が見込まれる。</a:t>
          </a:r>
        </a:p>
        <a:p>
          <a:r>
            <a:rPr kumimoji="1" lang="ja-JP" altLang="en-US" sz="1300">
              <a:latin typeface="ＭＳ Ｐゴシック" panose="020B0600070205080204" pitchFamily="50" charset="-128"/>
              <a:ea typeface="ＭＳ Ｐゴシック" panose="020B0600070205080204" pitchFamily="50" charset="-128"/>
            </a:rPr>
            <a:t>　補助費等について本市は、し尿処理・常備消防を一部事務組合で行っているため、類似団体平均値より高い数値を示している。また、令和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年度は、主に物価高騰対策による給付金支給事業や商品券事業等の臨時的な事業を行ったことにより増加した。</a:t>
          </a:r>
        </a:p>
        <a:p>
          <a:r>
            <a:rPr kumimoji="1" lang="ja-JP" altLang="en-US" sz="1300">
              <a:latin typeface="ＭＳ Ｐゴシック" panose="020B0600070205080204" pitchFamily="50" charset="-128"/>
              <a:ea typeface="ＭＳ Ｐゴシック" panose="020B0600070205080204" pitchFamily="50" charset="-128"/>
            </a:rPr>
            <a:t>　繰出金については、後期高齢者医療事業、及び、介護保険事業への繰出金の増額は今後も避けられないと考えられることから、増加傾向になると見込まれる。</a:t>
          </a:r>
        </a:p>
        <a:p>
          <a:r>
            <a:rPr kumimoji="1" lang="ja-JP" altLang="en-US" sz="1300">
              <a:latin typeface="ＭＳ Ｐゴシック" panose="020B0600070205080204" pitchFamily="50" charset="-128"/>
              <a:ea typeface="ＭＳ Ｐゴシック" panose="020B0600070205080204" pitchFamily="50" charset="-128"/>
            </a:rPr>
            <a:t>　積立金が令和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年度に大きく増加しているが、これは主に、本市における市民の連帯の強化、及び、地域振興に要する経費の財源を確保することを目的に、未来投資基金を新たに造成したことによるもので、令和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億円ずつ計</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億円の積み立てを行ったことによるものであり、令和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年度については、積み立てが終了したことにより減少した。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157,316
152,205
623.58
76,178,165
73,090,793
2,411,251
41,702,827
45,402,542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160655</xdr:rowOff>
    </xdr:from>
    <xdr:to>
      <xdr:col>24</xdr:col>
      <xdr:colOff>62865</xdr:colOff>
      <xdr:row>38</xdr:row>
      <xdr:rowOff>10160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4155"/>
          <a:ext cx="1270" cy="122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13987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xdr:rowOff>
    </xdr:from>
    <xdr:to>
      <xdr:col>24</xdr:col>
      <xdr:colOff>152400</xdr:colOff>
      <xdr:row>38</xdr:row>
      <xdr:rowOff>10160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107332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160655</xdr:rowOff>
    </xdr:from>
    <xdr:to>
      <xdr:col>24</xdr:col>
      <xdr:colOff>152400</xdr:colOff>
      <xdr:row>30</xdr:row>
      <xdr:rowOff>160655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101600</xdr:rowOff>
    </xdr:from>
    <xdr:to>
      <xdr:col>24</xdr:col>
      <xdr:colOff>63500</xdr:colOff>
      <xdr:row>34</xdr:row>
      <xdr:rowOff>162560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309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96537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582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73660</xdr:rowOff>
    </xdr:from>
    <xdr:to>
      <xdr:col>24</xdr:col>
      <xdr:colOff>114300</xdr:colOff>
      <xdr:row>34</xdr:row>
      <xdr:rowOff>3810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162560</xdr:rowOff>
    </xdr:from>
    <xdr:to>
      <xdr:col>19</xdr:col>
      <xdr:colOff>177800</xdr:colOff>
      <xdr:row>35</xdr:row>
      <xdr:rowOff>34925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918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83185</xdr:rowOff>
    </xdr:from>
    <xdr:to>
      <xdr:col>20</xdr:col>
      <xdr:colOff>38100</xdr:colOff>
      <xdr:row>34</xdr:row>
      <xdr:rowOff>13335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29862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51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48260</xdr:rowOff>
    </xdr:from>
    <xdr:to>
      <xdr:col>15</xdr:col>
      <xdr:colOff>50800</xdr:colOff>
      <xdr:row>35</xdr:row>
      <xdr:rowOff>34925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363210"/>
          <a:ext cx="889000" cy="67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146050</xdr:rowOff>
    </xdr:from>
    <xdr:to>
      <xdr:col>15</xdr:col>
      <xdr:colOff>101600</xdr:colOff>
      <xdr:row>34</xdr:row>
      <xdr:rowOff>76200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92727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48260</xdr:rowOff>
    </xdr:from>
    <xdr:to>
      <xdr:col>10</xdr:col>
      <xdr:colOff>114300</xdr:colOff>
      <xdr:row>34</xdr:row>
      <xdr:rowOff>168275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363210"/>
          <a:ext cx="889000" cy="63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113665</xdr:rowOff>
    </xdr:from>
    <xdr:to>
      <xdr:col>10</xdr:col>
      <xdr:colOff>165100</xdr:colOff>
      <xdr:row>34</xdr:row>
      <xdr:rowOff>43815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34942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119380</xdr:rowOff>
    </xdr:from>
    <xdr:to>
      <xdr:col>6</xdr:col>
      <xdr:colOff>38100</xdr:colOff>
      <xdr:row>34</xdr:row>
      <xdr:rowOff>49530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7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66057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55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50800</xdr:rowOff>
    </xdr:from>
    <xdr:to>
      <xdr:col>24</xdr:col>
      <xdr:colOff>114300</xdr:colOff>
      <xdr:row>34</xdr:row>
      <xdr:rowOff>152400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29227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111760</xdr:rowOff>
    </xdr:from>
    <xdr:to>
      <xdr:col>20</xdr:col>
      <xdr:colOff>38100</xdr:colOff>
      <xdr:row>35</xdr:row>
      <xdr:rowOff>41910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33037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3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155575</xdr:rowOff>
    </xdr:from>
    <xdr:to>
      <xdr:col>15</xdr:col>
      <xdr:colOff>101600</xdr:colOff>
      <xdr:row>35</xdr:row>
      <xdr:rowOff>85725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8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76852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7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168910</xdr:rowOff>
    </xdr:from>
    <xdr:to>
      <xdr:col>10</xdr:col>
      <xdr:colOff>165100</xdr:colOff>
      <xdr:row>31</xdr:row>
      <xdr:rowOff>99060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31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115587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08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117475</xdr:rowOff>
    </xdr:from>
    <xdr:to>
      <xdr:col>6</xdr:col>
      <xdr:colOff>38100</xdr:colOff>
      <xdr:row>35</xdr:row>
      <xdr:rowOff>47625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38752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3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1854</xdr:rowOff>
    </xdr:from>
    <xdr:to>
      <xdr:col>24</xdr:col>
      <xdr:colOff>62865</xdr:colOff>
      <xdr:row>59</xdr:row>
      <xdr:rowOff>36550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603054"/>
          <a:ext cx="1270" cy="54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40377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36550</xdr:rowOff>
    </xdr:from>
    <xdr:to>
      <xdr:col>24</xdr:col>
      <xdr:colOff>152400</xdr:colOff>
      <xdr:row>59</xdr:row>
      <xdr:rowOff>36550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119981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37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1854</xdr:rowOff>
    </xdr:from>
    <xdr:to>
      <xdr:col>24</xdr:col>
      <xdr:colOff>152400</xdr:colOff>
      <xdr:row>56</xdr:row>
      <xdr:rowOff>1854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603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30899</xdr:rowOff>
    </xdr:from>
    <xdr:to>
      <xdr:col>24</xdr:col>
      <xdr:colOff>63500</xdr:colOff>
      <xdr:row>57</xdr:row>
      <xdr:rowOff>79337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03549"/>
          <a:ext cx="838200" cy="4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37127</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0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58700</xdr:rowOff>
    </xdr:from>
    <xdr:to>
      <xdr:col>24</xdr:col>
      <xdr:colOff>114300</xdr:colOff>
      <xdr:row>57</xdr:row>
      <xdr:rowOff>160300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3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19558</xdr:rowOff>
    </xdr:from>
    <xdr:to>
      <xdr:col>19</xdr:col>
      <xdr:colOff>177800</xdr:colOff>
      <xdr:row>57</xdr:row>
      <xdr:rowOff>30899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620758"/>
          <a:ext cx="889000" cy="18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47955</xdr:rowOff>
    </xdr:from>
    <xdr:to>
      <xdr:col>20</xdr:col>
      <xdr:colOff>38100</xdr:colOff>
      <xdr:row>57</xdr:row>
      <xdr:rowOff>149555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140682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91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160604</xdr:rowOff>
    </xdr:from>
    <xdr:to>
      <xdr:col>15</xdr:col>
      <xdr:colOff>50800</xdr:colOff>
      <xdr:row>56</xdr:row>
      <xdr:rowOff>19558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733104"/>
          <a:ext cx="889000" cy="88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51003</xdr:rowOff>
    </xdr:from>
    <xdr:to>
      <xdr:col>15</xdr:col>
      <xdr:colOff>101600</xdr:colOff>
      <xdr:row>57</xdr:row>
      <xdr:rowOff>152603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143730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91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160604</xdr:rowOff>
    </xdr:from>
    <xdr:to>
      <xdr:col>10</xdr:col>
      <xdr:colOff>114300</xdr:colOff>
      <xdr:row>58</xdr:row>
      <xdr:rowOff>15863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733104"/>
          <a:ext cx="889000" cy="122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162471</xdr:rowOff>
    </xdr:from>
    <xdr:to>
      <xdr:col>10</xdr:col>
      <xdr:colOff>165100</xdr:colOff>
      <xdr:row>50</xdr:row>
      <xdr:rowOff>92621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109148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33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170574</xdr:rowOff>
    </xdr:from>
    <xdr:to>
      <xdr:col>6</xdr:col>
      <xdr:colOff>38100</xdr:colOff>
      <xdr:row>58</xdr:row>
      <xdr:rowOff>100724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91851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28537</xdr:rowOff>
    </xdr:from>
    <xdr:to>
      <xdr:col>24</xdr:col>
      <xdr:colOff>114300</xdr:colOff>
      <xdr:row>57</xdr:row>
      <xdr:rowOff>130137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0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51414</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5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151549</xdr:rowOff>
    </xdr:from>
    <xdr:to>
      <xdr:col>20</xdr:col>
      <xdr:colOff>38100</xdr:colOff>
      <xdr:row>57</xdr:row>
      <xdr:rowOff>81699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5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98226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52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140208</xdr:rowOff>
    </xdr:from>
    <xdr:to>
      <xdr:col>15</xdr:col>
      <xdr:colOff>101600</xdr:colOff>
      <xdr:row>56</xdr:row>
      <xdr:rowOff>70358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56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86885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34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109804</xdr:rowOff>
    </xdr:from>
    <xdr:to>
      <xdr:col>10</xdr:col>
      <xdr:colOff>165100</xdr:colOff>
      <xdr:row>51</xdr:row>
      <xdr:rowOff>39954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68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31081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77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136513</xdr:rowOff>
    </xdr:from>
    <xdr:to>
      <xdr:col>6</xdr:col>
      <xdr:colOff>38100</xdr:colOff>
      <xdr:row>58</xdr:row>
      <xdr:rowOff>66663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0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83190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68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138938</xdr:rowOff>
    </xdr:from>
    <xdr:to>
      <xdr:col>24</xdr:col>
      <xdr:colOff>62865</xdr:colOff>
      <xdr:row>78</xdr:row>
      <xdr:rowOff>113145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11888"/>
          <a:ext cx="1270" cy="1174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116972</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113145</xdr:rowOff>
    </xdr:from>
    <xdr:to>
      <xdr:col>24</xdr:col>
      <xdr:colOff>152400</xdr:colOff>
      <xdr:row>78</xdr:row>
      <xdr:rowOff>113145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8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85615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87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207,040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138938</xdr:rowOff>
    </xdr:from>
    <xdr:to>
      <xdr:col>24</xdr:col>
      <xdr:colOff>152400</xdr:colOff>
      <xdr:row>71</xdr:row>
      <xdr:rowOff>138938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11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115239</xdr:rowOff>
    </xdr:from>
    <xdr:to>
      <xdr:col>24</xdr:col>
      <xdr:colOff>63500</xdr:colOff>
      <xdr:row>74</xdr:row>
      <xdr:rowOff>59195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459639"/>
          <a:ext cx="838200" cy="28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127582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86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149155</xdr:rowOff>
    </xdr:from>
    <xdr:to>
      <xdr:col>24</xdr:col>
      <xdr:colOff>114300</xdr:colOff>
      <xdr:row>76</xdr:row>
      <xdr:rowOff>79305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23647</xdr:rowOff>
    </xdr:from>
    <xdr:to>
      <xdr:col>19</xdr:col>
      <xdr:colOff>177800</xdr:colOff>
      <xdr:row>74</xdr:row>
      <xdr:rowOff>59195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539497"/>
          <a:ext cx="889000" cy="20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130563</xdr:rowOff>
    </xdr:from>
    <xdr:to>
      <xdr:col>20</xdr:col>
      <xdr:colOff>38100</xdr:colOff>
      <xdr:row>77</xdr:row>
      <xdr:rowOff>60713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51840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5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23647</xdr:rowOff>
    </xdr:from>
    <xdr:to>
      <xdr:col>15</xdr:col>
      <xdr:colOff>50800</xdr:colOff>
      <xdr:row>75</xdr:row>
      <xdr:rowOff>140805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539497"/>
          <a:ext cx="889000" cy="46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131420</xdr:rowOff>
    </xdr:from>
    <xdr:to>
      <xdr:col>15</xdr:col>
      <xdr:colOff>101600</xdr:colOff>
      <xdr:row>76</xdr:row>
      <xdr:rowOff>61570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9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52697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0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140805</xdr:rowOff>
    </xdr:from>
    <xdr:to>
      <xdr:col>10</xdr:col>
      <xdr:colOff>114300</xdr:colOff>
      <xdr:row>76</xdr:row>
      <xdr:rowOff>10846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999555"/>
          <a:ext cx="889000" cy="4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112788</xdr:rowOff>
    </xdr:from>
    <xdr:to>
      <xdr:col>10</xdr:col>
      <xdr:colOff>165100</xdr:colOff>
      <xdr:row>79</xdr:row>
      <xdr:rowOff>42938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4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34065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57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27806</xdr:rowOff>
    </xdr:from>
    <xdr:to>
      <xdr:col>6</xdr:col>
      <xdr:colOff>38100</xdr:colOff>
      <xdr:row>79</xdr:row>
      <xdr:rowOff>129406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57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120533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665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64439</xdr:rowOff>
    </xdr:from>
    <xdr:to>
      <xdr:col>24</xdr:col>
      <xdr:colOff>114300</xdr:colOff>
      <xdr:row>72</xdr:row>
      <xdr:rowOff>166039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40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87316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260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8395</xdr:rowOff>
    </xdr:from>
    <xdr:to>
      <xdr:col>20</xdr:col>
      <xdr:colOff>38100</xdr:colOff>
      <xdr:row>74</xdr:row>
      <xdr:rowOff>109995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6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126522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47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144297</xdr:rowOff>
    </xdr:from>
    <xdr:to>
      <xdr:col>15</xdr:col>
      <xdr:colOff>101600</xdr:colOff>
      <xdr:row>73</xdr:row>
      <xdr:rowOff>74447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48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90974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26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90005</xdr:rowOff>
    </xdr:from>
    <xdr:to>
      <xdr:col>10</xdr:col>
      <xdr:colOff>165100</xdr:colOff>
      <xdr:row>76</xdr:row>
      <xdr:rowOff>20154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9487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36682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72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131496</xdr:rowOff>
    </xdr:from>
    <xdr:to>
      <xdr:col>6</xdr:col>
      <xdr:colOff>38100</xdr:colOff>
      <xdr:row>76</xdr:row>
      <xdr:rowOff>61646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99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78173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76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155854</xdr:rowOff>
    </xdr:from>
    <xdr:to>
      <xdr:col>24</xdr:col>
      <xdr:colOff>62865</xdr:colOff>
      <xdr:row>98</xdr:row>
      <xdr:rowOff>118554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86354"/>
          <a:ext cx="1270" cy="133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122381</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2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118554</xdr:rowOff>
    </xdr:from>
    <xdr:to>
      <xdr:col>24</xdr:col>
      <xdr:colOff>152400</xdr:colOff>
      <xdr:row>98</xdr:row>
      <xdr:rowOff>118554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102531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155854</xdr:rowOff>
    </xdr:from>
    <xdr:to>
      <xdr:col>24</xdr:col>
      <xdr:colOff>152400</xdr:colOff>
      <xdr:row>90</xdr:row>
      <xdr:rowOff>155854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86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107468</xdr:rowOff>
    </xdr:from>
    <xdr:to>
      <xdr:col>24</xdr:col>
      <xdr:colOff>63500</xdr:colOff>
      <xdr:row>97</xdr:row>
      <xdr:rowOff>67311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395218"/>
          <a:ext cx="838200" cy="30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157421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45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134544</xdr:rowOff>
    </xdr:from>
    <xdr:to>
      <xdr:col>24</xdr:col>
      <xdr:colOff>114300</xdr:colOff>
      <xdr:row>97</xdr:row>
      <xdr:rowOff>64694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9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102896</xdr:rowOff>
    </xdr:from>
    <xdr:to>
      <xdr:col>19</xdr:col>
      <xdr:colOff>177800</xdr:colOff>
      <xdr:row>95</xdr:row>
      <xdr:rowOff>107468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39064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64212</xdr:rowOff>
    </xdr:from>
    <xdr:to>
      <xdr:col>20</xdr:col>
      <xdr:colOff>38100</xdr:colOff>
      <xdr:row>96</xdr:row>
      <xdr:rowOff>165812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156939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1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102896</xdr:rowOff>
    </xdr:from>
    <xdr:to>
      <xdr:col>15</xdr:col>
      <xdr:colOff>50800</xdr:colOff>
      <xdr:row>98</xdr:row>
      <xdr:rowOff>149186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390646"/>
          <a:ext cx="889000" cy="56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105474</xdr:rowOff>
    </xdr:from>
    <xdr:to>
      <xdr:col>15</xdr:col>
      <xdr:colOff>101600</xdr:colOff>
      <xdr:row>96</xdr:row>
      <xdr:rowOff>35624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3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26751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48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149186</xdr:rowOff>
    </xdr:from>
    <xdr:to>
      <xdr:col>10</xdr:col>
      <xdr:colOff>114300</xdr:colOff>
      <xdr:row>99</xdr:row>
      <xdr:rowOff>49403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51286"/>
          <a:ext cx="889000" cy="7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22720</xdr:rowOff>
    </xdr:from>
    <xdr:to>
      <xdr:col>10</xdr:col>
      <xdr:colOff>165100</xdr:colOff>
      <xdr:row>98</xdr:row>
      <xdr:rowOff>124320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140847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0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123152</xdr:rowOff>
    </xdr:from>
    <xdr:to>
      <xdr:col>6</xdr:col>
      <xdr:colOff>38100</xdr:colOff>
      <xdr:row>99</xdr:row>
      <xdr:rowOff>53302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92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69829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0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16511</xdr:rowOff>
    </xdr:from>
    <xdr:to>
      <xdr:col>24</xdr:col>
      <xdr:colOff>114300</xdr:colOff>
      <xdr:row>97</xdr:row>
      <xdr:rowOff>118111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4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166388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2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56668</xdr:rowOff>
    </xdr:from>
    <xdr:to>
      <xdr:col>20</xdr:col>
      <xdr:colOff>38100</xdr:colOff>
      <xdr:row>95</xdr:row>
      <xdr:rowOff>158268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4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3345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11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52096</xdr:rowOff>
    </xdr:from>
    <xdr:to>
      <xdr:col>15</xdr:col>
      <xdr:colOff>101600</xdr:colOff>
      <xdr:row>95</xdr:row>
      <xdr:rowOff>153696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170223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11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98386</xdr:rowOff>
    </xdr:from>
    <xdr:to>
      <xdr:col>10</xdr:col>
      <xdr:colOff>165100</xdr:colOff>
      <xdr:row>99</xdr:row>
      <xdr:rowOff>28536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90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19663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9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170053</xdr:rowOff>
    </xdr:from>
    <xdr:to>
      <xdr:col>6</xdr:col>
      <xdr:colOff>38100</xdr:colOff>
      <xdr:row>99</xdr:row>
      <xdr:rowOff>100203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97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91330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706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129794</xdr:rowOff>
    </xdr:from>
    <xdr:to>
      <xdr:col>54</xdr:col>
      <xdr:colOff>189865</xdr:colOff>
      <xdr:row>38</xdr:row>
      <xdr:rowOff>157988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44744"/>
          <a:ext cx="1270" cy="122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161815</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76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157988</xdr:rowOff>
    </xdr:from>
    <xdr:to>
      <xdr:col>55</xdr:col>
      <xdr:colOff>88900</xdr:colOff>
      <xdr:row>38</xdr:row>
      <xdr:rowOff>157988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73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76471</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1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129794</xdr:rowOff>
    </xdr:from>
    <xdr:to>
      <xdr:col>55</xdr:col>
      <xdr:colOff>88900</xdr:colOff>
      <xdr:row>31</xdr:row>
      <xdr:rowOff>129794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4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40831</xdr:rowOff>
    </xdr:from>
    <xdr:to>
      <xdr:col>55</xdr:col>
      <xdr:colOff>0</xdr:colOff>
      <xdr:row>38</xdr:row>
      <xdr:rowOff>93408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555931"/>
          <a:ext cx="838200" cy="5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66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40831</xdr:rowOff>
    </xdr:from>
    <xdr:to>
      <xdr:col>50</xdr:col>
      <xdr:colOff>114300</xdr:colOff>
      <xdr:row>38</xdr:row>
      <xdr:rowOff>59119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555931"/>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76898</xdr:rowOff>
    </xdr:from>
    <xdr:to>
      <xdr:col>50</xdr:col>
      <xdr:colOff>165100</xdr:colOff>
      <xdr:row>38</xdr:row>
      <xdr:rowOff>7048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2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23575</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19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50356</xdr:rowOff>
    </xdr:from>
    <xdr:to>
      <xdr:col>45</xdr:col>
      <xdr:colOff>177800</xdr:colOff>
      <xdr:row>38</xdr:row>
      <xdr:rowOff>59119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565456"/>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56896</xdr:rowOff>
    </xdr:from>
    <xdr:to>
      <xdr:col>46</xdr:col>
      <xdr:colOff>38100</xdr:colOff>
      <xdr:row>37</xdr:row>
      <xdr:rowOff>158496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3573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17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42164</xdr:rowOff>
    </xdr:from>
    <xdr:to>
      <xdr:col>41</xdr:col>
      <xdr:colOff>50800</xdr:colOff>
      <xdr:row>38</xdr:row>
      <xdr:rowOff>50356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557264"/>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54991</xdr:rowOff>
    </xdr:from>
    <xdr:to>
      <xdr:col>41</xdr:col>
      <xdr:colOff>101600</xdr:colOff>
      <xdr:row>37</xdr:row>
      <xdr:rowOff>156591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1668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17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60325</xdr:rowOff>
    </xdr:from>
    <xdr:to>
      <xdr:col>36</xdr:col>
      <xdr:colOff>165100</xdr:colOff>
      <xdr:row>37</xdr:row>
      <xdr:rowOff>161925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7002</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17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42608</xdr:rowOff>
    </xdr:from>
    <xdr:to>
      <xdr:col>55</xdr:col>
      <xdr:colOff>50800</xdr:colOff>
      <xdr:row>38</xdr:row>
      <xdr:rowOff>144208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5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128985</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72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161481</xdr:rowOff>
    </xdr:from>
    <xdr:to>
      <xdr:col>50</xdr:col>
      <xdr:colOff>165100</xdr:colOff>
      <xdr:row>38</xdr:row>
      <xdr:rowOff>91631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0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82758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597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8319</xdr:rowOff>
    </xdr:from>
    <xdr:to>
      <xdr:col>46</xdr:col>
      <xdr:colOff>38100</xdr:colOff>
      <xdr:row>38</xdr:row>
      <xdr:rowOff>109919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2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101046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16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171006</xdr:rowOff>
    </xdr:from>
    <xdr:to>
      <xdr:col>41</xdr:col>
      <xdr:colOff>101600</xdr:colOff>
      <xdr:row>38</xdr:row>
      <xdr:rowOff>101156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1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92283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07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162814</xdr:rowOff>
    </xdr:from>
    <xdr:to>
      <xdr:col>36</xdr:col>
      <xdr:colOff>165100</xdr:colOff>
      <xdr:row>38</xdr:row>
      <xdr:rowOff>92964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0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84091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134442</xdr:rowOff>
    </xdr:from>
    <xdr:to>
      <xdr:col>54</xdr:col>
      <xdr:colOff>189865</xdr:colOff>
      <xdr:row>58</xdr:row>
      <xdr:rowOff>30704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78392"/>
          <a:ext cx="1270" cy="1096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34531</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97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30704</xdr:rowOff>
    </xdr:from>
    <xdr:to>
      <xdr:col>55</xdr:col>
      <xdr:colOff>88900</xdr:colOff>
      <xdr:row>58</xdr:row>
      <xdr:rowOff>30704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97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81119</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134442</xdr:rowOff>
    </xdr:from>
    <xdr:to>
      <xdr:col>55</xdr:col>
      <xdr:colOff>88900</xdr:colOff>
      <xdr:row>51</xdr:row>
      <xdr:rowOff>134442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76378</xdr:rowOff>
    </xdr:from>
    <xdr:to>
      <xdr:col>55</xdr:col>
      <xdr:colOff>0</xdr:colOff>
      <xdr:row>55</xdr:row>
      <xdr:rowOff>131836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506128"/>
          <a:ext cx="838200" cy="5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106738</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36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128311</xdr:rowOff>
    </xdr:from>
    <xdr:to>
      <xdr:col>55</xdr:col>
      <xdr:colOff>50800</xdr:colOff>
      <xdr:row>56</xdr:row>
      <xdr:rowOff>58461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5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76378</xdr:rowOff>
    </xdr:from>
    <xdr:to>
      <xdr:col>50</xdr:col>
      <xdr:colOff>114300</xdr:colOff>
      <xdr:row>56</xdr:row>
      <xdr:rowOff>6792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506128"/>
          <a:ext cx="889000" cy="10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153502</xdr:rowOff>
    </xdr:from>
    <xdr:to>
      <xdr:col>50</xdr:col>
      <xdr:colOff>165100</xdr:colOff>
      <xdr:row>56</xdr:row>
      <xdr:rowOff>83652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74779</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67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108610</xdr:rowOff>
    </xdr:from>
    <xdr:to>
      <xdr:col>45</xdr:col>
      <xdr:colOff>177800</xdr:colOff>
      <xdr:row>56</xdr:row>
      <xdr:rowOff>6792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538360"/>
          <a:ext cx="889000" cy="6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156749</xdr:rowOff>
    </xdr:from>
    <xdr:to>
      <xdr:col>46</xdr:col>
      <xdr:colOff>38100</xdr:colOff>
      <xdr:row>56</xdr:row>
      <xdr:rowOff>86899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78026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6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108610</xdr:rowOff>
    </xdr:from>
    <xdr:to>
      <xdr:col>41</xdr:col>
      <xdr:colOff>50800</xdr:colOff>
      <xdr:row>55</xdr:row>
      <xdr:rowOff>165166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538360"/>
          <a:ext cx="889000" cy="5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32985</xdr:rowOff>
    </xdr:from>
    <xdr:to>
      <xdr:col>41</xdr:col>
      <xdr:colOff>101600</xdr:colOff>
      <xdr:row>56</xdr:row>
      <xdr:rowOff>134585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125712</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726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37054</xdr:rowOff>
    </xdr:from>
    <xdr:to>
      <xdr:col>36</xdr:col>
      <xdr:colOff>165100</xdr:colOff>
      <xdr:row>56</xdr:row>
      <xdr:rowOff>138654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3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129781</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73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81036</xdr:rowOff>
    </xdr:from>
    <xdr:to>
      <xdr:col>55</xdr:col>
      <xdr:colOff>50800</xdr:colOff>
      <xdr:row>56</xdr:row>
      <xdr:rowOff>11186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51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103913</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36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25578</xdr:rowOff>
    </xdr:from>
    <xdr:to>
      <xdr:col>50</xdr:col>
      <xdr:colOff>165100</xdr:colOff>
      <xdr:row>55</xdr:row>
      <xdr:rowOff>127178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45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143705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23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127442</xdr:rowOff>
    </xdr:from>
    <xdr:to>
      <xdr:col>46</xdr:col>
      <xdr:colOff>38100</xdr:colOff>
      <xdr:row>56</xdr:row>
      <xdr:rowOff>57592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5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74119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33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57810</xdr:rowOff>
    </xdr:from>
    <xdr:to>
      <xdr:col>41</xdr:col>
      <xdr:colOff>101600</xdr:colOff>
      <xdr:row>55</xdr:row>
      <xdr:rowOff>159410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4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4487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2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114366</xdr:rowOff>
    </xdr:from>
    <xdr:to>
      <xdr:col>36</xdr:col>
      <xdr:colOff>165100</xdr:colOff>
      <xdr:row>56</xdr:row>
      <xdr:rowOff>44516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4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61043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31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45778</xdr:rowOff>
    </xdr:from>
    <xdr:to>
      <xdr:col>54</xdr:col>
      <xdr:colOff>189865</xdr:colOff>
      <xdr:row>78</xdr:row>
      <xdr:rowOff>77488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728"/>
          <a:ext cx="1270" cy="1231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81315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5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77488</xdr:rowOff>
    </xdr:from>
    <xdr:to>
      <xdr:col>55</xdr:col>
      <xdr:colOff>88900</xdr:colOff>
      <xdr:row>78</xdr:row>
      <xdr:rowOff>77488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163905</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43,626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45778</xdr:rowOff>
    </xdr:from>
    <xdr:to>
      <xdr:col>55</xdr:col>
      <xdr:colOff>88900</xdr:colOff>
      <xdr:row>71</xdr:row>
      <xdr:rowOff>45778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161907</xdr:rowOff>
    </xdr:from>
    <xdr:to>
      <xdr:col>55</xdr:col>
      <xdr:colOff>0</xdr:colOff>
      <xdr:row>75</xdr:row>
      <xdr:rowOff>130360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849207"/>
          <a:ext cx="838200" cy="13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5735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35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27308</xdr:rowOff>
    </xdr:from>
    <xdr:to>
      <xdr:col>55</xdr:col>
      <xdr:colOff>50800</xdr:colOff>
      <xdr:row>76</xdr:row>
      <xdr:rowOff>128908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05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161907</xdr:rowOff>
    </xdr:from>
    <xdr:to>
      <xdr:col>50</xdr:col>
      <xdr:colOff>114300</xdr:colOff>
      <xdr:row>75</xdr:row>
      <xdr:rowOff>146362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2849207"/>
          <a:ext cx="889000" cy="15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134914</xdr:rowOff>
    </xdr:from>
    <xdr:to>
      <xdr:col>50</xdr:col>
      <xdr:colOff>165100</xdr:colOff>
      <xdr:row>76</xdr:row>
      <xdr:rowOff>65064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99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56191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8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80101</xdr:rowOff>
    </xdr:from>
    <xdr:to>
      <xdr:col>45</xdr:col>
      <xdr:colOff>177800</xdr:colOff>
      <xdr:row>75</xdr:row>
      <xdr:rowOff>146362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938851"/>
          <a:ext cx="889000" cy="6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117508</xdr:rowOff>
    </xdr:from>
    <xdr:to>
      <xdr:col>46</xdr:col>
      <xdr:colOff>38100</xdr:colOff>
      <xdr:row>76</xdr:row>
      <xdr:rowOff>47658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97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38785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6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80101</xdr:rowOff>
    </xdr:from>
    <xdr:to>
      <xdr:col>41</xdr:col>
      <xdr:colOff>50800</xdr:colOff>
      <xdr:row>76</xdr:row>
      <xdr:rowOff>150476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2938851"/>
          <a:ext cx="889000" cy="24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116855</xdr:rowOff>
    </xdr:from>
    <xdr:to>
      <xdr:col>41</xdr:col>
      <xdr:colOff>101600</xdr:colOff>
      <xdr:row>76</xdr:row>
      <xdr:rowOff>47005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97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38132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6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105882</xdr:rowOff>
    </xdr:from>
    <xdr:to>
      <xdr:col>36</xdr:col>
      <xdr:colOff>165100</xdr:colOff>
      <xdr:row>77</xdr:row>
      <xdr:rowOff>36032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13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27159</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22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79560</xdr:rowOff>
    </xdr:from>
    <xdr:to>
      <xdr:col>55</xdr:col>
      <xdr:colOff>50800</xdr:colOff>
      <xdr:row>76</xdr:row>
      <xdr:rowOff>9711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9383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102437</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78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111107</xdr:rowOff>
    </xdr:from>
    <xdr:to>
      <xdr:col>50</xdr:col>
      <xdr:colOff>165100</xdr:colOff>
      <xdr:row>75</xdr:row>
      <xdr:rowOff>41257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79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57784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57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95562</xdr:rowOff>
    </xdr:from>
    <xdr:to>
      <xdr:col>46</xdr:col>
      <xdr:colOff>38100</xdr:colOff>
      <xdr:row>76</xdr:row>
      <xdr:rowOff>25713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9543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42239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72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29301</xdr:rowOff>
    </xdr:from>
    <xdr:to>
      <xdr:col>41</xdr:col>
      <xdr:colOff>101600</xdr:colOff>
      <xdr:row>75</xdr:row>
      <xdr:rowOff>130901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88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147428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66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99676</xdr:rowOff>
    </xdr:from>
    <xdr:to>
      <xdr:col>36</xdr:col>
      <xdr:colOff>165100</xdr:colOff>
      <xdr:row>77</xdr:row>
      <xdr:rowOff>29826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1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46354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90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63195</xdr:rowOff>
    </xdr:from>
    <xdr:to>
      <xdr:col>54</xdr:col>
      <xdr:colOff>189865</xdr:colOff>
      <xdr:row>98</xdr:row>
      <xdr:rowOff>152388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65145"/>
          <a:ext cx="1270" cy="1289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156215</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5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152388</xdr:rowOff>
    </xdr:from>
    <xdr:to>
      <xdr:col>55</xdr:col>
      <xdr:colOff>88900</xdr:colOff>
      <xdr:row>98</xdr:row>
      <xdr:rowOff>152388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5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9872</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4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63195</xdr:rowOff>
    </xdr:from>
    <xdr:to>
      <xdr:col>55</xdr:col>
      <xdr:colOff>88900</xdr:colOff>
      <xdr:row>91</xdr:row>
      <xdr:rowOff>63195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6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11646</xdr:rowOff>
    </xdr:from>
    <xdr:to>
      <xdr:col>55</xdr:col>
      <xdr:colOff>0</xdr:colOff>
      <xdr:row>96</xdr:row>
      <xdr:rowOff>11761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470846"/>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90784</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07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67907</xdr:rowOff>
    </xdr:from>
    <xdr:to>
      <xdr:col>55</xdr:col>
      <xdr:colOff>50800</xdr:colOff>
      <xdr:row>95</xdr:row>
      <xdr:rowOff>169507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5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11646</xdr:rowOff>
    </xdr:from>
    <xdr:to>
      <xdr:col>50</xdr:col>
      <xdr:colOff>114300</xdr:colOff>
      <xdr:row>96</xdr:row>
      <xdr:rowOff>161761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470846"/>
          <a:ext cx="889000" cy="15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149365</xdr:rowOff>
    </xdr:from>
    <xdr:to>
      <xdr:col>50</xdr:col>
      <xdr:colOff>165100</xdr:colOff>
      <xdr:row>96</xdr:row>
      <xdr:rowOff>79515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70642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52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161761</xdr:rowOff>
    </xdr:from>
    <xdr:to>
      <xdr:col>45</xdr:col>
      <xdr:colOff>177800</xdr:colOff>
      <xdr:row>96</xdr:row>
      <xdr:rowOff>166179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620961"/>
          <a:ext cx="889000" cy="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128067</xdr:rowOff>
    </xdr:from>
    <xdr:to>
      <xdr:col>46</xdr:col>
      <xdr:colOff>38100</xdr:colOff>
      <xdr:row>96</xdr:row>
      <xdr:rowOff>58217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41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74744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9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166179</xdr:rowOff>
    </xdr:from>
    <xdr:to>
      <xdr:col>41</xdr:col>
      <xdr:colOff>50800</xdr:colOff>
      <xdr:row>97</xdr:row>
      <xdr:rowOff>48374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625379"/>
          <a:ext cx="889000" cy="5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95148</xdr:rowOff>
    </xdr:from>
    <xdr:to>
      <xdr:col>41</xdr:col>
      <xdr:colOff>101600</xdr:colOff>
      <xdr:row>96</xdr:row>
      <xdr:rowOff>25298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41825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5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112027</xdr:rowOff>
    </xdr:from>
    <xdr:to>
      <xdr:col>36</xdr:col>
      <xdr:colOff>165100</xdr:colOff>
      <xdr:row>96</xdr:row>
      <xdr:rowOff>42177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58704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132411</xdr:rowOff>
    </xdr:from>
    <xdr:to>
      <xdr:col>55</xdr:col>
      <xdr:colOff>50800</xdr:colOff>
      <xdr:row>96</xdr:row>
      <xdr:rowOff>62561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2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110838</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9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132296</xdr:rowOff>
    </xdr:from>
    <xdr:to>
      <xdr:col>50</xdr:col>
      <xdr:colOff>165100</xdr:colOff>
      <xdr:row>96</xdr:row>
      <xdr:rowOff>62446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42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78973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1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110961</xdr:rowOff>
    </xdr:from>
    <xdr:to>
      <xdr:col>46</xdr:col>
      <xdr:colOff>38100</xdr:colOff>
      <xdr:row>97</xdr:row>
      <xdr:rowOff>41111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7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32238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66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115379</xdr:rowOff>
    </xdr:from>
    <xdr:to>
      <xdr:col>41</xdr:col>
      <xdr:colOff>101600</xdr:colOff>
      <xdr:row>97</xdr:row>
      <xdr:rowOff>45529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7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36656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66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169024</xdr:rowOff>
    </xdr:from>
    <xdr:to>
      <xdr:col>36</xdr:col>
      <xdr:colOff>165100</xdr:colOff>
      <xdr:row>97</xdr:row>
      <xdr:rowOff>99174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90301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72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150654</xdr:rowOff>
    </xdr:from>
    <xdr:to>
      <xdr:col>85</xdr:col>
      <xdr:colOff>126364</xdr:colOff>
      <xdr:row>38</xdr:row>
      <xdr:rowOff>150844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94154"/>
          <a:ext cx="1269" cy="1371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154671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150844</xdr:rowOff>
    </xdr:from>
    <xdr:to>
      <xdr:col>86</xdr:col>
      <xdr:colOff>25400</xdr:colOff>
      <xdr:row>38</xdr:row>
      <xdr:rowOff>150844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65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97331</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6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150654</xdr:rowOff>
    </xdr:from>
    <xdr:to>
      <xdr:col>86</xdr:col>
      <xdr:colOff>25400</xdr:colOff>
      <xdr:row>30</xdr:row>
      <xdr:rowOff>150654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9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139128</xdr:rowOff>
    </xdr:from>
    <xdr:to>
      <xdr:col>85</xdr:col>
      <xdr:colOff>127000</xdr:colOff>
      <xdr:row>35</xdr:row>
      <xdr:rowOff>109220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5968428"/>
          <a:ext cx="838200" cy="14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64946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65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86519</xdr:rowOff>
    </xdr:from>
    <xdr:to>
      <xdr:col>85</xdr:col>
      <xdr:colOff>177800</xdr:colOff>
      <xdr:row>36</xdr:row>
      <xdr:rowOff>16669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08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139128</xdr:rowOff>
    </xdr:from>
    <xdr:to>
      <xdr:col>81</xdr:col>
      <xdr:colOff>50800</xdr:colOff>
      <xdr:row>35</xdr:row>
      <xdr:rowOff>9779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5968428"/>
          <a:ext cx="889000" cy="4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116046</xdr:rowOff>
    </xdr:from>
    <xdr:to>
      <xdr:col>81</xdr:col>
      <xdr:colOff>101600</xdr:colOff>
      <xdr:row>36</xdr:row>
      <xdr:rowOff>46196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1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37323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9779</xdr:rowOff>
    </xdr:from>
    <xdr:to>
      <xdr:col>76</xdr:col>
      <xdr:colOff>114300</xdr:colOff>
      <xdr:row>35</xdr:row>
      <xdr:rowOff>38545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010529"/>
          <a:ext cx="8890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150717</xdr:rowOff>
    </xdr:from>
    <xdr:to>
      <xdr:col>76</xdr:col>
      <xdr:colOff>165100</xdr:colOff>
      <xdr:row>36</xdr:row>
      <xdr:rowOff>80867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71994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17780</xdr:rowOff>
    </xdr:from>
    <xdr:to>
      <xdr:col>71</xdr:col>
      <xdr:colOff>177800</xdr:colOff>
      <xdr:row>35</xdr:row>
      <xdr:rowOff>38545</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5847080"/>
          <a:ext cx="889000" cy="19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10033</xdr:rowOff>
    </xdr:from>
    <xdr:to>
      <xdr:col>72</xdr:col>
      <xdr:colOff>38100</xdr:colOff>
      <xdr:row>35</xdr:row>
      <xdr:rowOff>111633</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01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102760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0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144526</xdr:rowOff>
    </xdr:from>
    <xdr:to>
      <xdr:col>67</xdr:col>
      <xdr:colOff>101600</xdr:colOff>
      <xdr:row>36</xdr:row>
      <xdr:rowOff>74676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14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65803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23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58420</xdr:rowOff>
    </xdr:from>
    <xdr:to>
      <xdr:col>85</xdr:col>
      <xdr:colOff>177800</xdr:colOff>
      <xdr:row>35</xdr:row>
      <xdr:rowOff>160020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0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81297</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91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88328</xdr:rowOff>
    </xdr:from>
    <xdr:to>
      <xdr:col>81</xdr:col>
      <xdr:colOff>101600</xdr:colOff>
      <xdr:row>35</xdr:row>
      <xdr:rowOff>18478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591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35005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69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130429</xdr:rowOff>
    </xdr:from>
    <xdr:to>
      <xdr:col>76</xdr:col>
      <xdr:colOff>165100</xdr:colOff>
      <xdr:row>35</xdr:row>
      <xdr:rowOff>60579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595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77106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73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159195</xdr:rowOff>
    </xdr:from>
    <xdr:to>
      <xdr:col>72</xdr:col>
      <xdr:colOff>38100</xdr:colOff>
      <xdr:row>35</xdr:row>
      <xdr:rowOff>89345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598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105872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76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138430</xdr:rowOff>
    </xdr:from>
    <xdr:to>
      <xdr:col>67</xdr:col>
      <xdr:colOff>101600</xdr:colOff>
      <xdr:row>34</xdr:row>
      <xdr:rowOff>68580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57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85107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57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114554</xdr:rowOff>
    </xdr:from>
    <xdr:to>
      <xdr:col>85</xdr:col>
      <xdr:colOff>126364</xdr:colOff>
      <xdr:row>59</xdr:row>
      <xdr:rowOff>33286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858504"/>
          <a:ext cx="1269" cy="1290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37113</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5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33286</xdr:rowOff>
    </xdr:from>
    <xdr:to>
      <xdr:col>86</xdr:col>
      <xdr:colOff>25400</xdr:colOff>
      <xdr:row>59</xdr:row>
      <xdr:rowOff>33286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4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61231</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63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114554</xdr:rowOff>
    </xdr:from>
    <xdr:to>
      <xdr:col>86</xdr:col>
      <xdr:colOff>25400</xdr:colOff>
      <xdr:row>51</xdr:row>
      <xdr:rowOff>114554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8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161211</xdr:rowOff>
    </xdr:from>
    <xdr:to>
      <xdr:col>85</xdr:col>
      <xdr:colOff>127000</xdr:colOff>
      <xdr:row>58</xdr:row>
      <xdr:rowOff>51689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933861"/>
          <a:ext cx="838200" cy="6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129768</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59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106891</xdr:rowOff>
    </xdr:from>
    <xdr:to>
      <xdr:col>85</xdr:col>
      <xdr:colOff>177800</xdr:colOff>
      <xdr:row>57</xdr:row>
      <xdr:rowOff>37041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70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161211</xdr:rowOff>
    </xdr:from>
    <xdr:to>
      <xdr:col>81</xdr:col>
      <xdr:colOff>50800</xdr:colOff>
      <xdr:row>58</xdr:row>
      <xdr:rowOff>67234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933861"/>
          <a:ext cx="889000" cy="7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56645</xdr:rowOff>
    </xdr:from>
    <xdr:to>
      <xdr:col>81</xdr:col>
      <xdr:colOff>101600</xdr:colOff>
      <xdr:row>57</xdr:row>
      <xdr:rowOff>158245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82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3322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60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147838</xdr:rowOff>
    </xdr:from>
    <xdr:to>
      <xdr:col>76</xdr:col>
      <xdr:colOff>114300</xdr:colOff>
      <xdr:row>58</xdr:row>
      <xdr:rowOff>67234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920488"/>
          <a:ext cx="889000" cy="9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88077</xdr:rowOff>
    </xdr:from>
    <xdr:to>
      <xdr:col>76</xdr:col>
      <xdr:colOff>165100</xdr:colOff>
      <xdr:row>58</xdr:row>
      <xdr:rowOff>18227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6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34754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63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31161</xdr:rowOff>
    </xdr:from>
    <xdr:to>
      <xdr:col>71</xdr:col>
      <xdr:colOff>177800</xdr:colOff>
      <xdr:row>57</xdr:row>
      <xdr:rowOff>147838</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632361"/>
          <a:ext cx="889000" cy="28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103347</xdr:rowOff>
    </xdr:from>
    <xdr:to>
      <xdr:col>72</xdr:col>
      <xdr:colOff>38100</xdr:colOff>
      <xdr:row>57</xdr:row>
      <xdr:rowOff>33497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0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50024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7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57445</xdr:rowOff>
    </xdr:from>
    <xdr:to>
      <xdr:col>67</xdr:col>
      <xdr:colOff>101600</xdr:colOff>
      <xdr:row>57</xdr:row>
      <xdr:rowOff>159045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3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150172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2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xdr:rowOff>
    </xdr:from>
    <xdr:to>
      <xdr:col>85</xdr:col>
      <xdr:colOff>177800</xdr:colOff>
      <xdr:row>58</xdr:row>
      <xdr:rowOff>102489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94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150766</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92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110411</xdr:rowOff>
    </xdr:from>
    <xdr:to>
      <xdr:col>81</xdr:col>
      <xdr:colOff>101600</xdr:colOff>
      <xdr:row>58</xdr:row>
      <xdr:rowOff>40561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88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31688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97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16434</xdr:rowOff>
    </xdr:from>
    <xdr:to>
      <xdr:col>76</xdr:col>
      <xdr:colOff>165100</xdr:colOff>
      <xdr:row>58</xdr:row>
      <xdr:rowOff>118034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96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109161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05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97038</xdr:rowOff>
    </xdr:from>
    <xdr:to>
      <xdr:col>72</xdr:col>
      <xdr:colOff>38100</xdr:colOff>
      <xdr:row>58</xdr:row>
      <xdr:rowOff>27188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86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18315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96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151811</xdr:rowOff>
    </xdr:from>
    <xdr:to>
      <xdr:col>67</xdr:col>
      <xdr:colOff>101600</xdr:colOff>
      <xdr:row>56</xdr:row>
      <xdr:rowOff>81961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58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98488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35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134488</xdr:rowOff>
    </xdr:from>
    <xdr:to>
      <xdr:col>85</xdr:col>
      <xdr:colOff>126364</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35988"/>
          <a:ext cx="1269" cy="137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81165</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1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134488</xdr:rowOff>
    </xdr:from>
    <xdr:to>
      <xdr:col>86</xdr:col>
      <xdr:colOff>25400</xdr:colOff>
      <xdr:row>70</xdr:row>
      <xdr:rowOff>134488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85841</xdr:rowOff>
    </xdr:from>
    <xdr:to>
      <xdr:col>85</xdr:col>
      <xdr:colOff>127000</xdr:colOff>
      <xdr:row>78</xdr:row>
      <xdr:rowOff>134396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458941"/>
          <a:ext cx="838200" cy="4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163898</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022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141021</xdr:rowOff>
    </xdr:from>
    <xdr:to>
      <xdr:col>85</xdr:col>
      <xdr:colOff>177800</xdr:colOff>
      <xdr:row>77</xdr:row>
      <xdr:rowOff>71171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17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118394</xdr:rowOff>
    </xdr:from>
    <xdr:to>
      <xdr:col>81</xdr:col>
      <xdr:colOff>50800</xdr:colOff>
      <xdr:row>78</xdr:row>
      <xdr:rowOff>134396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49149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118892</xdr:rowOff>
    </xdr:from>
    <xdr:to>
      <xdr:col>81</xdr:col>
      <xdr:colOff>101600</xdr:colOff>
      <xdr:row>77</xdr:row>
      <xdr:rowOff>49042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14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65569</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292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98461</xdr:rowOff>
    </xdr:from>
    <xdr:to>
      <xdr:col>76</xdr:col>
      <xdr:colOff>114300</xdr:colOff>
      <xdr:row>78</xdr:row>
      <xdr:rowOff>118394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471561"/>
          <a:ext cx="889000" cy="1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78567</xdr:rowOff>
    </xdr:from>
    <xdr:to>
      <xdr:col>76</xdr:col>
      <xdr:colOff>165100</xdr:colOff>
      <xdr:row>77</xdr:row>
      <xdr:rowOff>8717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10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25244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288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59324</xdr:rowOff>
    </xdr:from>
    <xdr:to>
      <xdr:col>71</xdr:col>
      <xdr:colOff>177800</xdr:colOff>
      <xdr:row>78</xdr:row>
      <xdr:rowOff>98461</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432424"/>
          <a:ext cx="889000" cy="3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6970</xdr:rowOff>
    </xdr:from>
    <xdr:to>
      <xdr:col>72</xdr:col>
      <xdr:colOff>38100</xdr:colOff>
      <xdr:row>76</xdr:row>
      <xdr:rowOff>108570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03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125097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281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127397</xdr:rowOff>
    </xdr:from>
    <xdr:to>
      <xdr:col>67</xdr:col>
      <xdr:colOff>101600</xdr:colOff>
      <xdr:row>77</xdr:row>
      <xdr:rowOff>57547</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157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74073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29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35041</xdr:rowOff>
    </xdr:from>
    <xdr:to>
      <xdr:col>85</xdr:col>
      <xdr:colOff>177800</xdr:colOff>
      <xdr:row>78</xdr:row>
      <xdr:rowOff>136641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40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121418</xdr:rowOff>
    </xdr:from>
    <xdr:ext cx="378565"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323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83596</xdr:rowOff>
    </xdr:from>
    <xdr:to>
      <xdr:col>81</xdr:col>
      <xdr:colOff>101600</xdr:colOff>
      <xdr:row>79</xdr:row>
      <xdr:rowOff>13746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45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4873</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24333" y="13549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67594</xdr:rowOff>
    </xdr:from>
    <xdr:to>
      <xdr:col>76</xdr:col>
      <xdr:colOff>165100</xdr:colOff>
      <xdr:row>78</xdr:row>
      <xdr:rowOff>169194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44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160321</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3017" y="13533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47661</xdr:rowOff>
    </xdr:from>
    <xdr:to>
      <xdr:col>72</xdr:col>
      <xdr:colOff>38100</xdr:colOff>
      <xdr:row>78</xdr:row>
      <xdr:rowOff>149261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42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140388</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4017" y="13513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8524</xdr:rowOff>
    </xdr:from>
    <xdr:to>
      <xdr:col>67</xdr:col>
      <xdr:colOff>101600</xdr:colOff>
      <xdr:row>78</xdr:row>
      <xdr:rowOff>110124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38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101251</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5017" y="13474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42270</xdr:rowOff>
    </xdr:from>
    <xdr:to>
      <xdr:col>85</xdr:col>
      <xdr:colOff>126364</xdr:colOff>
      <xdr:row>97</xdr:row>
      <xdr:rowOff>110393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72770"/>
          <a:ext cx="1269" cy="126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114220</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7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110393</xdr:rowOff>
    </xdr:from>
    <xdr:to>
      <xdr:col>86</xdr:col>
      <xdr:colOff>25400</xdr:colOff>
      <xdr:row>97</xdr:row>
      <xdr:rowOff>110393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4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160397</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4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42270</xdr:rowOff>
    </xdr:from>
    <xdr:to>
      <xdr:col>86</xdr:col>
      <xdr:colOff>25400</xdr:colOff>
      <xdr:row>90</xdr:row>
      <xdr:rowOff>42270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7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70320</xdr:rowOff>
    </xdr:from>
    <xdr:to>
      <xdr:col>85</xdr:col>
      <xdr:colOff>127000</xdr:colOff>
      <xdr:row>94</xdr:row>
      <xdr:rowOff>138192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186620"/>
          <a:ext cx="838200" cy="6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148034</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5921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125157</xdr:rowOff>
    </xdr:from>
    <xdr:to>
      <xdr:col>85</xdr:col>
      <xdr:colOff>177800</xdr:colOff>
      <xdr:row>94</xdr:row>
      <xdr:rowOff>55307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07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154787</xdr:rowOff>
    </xdr:from>
    <xdr:to>
      <xdr:col>81</xdr:col>
      <xdr:colOff>50800</xdr:colOff>
      <xdr:row>94</xdr:row>
      <xdr:rowOff>138192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099637"/>
          <a:ext cx="889000" cy="15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117886</xdr:rowOff>
    </xdr:from>
    <xdr:to>
      <xdr:col>81</xdr:col>
      <xdr:colOff>101600</xdr:colOff>
      <xdr:row>94</xdr:row>
      <xdr:rowOff>48036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06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64563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583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156228</xdr:rowOff>
    </xdr:from>
    <xdr:to>
      <xdr:col>76</xdr:col>
      <xdr:colOff>114300</xdr:colOff>
      <xdr:row>93</xdr:row>
      <xdr:rowOff>154787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5586728"/>
          <a:ext cx="889000" cy="51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97792</xdr:rowOff>
    </xdr:from>
    <xdr:to>
      <xdr:col>76</xdr:col>
      <xdr:colOff>165100</xdr:colOff>
      <xdr:row>94</xdr:row>
      <xdr:rowOff>27942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04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44469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581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156228</xdr:rowOff>
    </xdr:from>
    <xdr:to>
      <xdr:col>71</xdr:col>
      <xdr:colOff>177800</xdr:colOff>
      <xdr:row>91</xdr:row>
      <xdr:rowOff>110553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5586728"/>
          <a:ext cx="889000" cy="12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127922</xdr:rowOff>
    </xdr:from>
    <xdr:to>
      <xdr:col>72</xdr:col>
      <xdr:colOff>38100</xdr:colOff>
      <xdr:row>94</xdr:row>
      <xdr:rowOff>58072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0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49199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16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103394</xdr:rowOff>
    </xdr:from>
    <xdr:to>
      <xdr:col>67</xdr:col>
      <xdr:colOff>101600</xdr:colOff>
      <xdr:row>94</xdr:row>
      <xdr:rowOff>33544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04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24671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14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19520</xdr:rowOff>
    </xdr:from>
    <xdr:to>
      <xdr:col>85</xdr:col>
      <xdr:colOff>177800</xdr:colOff>
      <xdr:row>94</xdr:row>
      <xdr:rowOff>121120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13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169397</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11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87392</xdr:rowOff>
    </xdr:from>
    <xdr:to>
      <xdr:col>81</xdr:col>
      <xdr:colOff>101600</xdr:colOff>
      <xdr:row>95</xdr:row>
      <xdr:rowOff>17542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20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8669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29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103987</xdr:rowOff>
    </xdr:from>
    <xdr:to>
      <xdr:col>76</xdr:col>
      <xdr:colOff>165100</xdr:colOff>
      <xdr:row>94</xdr:row>
      <xdr:rowOff>34137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04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25264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1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105428</xdr:rowOff>
    </xdr:from>
    <xdr:to>
      <xdr:col>72</xdr:col>
      <xdr:colOff>38100</xdr:colOff>
      <xdr:row>91</xdr:row>
      <xdr:rowOff>35578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55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52105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531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59753</xdr:rowOff>
    </xdr:from>
    <xdr:to>
      <xdr:col>67</xdr:col>
      <xdr:colOff>101600</xdr:colOff>
      <xdr:row>91</xdr:row>
      <xdr:rowOff>161353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566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6430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543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4866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118381</xdr:rowOff>
    </xdr:from>
    <xdr:ext cx="378565"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26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xdr:rowOff>
    </xdr:from>
    <xdr:to>
      <xdr:col>116</xdr:col>
      <xdr:colOff>152400</xdr:colOff>
      <xdr:row>32</xdr:row>
      <xdr:rowOff>254</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486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166641</xdr:rowOff>
    </xdr:from>
    <xdr:ext cx="313932"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3388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143764</xdr:rowOff>
    </xdr:from>
    <xdr:to>
      <xdr:col>116</xdr:col>
      <xdr:colOff>114300</xdr:colOff>
      <xdr:row>38</xdr:row>
      <xdr:rowOff>73914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85869</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118618</xdr:rowOff>
    </xdr:from>
    <xdr:to>
      <xdr:col>107</xdr:col>
      <xdr:colOff>101600</xdr:colOff>
      <xdr:row>38</xdr:row>
      <xdr:rowOff>48768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65295</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34036</xdr:rowOff>
    </xdr:from>
    <xdr:to>
      <xdr:col>102</xdr:col>
      <xdr:colOff>165100</xdr:colOff>
      <xdr:row>36</xdr:row>
      <xdr:rowOff>135636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152163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88900</xdr:rowOff>
    </xdr:from>
    <xdr:to>
      <xdr:col>98</xdr:col>
      <xdr:colOff>38100</xdr:colOff>
      <xdr:row>32</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54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30</xdr:row>
      <xdr:rowOff>35577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5179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本市の特徴として挙げられるのは、民生費の扶助費高止まりが挙げられる。</a:t>
          </a:r>
        </a:p>
        <a:p>
          <a:r>
            <a:rPr kumimoji="1" lang="ja-JP" altLang="en-US" sz="1300">
              <a:latin typeface="ＭＳ Ｐゴシック" panose="020B0600070205080204" pitchFamily="50" charset="-128"/>
              <a:ea typeface="ＭＳ Ｐゴシック" panose="020B0600070205080204" pitchFamily="50" charset="-128"/>
            </a:rPr>
            <a:t>　商工費は近年、物価高騰対策による商品券事業等やキャッシュレス還元事業等の臨時的な事業を行ったことにより類似団体平均を上回っている状況となっている。</a:t>
          </a:r>
        </a:p>
        <a:p>
          <a:r>
            <a:rPr kumimoji="1" lang="ja-JP" altLang="en-US" sz="1300">
              <a:latin typeface="ＭＳ Ｐゴシック" panose="020B0600070205080204" pitchFamily="50" charset="-128"/>
              <a:ea typeface="ＭＳ Ｐゴシック" panose="020B0600070205080204" pitchFamily="50" charset="-128"/>
            </a:rPr>
            <a:t>　施設の老朽化が著しく、長寿命化、施設更新の事業費が大幅に増加している教育関係では、平成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年度、令和元年度は集中投資を実施して各平均値を上回ったが、集中投資期間が終了したため令和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年度以降は以前の水準に戻ることとなった。</a:t>
          </a:r>
        </a:p>
        <a:p>
          <a:r>
            <a:rPr kumimoji="1" lang="ja-JP" altLang="en-US" sz="1300">
              <a:latin typeface="ＭＳ Ｐゴシック" panose="020B0600070205080204" pitchFamily="50" charset="-128"/>
              <a:ea typeface="ＭＳ Ｐゴシック" panose="020B0600070205080204" pitchFamily="50" charset="-128"/>
            </a:rPr>
            <a:t>　公債費の変動が近年激しいのは、令和元年度までの集中投資期間による多額の起債発行により関連指標の悪化を短期間に抑えるため、大規模投資と同時に短期償還による市債残高抑制を図ったことによるものであ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年度は短期償還分の影響はなくなったが、未来投資基金への積み立てに要した合併特例事業債の償還により今後も増加傾向が続くと見込まれる。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令和元年度までの集中投資期間に要した市債借入の影響を短期間とするため、財政調整基金を活用して短期での償還を行ったため財政調整基金残高は減少した。令和</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年度、令和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年度と新型コロナウイルス感染症の影響を見込んでいたが、実際には影響は限定的であり増額となった。令和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年度についても普通交付税の再算定による地方交付税の増、地方財政法第</a:t>
          </a:r>
          <a:r>
            <a:rPr kumimoji="1" lang="en-US" altLang="ja-JP" sz="1300">
              <a:latin typeface="ＭＳ ゴシック" pitchFamily="49" charset="-128"/>
              <a:ea typeface="ＭＳ ゴシック" pitchFamily="49" charset="-128"/>
            </a:rPr>
            <a:t>7</a:t>
          </a:r>
          <a:r>
            <a:rPr kumimoji="1" lang="ja-JP" altLang="en-US" sz="1300">
              <a:latin typeface="ＭＳ ゴシック" pitchFamily="49" charset="-128"/>
              <a:ea typeface="ＭＳ ゴシック" pitchFamily="49" charset="-128"/>
            </a:rPr>
            <a:t>条第</a:t>
          </a:r>
          <a:r>
            <a:rPr kumimoji="1" lang="en-US" altLang="ja-JP" sz="1300">
              <a:latin typeface="ＭＳ ゴシック" pitchFamily="49" charset="-128"/>
              <a:ea typeface="ＭＳ ゴシック" pitchFamily="49" charset="-128"/>
            </a:rPr>
            <a:t>1</a:t>
          </a:r>
          <a:r>
            <a:rPr kumimoji="1" lang="ja-JP" altLang="en-US" sz="1300">
              <a:latin typeface="ＭＳ ゴシック" pitchFamily="49" charset="-128"/>
              <a:ea typeface="ＭＳ ゴシック" pitchFamily="49" charset="-128"/>
            </a:rPr>
            <a:t>項に基づく前年度繰越金の</a:t>
          </a:r>
          <a:r>
            <a:rPr kumimoji="1" lang="en-US" altLang="ja-JP" sz="1300">
              <a:latin typeface="ＭＳ ゴシック" pitchFamily="49" charset="-128"/>
              <a:ea typeface="ＭＳ ゴシック" pitchFamily="49" charset="-128"/>
            </a:rPr>
            <a:t>1/2</a:t>
          </a:r>
          <a:r>
            <a:rPr kumimoji="1" lang="ja-JP" altLang="en-US" sz="1300">
              <a:latin typeface="ＭＳ ゴシック" pitchFamily="49" charset="-128"/>
              <a:ea typeface="ＭＳ ゴシック" pitchFamily="49" charset="-128"/>
            </a:rPr>
            <a:t>の積立の増等もあり、財政調整基金は増となり、実質単年度収支も約</a:t>
          </a:r>
          <a:r>
            <a:rPr kumimoji="1" lang="en-US" altLang="ja-JP" sz="1300">
              <a:latin typeface="ＭＳ ゴシック" pitchFamily="49" charset="-128"/>
              <a:ea typeface="ＭＳ ゴシック" pitchFamily="49" charset="-128"/>
            </a:rPr>
            <a:t>7</a:t>
          </a:r>
          <a:r>
            <a:rPr kumimoji="1" lang="ja-JP" altLang="en-US" sz="1300">
              <a:latin typeface="ＭＳ ゴシック" pitchFamily="49" charset="-128"/>
              <a:ea typeface="ＭＳ ゴシック" pitchFamily="49" charset="-128"/>
            </a:rPr>
            <a:t>億円とプラス値になった。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年度は競輪事業会計において赤字となったが、平成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年度下半期から包括業務委託を取り入れた事業運営を行っており、平成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年度に引き続き、令和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年度も黒字となり、</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年連続で一般会計へ繰出すことができた（</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R01</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R02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60</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R03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260</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R04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360</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R05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250</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R06</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650</a:t>
          </a:r>
          <a:r>
            <a:rPr kumimoji="1" lang="ja-JP" altLang="en-US" sz="1400">
              <a:latin typeface="ＭＳ ゴシック" pitchFamily="49" charset="-128"/>
              <a:ea typeface="ＭＳ ゴシック" pitchFamily="49" charset="-128"/>
            </a:rPr>
            <a:t>百万円）。</a:t>
          </a:r>
        </a:p>
        <a:p>
          <a:r>
            <a:rPr kumimoji="1" lang="ja-JP" altLang="en-US" sz="1400">
              <a:latin typeface="ＭＳ ゴシック" pitchFamily="49" charset="-128"/>
              <a:ea typeface="ＭＳ ゴシック" pitchFamily="49" charset="-128"/>
            </a:rPr>
            <a:t>　松阪市民病院事業会計においては、呼吸器部門に特化するなど業務の効率化を徹底することで黒字化を達成している。令和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新型コロナウイルス感染症の影響のほか、受療行動の変容による患者数の減により医業損益は赤字となったが、コロナ病床を設置して対応したことによる国県補助金の受け入れにより、事業損益は黒字となった。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年度から公営企業会計制度の大規模な変更に伴い欠損金が大きく圧縮されたものの、依然として</a:t>
          </a:r>
          <a:r>
            <a:rPr kumimoji="1" lang="en-US" altLang="ja-JP" sz="1400">
              <a:latin typeface="ＭＳ ゴシック" pitchFamily="49" charset="-128"/>
              <a:ea typeface="ＭＳ ゴシック" pitchFamily="49" charset="-128"/>
            </a:rPr>
            <a:t>43</a:t>
          </a:r>
          <a:r>
            <a:rPr kumimoji="1" lang="ja-JP" altLang="en-US" sz="1400">
              <a:latin typeface="ＭＳ ゴシック" pitchFamily="49" charset="-128"/>
              <a:ea typeface="ＭＳ ゴシック" pitchFamily="49" charset="-128"/>
            </a:rPr>
            <a:t>億円程度の未処理欠損金が残っている状況である。</a:t>
          </a:r>
        </a:p>
        <a:p>
          <a:r>
            <a:rPr kumimoji="1" lang="ja-JP" altLang="en-US" sz="1400">
              <a:latin typeface="ＭＳ ゴシック" pitchFamily="49" charset="-128"/>
              <a:ea typeface="ＭＳ ゴシック" pitchFamily="49" charset="-128"/>
            </a:rPr>
            <a:t>　国民健康保険事業特別会計において、令和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6.3</a:t>
          </a:r>
          <a:r>
            <a:rPr kumimoji="1" lang="ja-JP" altLang="en-US" sz="1400">
              <a:latin typeface="ＭＳ ゴシック" pitchFamily="49" charset="-128"/>
              <a:ea typeface="ＭＳ ゴシック" pitchFamily="49" charset="-128"/>
            </a:rPr>
            <a:t>億円となっていたが、令和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5.3</a:t>
          </a:r>
          <a:r>
            <a:rPr kumimoji="1" lang="ja-JP" altLang="en-US" sz="1400">
              <a:latin typeface="ＭＳ ゴシック" pitchFamily="49" charset="-128"/>
              <a:ea typeface="ＭＳ ゴシック" pitchFamily="49" charset="-128"/>
            </a:rPr>
            <a:t>億円と減少した。これは主に、高年齢化に伴う保険給付費の増によるものである。高年齢化により国民健康保険税は減収となることが想定されることから注視していく必要がある。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76178165</v>
      </c>
      <c r="BO4" s="371"/>
      <c r="BP4" s="371"/>
      <c r="BQ4" s="371"/>
      <c r="BR4" s="371"/>
      <c r="BS4" s="371"/>
      <c r="BT4" s="371"/>
      <c r="BU4" s="372"/>
      <c r="BV4" s="370">
        <v>78044330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5.8</v>
      </c>
      <c r="CU4" s="377"/>
      <c r="CV4" s="377"/>
      <c r="CW4" s="377"/>
      <c r="CX4" s="377"/>
      <c r="CY4" s="377"/>
      <c r="CZ4" s="377"/>
      <c r="DA4" s="378"/>
      <c r="DB4" s="376">
        <v>8.4</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73090793</v>
      </c>
      <c r="BO5" s="408"/>
      <c r="BP5" s="408"/>
      <c r="BQ5" s="408"/>
      <c r="BR5" s="408"/>
      <c r="BS5" s="408"/>
      <c r="BT5" s="408"/>
      <c r="BU5" s="409"/>
      <c r="BV5" s="407">
        <v>74372242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88.7</v>
      </c>
      <c r="CU5" s="405"/>
      <c r="CV5" s="405"/>
      <c r="CW5" s="405"/>
      <c r="CX5" s="405"/>
      <c r="CY5" s="405"/>
      <c r="CZ5" s="405"/>
      <c r="DA5" s="406"/>
      <c r="DB5" s="404">
        <v>87</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3087372</v>
      </c>
      <c r="BO6" s="408"/>
      <c r="BP6" s="408"/>
      <c r="BQ6" s="408"/>
      <c r="BR6" s="408"/>
      <c r="BS6" s="408"/>
      <c r="BT6" s="408"/>
      <c r="BU6" s="409"/>
      <c r="BV6" s="407">
        <v>3672088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89.4</v>
      </c>
      <c r="CU6" s="445"/>
      <c r="CV6" s="445"/>
      <c r="CW6" s="445"/>
      <c r="CX6" s="445"/>
      <c r="CY6" s="445"/>
      <c r="CZ6" s="445"/>
      <c r="DA6" s="446"/>
      <c r="DB6" s="444">
        <v>88.5</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676121</v>
      </c>
      <c r="BO7" s="408"/>
      <c r="BP7" s="408"/>
      <c r="BQ7" s="408"/>
      <c r="BR7" s="408"/>
      <c r="BS7" s="408"/>
      <c r="BT7" s="408"/>
      <c r="BU7" s="409"/>
      <c r="BV7" s="407">
        <v>208429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41702827</v>
      </c>
      <c r="CU7" s="408"/>
      <c r="CV7" s="408"/>
      <c r="CW7" s="408"/>
      <c r="CX7" s="408"/>
      <c r="CY7" s="408"/>
      <c r="CZ7" s="408"/>
      <c r="DA7" s="409"/>
      <c r="DB7" s="407">
        <v>41321684</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2411251</v>
      </c>
      <c r="BO8" s="408"/>
      <c r="BP8" s="408"/>
      <c r="BQ8" s="408"/>
      <c r="BR8" s="408"/>
      <c r="BS8" s="408"/>
      <c r="BT8" s="408"/>
      <c r="BU8" s="409"/>
      <c r="BV8" s="407">
        <v>3463659</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0.59</v>
      </c>
      <c r="CU8" s="448"/>
      <c r="CV8" s="448"/>
      <c r="CW8" s="448"/>
      <c r="CX8" s="448"/>
      <c r="CY8" s="448"/>
      <c r="CZ8" s="448"/>
      <c r="DA8" s="449"/>
      <c r="DB8" s="447">
        <v>0.57999999999999996</v>
      </c>
      <c r="DC8" s="448"/>
      <c r="DD8" s="448"/>
      <c r="DE8" s="448"/>
      <c r="DF8" s="448"/>
      <c r="DG8" s="448"/>
      <c r="DH8" s="448"/>
      <c r="DI8" s="449"/>
    </row>
    <row r="9" spans="1:119" ht="18.75" customHeight="1" thickBot="1" x14ac:dyDescent="0.2">
      <c r="A9" s="181"/>
      <c r="B9" s="401" t="s">
        <v>107</v>
      </c>
      <c r="C9" s="402"/>
      <c r="D9" s="402"/>
      <c r="E9" s="402"/>
      <c r="F9" s="402"/>
      <c r="G9" s="402"/>
      <c r="H9" s="402"/>
      <c r="I9" s="402"/>
      <c r="J9" s="402"/>
      <c r="K9" s="450"/>
      <c r="L9" s="451" t="s">
        <v>108</v>
      </c>
      <c r="M9" s="452"/>
      <c r="N9" s="452"/>
      <c r="O9" s="452"/>
      <c r="P9" s="452"/>
      <c r="Q9" s="453"/>
      <c r="R9" s="454">
        <v>159145</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104</v>
      </c>
      <c r="AV9" s="440"/>
      <c r="AW9" s="440"/>
      <c r="AX9" s="440"/>
      <c r="AY9" s="441" t="s">
        <v>111</v>
      </c>
      <c r="AZ9" s="442"/>
      <c r="BA9" s="442"/>
      <c r="BB9" s="442"/>
      <c r="BC9" s="442"/>
      <c r="BD9" s="442"/>
      <c r="BE9" s="442"/>
      <c r="BF9" s="442"/>
      <c r="BG9" s="442"/>
      <c r="BH9" s="442"/>
      <c r="BI9" s="442"/>
      <c r="BJ9" s="442"/>
      <c r="BK9" s="442"/>
      <c r="BL9" s="442"/>
      <c r="BM9" s="443"/>
      <c r="BN9" s="407">
        <v>-1052408</v>
      </c>
      <c r="BO9" s="408"/>
      <c r="BP9" s="408"/>
      <c r="BQ9" s="408"/>
      <c r="BR9" s="408"/>
      <c r="BS9" s="408"/>
      <c r="BT9" s="408"/>
      <c r="BU9" s="409"/>
      <c r="BV9" s="407">
        <v>1431242</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10.1</v>
      </c>
      <c r="CU9" s="405"/>
      <c r="CV9" s="405"/>
      <c r="CW9" s="405"/>
      <c r="CX9" s="405"/>
      <c r="CY9" s="405"/>
      <c r="CZ9" s="405"/>
      <c r="DA9" s="406"/>
      <c r="DB9" s="404">
        <v>9.5</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113</v>
      </c>
      <c r="M10" s="437"/>
      <c r="N10" s="437"/>
      <c r="O10" s="437"/>
      <c r="P10" s="437"/>
      <c r="Q10" s="438"/>
      <c r="R10" s="458">
        <v>163863</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104</v>
      </c>
      <c r="AV10" s="440"/>
      <c r="AW10" s="440"/>
      <c r="AX10" s="440"/>
      <c r="AY10" s="441" t="s">
        <v>115</v>
      </c>
      <c r="AZ10" s="442"/>
      <c r="BA10" s="442"/>
      <c r="BB10" s="442"/>
      <c r="BC10" s="442"/>
      <c r="BD10" s="442"/>
      <c r="BE10" s="442"/>
      <c r="BF10" s="442"/>
      <c r="BG10" s="442"/>
      <c r="BH10" s="442"/>
      <c r="BI10" s="442"/>
      <c r="BJ10" s="442"/>
      <c r="BK10" s="442"/>
      <c r="BL10" s="442"/>
      <c r="BM10" s="443"/>
      <c r="BN10" s="407">
        <v>1740899</v>
      </c>
      <c r="BO10" s="408"/>
      <c r="BP10" s="408"/>
      <c r="BQ10" s="408"/>
      <c r="BR10" s="408"/>
      <c r="BS10" s="408"/>
      <c r="BT10" s="408"/>
      <c r="BU10" s="409"/>
      <c r="BV10" s="407">
        <v>1015639</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157316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678015</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152205</v>
      </c>
      <c r="S13" s="492"/>
      <c r="T13" s="492"/>
      <c r="U13" s="492"/>
      <c r="V13" s="493"/>
      <c r="W13" s="423" t="s">
        <v>131</v>
      </c>
      <c r="X13" s="424"/>
      <c r="Y13" s="424"/>
      <c r="Z13" s="424"/>
      <c r="AA13" s="424"/>
      <c r="AB13" s="414"/>
      <c r="AC13" s="458">
        <v>2626</v>
      </c>
      <c r="AD13" s="459"/>
      <c r="AE13" s="459"/>
      <c r="AF13" s="459"/>
      <c r="AG13" s="501"/>
      <c r="AH13" s="458">
        <v>3105</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688491</v>
      </c>
      <c r="BO13" s="408"/>
      <c r="BP13" s="408"/>
      <c r="BQ13" s="408"/>
      <c r="BR13" s="408"/>
      <c r="BS13" s="408"/>
      <c r="BT13" s="408"/>
      <c r="BU13" s="409"/>
      <c r="BV13" s="407">
        <v>1768866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1.5</v>
      </c>
      <c r="CU13" s="405"/>
      <c r="CV13" s="405"/>
      <c r="CW13" s="405"/>
      <c r="CX13" s="405"/>
      <c r="CY13" s="405"/>
      <c r="CZ13" s="405"/>
      <c r="DA13" s="406"/>
      <c r="DB13" s="404">
        <v>2</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159000</v>
      </c>
      <c r="S14" s="492"/>
      <c r="T14" s="492"/>
      <c r="U14" s="492"/>
      <c r="V14" s="493"/>
      <c r="W14" s="397"/>
      <c r="X14" s="398"/>
      <c r="Y14" s="398"/>
      <c r="Z14" s="398"/>
      <c r="AA14" s="398"/>
      <c r="AB14" s="387"/>
      <c r="AC14" s="494">
        <v>3.5</v>
      </c>
      <c r="AD14" s="495"/>
      <c r="AE14" s="495"/>
      <c r="AF14" s="495"/>
      <c r="AG14" s="496"/>
      <c r="AH14" s="494">
        <v>4.0999999999999996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154325</v>
      </c>
      <c r="S15" s="492"/>
      <c r="T15" s="492"/>
      <c r="U15" s="492"/>
      <c r="V15" s="493"/>
      <c r="W15" s="423" t="s">
        <v>137</v>
      </c>
      <c r="X15" s="424"/>
      <c r="Y15" s="424"/>
      <c r="Z15" s="424"/>
      <c r="AA15" s="424"/>
      <c r="AB15" s="414"/>
      <c r="AC15" s="458">
        <v>22316</v>
      </c>
      <c r="AD15" s="459"/>
      <c r="AE15" s="459"/>
      <c r="AF15" s="459"/>
      <c r="AG15" s="501"/>
      <c r="AH15" s="458">
        <v>23127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21255570</v>
      </c>
      <c r="BO15" s="371"/>
      <c r="BP15" s="371"/>
      <c r="BQ15" s="371"/>
      <c r="BR15" s="371"/>
      <c r="BS15" s="371"/>
      <c r="BT15" s="371"/>
      <c r="BU15" s="372"/>
      <c r="BV15" s="370">
        <v>20911276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29.8</v>
      </c>
      <c r="AD16" s="495"/>
      <c r="AE16" s="495"/>
      <c r="AF16" s="495"/>
      <c r="AG16" s="496"/>
      <c r="AH16" s="494">
        <v>30.2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35827146</v>
      </c>
      <c r="BO16" s="408"/>
      <c r="BP16" s="408"/>
      <c r="BQ16" s="408"/>
      <c r="BR16" s="408"/>
      <c r="BS16" s="408"/>
      <c r="BT16" s="408"/>
      <c r="BU16" s="409"/>
      <c r="BV16" s="407">
        <v>35087438</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49884</v>
      </c>
      <c r="AD17" s="459"/>
      <c r="AE17" s="459"/>
      <c r="AF17" s="459"/>
      <c r="AG17" s="501"/>
      <c r="AH17" s="458">
        <v>50332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26870105</v>
      </c>
      <c r="BO17" s="408"/>
      <c r="BP17" s="408"/>
      <c r="BQ17" s="408"/>
      <c r="BR17" s="408"/>
      <c r="BS17" s="408"/>
      <c r="BT17" s="408"/>
      <c r="BU17" s="409"/>
      <c r="BV17" s="407">
        <v>26458271</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623.58000000000004</v>
      </c>
      <c r="M18" s="531"/>
      <c r="N18" s="531"/>
      <c r="O18" s="531"/>
      <c r="P18" s="531"/>
      <c r="Q18" s="531"/>
      <c r="R18" s="532"/>
      <c r="S18" s="532"/>
      <c r="T18" s="532"/>
      <c r="U18" s="532"/>
      <c r="V18" s="533"/>
      <c r="W18" s="425"/>
      <c r="X18" s="426"/>
      <c r="Y18" s="426"/>
      <c r="Z18" s="426"/>
      <c r="AA18" s="426"/>
      <c r="AB18" s="417"/>
      <c r="AC18" s="534">
        <v>66.7</v>
      </c>
      <c r="AD18" s="535"/>
      <c r="AE18" s="535"/>
      <c r="AF18" s="535"/>
      <c r="AG18" s="536"/>
      <c r="AH18" s="534">
        <v>65.7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37229333</v>
      </c>
      <c r="BO18" s="408"/>
      <c r="BP18" s="408"/>
      <c r="BQ18" s="408"/>
      <c r="BR18" s="408"/>
      <c r="BS18" s="408"/>
      <c r="BT18" s="408"/>
      <c r="BU18" s="409"/>
      <c r="BV18" s="407">
        <v>36505119</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255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51684551</v>
      </c>
      <c r="BO19" s="408"/>
      <c r="BP19" s="408"/>
      <c r="BQ19" s="408"/>
      <c r="BR19" s="408"/>
      <c r="BS19" s="408"/>
      <c r="BT19" s="408"/>
      <c r="BU19" s="409"/>
      <c r="BV19" s="407">
        <v>50417458</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65481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45402542</v>
      </c>
      <c r="BO22" s="371"/>
      <c r="BP22" s="371"/>
      <c r="BQ22" s="371"/>
      <c r="BR22" s="371"/>
      <c r="BS22" s="371"/>
      <c r="BT22" s="371"/>
      <c r="BU22" s="372"/>
      <c r="BV22" s="370">
        <v>46449185</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26895401</v>
      </c>
      <c r="BO23" s="408"/>
      <c r="BP23" s="408"/>
      <c r="BQ23" s="408"/>
      <c r="BR23" s="408"/>
      <c r="BS23" s="408"/>
      <c r="BT23" s="408"/>
      <c r="BU23" s="409"/>
      <c r="BV23" s="407">
        <v>28091371</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9930</v>
      </c>
      <c r="R24" s="459"/>
      <c r="S24" s="459"/>
      <c r="T24" s="459"/>
      <c r="U24" s="459"/>
      <c r="V24" s="501"/>
      <c r="W24" s="553"/>
      <c r="X24" s="554"/>
      <c r="Y24" s="555"/>
      <c r="Z24" s="457" t="s">
        <v>162</v>
      </c>
      <c r="AA24" s="437"/>
      <c r="AB24" s="437"/>
      <c r="AC24" s="437"/>
      <c r="AD24" s="437"/>
      <c r="AE24" s="437"/>
      <c r="AF24" s="437"/>
      <c r="AG24" s="438"/>
      <c r="AH24" s="458">
        <v>1136</v>
      </c>
      <c r="AI24" s="459"/>
      <c r="AJ24" s="459"/>
      <c r="AK24" s="459"/>
      <c r="AL24" s="501"/>
      <c r="AM24" s="458">
        <v>3510240</v>
      </c>
      <c r="AN24" s="459"/>
      <c r="AO24" s="459"/>
      <c r="AP24" s="459"/>
      <c r="AQ24" s="459"/>
      <c r="AR24" s="501"/>
      <c r="AS24" s="458">
        <v>3090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26638850</v>
      </c>
      <c r="BO24" s="408"/>
      <c r="BP24" s="408"/>
      <c r="BQ24" s="408"/>
      <c r="BR24" s="408"/>
      <c r="BS24" s="408"/>
      <c r="BT24" s="408"/>
      <c r="BU24" s="409"/>
      <c r="BV24" s="407">
        <v>26253023</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2</v>
      </c>
      <c r="M25" s="459"/>
      <c r="N25" s="459"/>
      <c r="O25" s="459"/>
      <c r="P25" s="501"/>
      <c r="Q25" s="458">
        <v>7700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14853798</v>
      </c>
      <c r="BO25" s="371"/>
      <c r="BP25" s="371"/>
      <c r="BQ25" s="371"/>
      <c r="BR25" s="371"/>
      <c r="BS25" s="371"/>
      <c r="BT25" s="371"/>
      <c r="BU25" s="372"/>
      <c r="BV25" s="370">
        <v>15029471</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6670</v>
      </c>
      <c r="R26" s="459"/>
      <c r="S26" s="459"/>
      <c r="T26" s="459"/>
      <c r="U26" s="459"/>
      <c r="V26" s="501"/>
      <c r="W26" s="553"/>
      <c r="X26" s="554"/>
      <c r="Y26" s="555"/>
      <c r="Z26" s="457" t="s">
        <v>168</v>
      </c>
      <c r="AA26" s="559"/>
      <c r="AB26" s="559"/>
      <c r="AC26" s="559"/>
      <c r="AD26" s="559"/>
      <c r="AE26" s="559"/>
      <c r="AF26" s="559"/>
      <c r="AG26" s="560"/>
      <c r="AH26" s="458">
        <v>151</v>
      </c>
      <c r="AI26" s="459"/>
      <c r="AJ26" s="459"/>
      <c r="AK26" s="459"/>
      <c r="AL26" s="501"/>
      <c r="AM26" s="458">
        <v>479727</v>
      </c>
      <c r="AN26" s="459"/>
      <c r="AO26" s="459"/>
      <c r="AP26" s="459"/>
      <c r="AQ26" s="459"/>
      <c r="AR26" s="501"/>
      <c r="AS26" s="458">
        <v>3177</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250000</v>
      </c>
      <c r="BO26" s="408"/>
      <c r="BP26" s="408"/>
      <c r="BQ26" s="408"/>
      <c r="BR26" s="408"/>
      <c r="BS26" s="408"/>
      <c r="BT26" s="408"/>
      <c r="BU26" s="409"/>
      <c r="BV26" s="407">
        <v>360000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5580</v>
      </c>
      <c r="R27" s="459"/>
      <c r="S27" s="459"/>
      <c r="T27" s="459"/>
      <c r="U27" s="459"/>
      <c r="V27" s="501"/>
      <c r="W27" s="553"/>
      <c r="X27" s="554"/>
      <c r="Y27" s="555"/>
      <c r="Z27" s="457" t="s">
        <v>171</v>
      </c>
      <c r="AA27" s="437"/>
      <c r="AB27" s="437"/>
      <c r="AC27" s="437"/>
      <c r="AD27" s="437"/>
      <c r="AE27" s="437"/>
      <c r="AF27" s="437"/>
      <c r="AG27" s="438"/>
      <c r="AH27" s="458">
        <v>85</v>
      </c>
      <c r="AI27" s="459"/>
      <c r="AJ27" s="459"/>
      <c r="AK27" s="459"/>
      <c r="AL27" s="501"/>
      <c r="AM27" s="458">
        <v>278950</v>
      </c>
      <c r="AN27" s="459"/>
      <c r="AO27" s="459"/>
      <c r="AP27" s="459"/>
      <c r="AQ27" s="459"/>
      <c r="AR27" s="501"/>
      <c r="AS27" s="458">
        <v>3282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1523564</v>
      </c>
      <c r="BO27" s="527"/>
      <c r="BP27" s="527"/>
      <c r="BQ27" s="527"/>
      <c r="BR27" s="527"/>
      <c r="BS27" s="527"/>
      <c r="BT27" s="527"/>
      <c r="BU27" s="528"/>
      <c r="BV27" s="526">
        <v>1523455</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4980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13389885</v>
      </c>
      <c r="BO28" s="371"/>
      <c r="BP28" s="371"/>
      <c r="BQ28" s="371"/>
      <c r="BR28" s="371"/>
      <c r="BS28" s="371"/>
      <c r="BT28" s="371"/>
      <c r="BU28" s="372"/>
      <c r="BV28" s="370">
        <v>11648986</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26</v>
      </c>
      <c r="M29" s="459"/>
      <c r="N29" s="459"/>
      <c r="O29" s="459"/>
      <c r="P29" s="501"/>
      <c r="Q29" s="458">
        <v>4400</v>
      </c>
      <c r="R29" s="459"/>
      <c r="S29" s="459"/>
      <c r="T29" s="459"/>
      <c r="U29" s="459"/>
      <c r="V29" s="501"/>
      <c r="W29" s="556"/>
      <c r="X29" s="557"/>
      <c r="Y29" s="558"/>
      <c r="Z29" s="457" t="s">
        <v>177</v>
      </c>
      <c r="AA29" s="437"/>
      <c r="AB29" s="437"/>
      <c r="AC29" s="437"/>
      <c r="AD29" s="437"/>
      <c r="AE29" s="437"/>
      <c r="AF29" s="437"/>
      <c r="AG29" s="438"/>
      <c r="AH29" s="458">
        <v>1221</v>
      </c>
      <c r="AI29" s="459"/>
      <c r="AJ29" s="459"/>
      <c r="AK29" s="459"/>
      <c r="AL29" s="501"/>
      <c r="AM29" s="458">
        <v>3789190</v>
      </c>
      <c r="AN29" s="459"/>
      <c r="AO29" s="459"/>
      <c r="AP29" s="459"/>
      <c r="AQ29" s="459"/>
      <c r="AR29" s="501"/>
      <c r="AS29" s="458">
        <v>3103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81428</v>
      </c>
      <c r="BO29" s="408"/>
      <c r="BP29" s="408"/>
      <c r="BQ29" s="408"/>
      <c r="BR29" s="408"/>
      <c r="BS29" s="408"/>
      <c r="BT29" s="408"/>
      <c r="BU29" s="409"/>
      <c r="BV29" s="407">
        <v>84514</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9732828</v>
      </c>
      <c r="BO30" s="527"/>
      <c r="BP30" s="527"/>
      <c r="BQ30" s="527"/>
      <c r="BR30" s="527"/>
      <c r="BS30" s="527"/>
      <c r="BT30" s="527"/>
      <c r="BU30" s="528"/>
      <c r="BV30" s="526">
        <v>9530680</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競輪事業特別会計</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10</v>
      </c>
      <c r="BX34" s="597"/>
      <c r="BY34" s="598" t="str">
        <f>IF('各会計、関係団体の財政状況及び健全化判断比率'!B68="","",'各会計、関係団体の財政状況及び健全化判断比率'!B68)</f>
        <v>三重県多気郡多気町松阪市学校組合</v>
      </c>
      <c r="BZ34" s="598"/>
      <c r="CA34" s="598"/>
      <c r="CB34" s="598"/>
      <c r="CC34" s="598"/>
      <c r="CD34" s="598"/>
      <c r="CE34" s="598"/>
      <c r="CF34" s="598"/>
      <c r="CG34" s="598"/>
      <c r="CH34" s="598"/>
      <c r="CI34" s="598"/>
      <c r="CJ34" s="598"/>
      <c r="CK34" s="598"/>
      <c r="CL34" s="598"/>
      <c r="CM34" s="598"/>
      <c r="CN34" s="181"/>
      <c r="CO34" s="597">
        <f>IF(CQ34="","",MAX(C34:D43,U34:V43,AM34:AN43,BE34:BF43,BW34:BX43)+1)</f>
        <v>20</v>
      </c>
      <c r="CP34" s="597"/>
      <c r="CQ34" s="598" t="str">
        <f>IF('各会計、関係団体の財政状況及び健全化判断比率'!BS7="","",'各会計、関係団体の財政状況及び健全化判断比率'!BS7)</f>
        <v>松阪市勤労者サービスセンター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住宅新築資金等貸付事業特別会計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国民健康保険事業特別会計</v>
      </c>
      <c r="X35" s="598"/>
      <c r="Y35" s="598"/>
      <c r="Z35" s="598"/>
      <c r="AA35" s="598"/>
      <c r="AB35" s="598"/>
      <c r="AC35" s="598"/>
      <c r="AD35" s="598"/>
      <c r="AE35" s="598"/>
      <c r="AF35" s="598"/>
      <c r="AG35" s="598"/>
      <c r="AH35" s="598"/>
      <c r="AI35" s="598"/>
      <c r="AJ35" s="598"/>
      <c r="AK35" s="598"/>
      <c r="AL35" s="181"/>
      <c r="AM35" s="597">
        <f t="shared" ref="AM35:AM43" si="0">IF(AO35="","",AM34+1)</f>
        <v>8</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11</v>
      </c>
      <c r="BX35" s="597"/>
      <c r="BY35" s="598" t="str">
        <f>IF('各会計、関係団体の財政状況及び健全化判断比率'!B69="","",'各会計、関係団体の財政状況及び健全化判断比率'!B69)</f>
        <v>松阪地区広域衛生組合</v>
      </c>
      <c r="BZ35" s="598"/>
      <c r="CA35" s="598"/>
      <c r="CB35" s="598"/>
      <c r="CC35" s="598"/>
      <c r="CD35" s="598"/>
      <c r="CE35" s="598"/>
      <c r="CF35" s="598"/>
      <c r="CG35" s="598"/>
      <c r="CH35" s="598"/>
      <c r="CI35" s="598"/>
      <c r="CJ35" s="598"/>
      <c r="CK35" s="598"/>
      <c r="CL35" s="598"/>
      <c r="CM35" s="598"/>
      <c r="CN35" s="181"/>
      <c r="CO35" s="597">
        <f t="shared" ref="CO35:CO43" si="3">IF(CQ35="","",CO34+1)</f>
        <v>21</v>
      </c>
      <c r="CP35" s="597"/>
      <c r="CQ35" s="598" t="str">
        <f>IF('各会計、関係団体の財政状況及び健全化判断比率'!BS8="","",'各会計、関係団体の財政状況及び健全化判断比率'!BS8)</f>
        <v>松阪スポーツ振興研修センター</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介護保険事業特別会計</v>
      </c>
      <c r="X36" s="598"/>
      <c r="Y36" s="598"/>
      <c r="Z36" s="598"/>
      <c r="AA36" s="598"/>
      <c r="AB36" s="598"/>
      <c r="AC36" s="598"/>
      <c r="AD36" s="598"/>
      <c r="AE36" s="598"/>
      <c r="AF36" s="598"/>
      <c r="AG36" s="598"/>
      <c r="AH36" s="598"/>
      <c r="AI36" s="598"/>
      <c r="AJ36" s="598"/>
      <c r="AK36" s="598"/>
      <c r="AL36" s="181"/>
      <c r="AM36" s="597">
        <f t="shared" si="0"/>
        <v>9</v>
      </c>
      <c r="AN36" s="597"/>
      <c r="AO36" s="598" t="str">
        <f>IF('各会計、関係団体の財政状況及び健全化判断比率'!B34="","",'各会計、関係団体の財政状況及び健全化判断比率'!B34)</f>
        <v>松阪市民病院事業会計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12</v>
      </c>
      <c r="BX36" s="597"/>
      <c r="BY36" s="598" t="str">
        <f>IF('各会計、関係団体の財政状況及び健全化判断比率'!B70="","",'各会計、関係団体の財政状況及び健全化判断比率'!B70)</f>
        <v>松阪地区広域消防組合</v>
      </c>
      <c r="BZ36" s="598"/>
      <c r="CA36" s="598"/>
      <c r="CB36" s="598"/>
      <c r="CC36" s="598"/>
      <c r="CD36" s="598"/>
      <c r="CE36" s="598"/>
      <c r="CF36" s="598"/>
      <c r="CG36" s="598"/>
      <c r="CH36" s="598"/>
      <c r="CI36" s="598"/>
      <c r="CJ36" s="598"/>
      <c r="CK36" s="598"/>
      <c r="CL36" s="598"/>
      <c r="CM36" s="598"/>
      <c r="CN36" s="181"/>
      <c r="CO36" s="597">
        <f t="shared" si="3"/>
        <v>22</v>
      </c>
      <c r="CP36" s="597"/>
      <c r="CQ36" s="598" t="str">
        <f>IF('各会計、関係団体の財政状況及び健全化判断比率'!BS9="","",'各会計、関係団体の財政状況及び健全化判断比率'!BS9)</f>
        <v>松阪街づくり公社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6</v>
      </c>
      <c r="V37" s="597"/>
      <c r="W37" s="598" t="str">
        <f>IF('各会計、関係団体の財政状況及び健全化判断比率'!B31="","",'各会計、関係団体の財政状況及び健全化判断比率'!B31)</f>
        <v>後期高齢者医療事業特別会計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13</v>
      </c>
      <c r="BX37" s="597"/>
      <c r="BY37" s="598" t="str">
        <f>IF('各会計、関係団体の財政状況及び健全化判断比率'!B71="","",'各会計、関係団体の財政状況及び健全化判断比率'!B71)</f>
        <v>三重県市町総合事務組合　一般会計</v>
      </c>
      <c r="BZ37" s="598"/>
      <c r="CA37" s="598"/>
      <c r="CB37" s="598"/>
      <c r="CC37" s="598"/>
      <c r="CD37" s="598"/>
      <c r="CE37" s="598"/>
      <c r="CF37" s="598"/>
      <c r="CG37" s="598"/>
      <c r="CH37" s="598"/>
      <c r="CI37" s="598"/>
      <c r="CJ37" s="598"/>
      <c r="CK37" s="598"/>
      <c r="CL37" s="598"/>
      <c r="CM37" s="598"/>
      <c r="CN37" s="181"/>
      <c r="CO37" s="597">
        <f t="shared" si="3"/>
        <v>23</v>
      </c>
      <c r="CP37" s="597"/>
      <c r="CQ37" s="598" t="str">
        <f>IF('各会計、関係団体の財政状況及び健全化判断比率'!BS10="","",'各会計、関係団体の財政状況及び健全化判断比率'!BS10)</f>
        <v>松阪土地開発公社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14</v>
      </c>
      <c r="BX38" s="597"/>
      <c r="BY38" s="598" t="str">
        <f>IF('各会計、関係団体の財政状況及び健全化判断比率'!B72="","",'各会計、関係団体の財政状況及び健全化判断比率'!B72)</f>
        <v>三重県市町総合事務組合  共同研修特別会計</v>
      </c>
      <c r="BZ38" s="598"/>
      <c r="CA38" s="598"/>
      <c r="CB38" s="598"/>
      <c r="CC38" s="598"/>
      <c r="CD38" s="598"/>
      <c r="CE38" s="598"/>
      <c r="CF38" s="598"/>
      <c r="CG38" s="598"/>
      <c r="CH38" s="598"/>
      <c r="CI38" s="598"/>
      <c r="CJ38" s="598"/>
      <c r="CK38" s="598"/>
      <c r="CL38" s="598"/>
      <c r="CM38" s="598"/>
      <c r="CN38" s="181"/>
      <c r="CO38" s="597">
        <f t="shared" si="3"/>
        <v>24</v>
      </c>
      <c r="CP38" s="597"/>
      <c r="CQ38" s="598" t="str">
        <f>IF('各会計、関係団体の財政状況及び健全化判断比率'!BS11="","",'各会計、関係団体の財政状況及び健全化判断比率'!BS11)</f>
        <v>飯高駅</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15</v>
      </c>
      <c r="BX39" s="597"/>
      <c r="BY39" s="598" t="str">
        <f>IF('各会計、関係団体の財政状況及び健全化判断比率'!B73="","",'各会計、関係団体の財政状況及び健全化判断比率'!B73)</f>
        <v>三重県市町総合事務組合　デジタル地図特別会計</v>
      </c>
      <c r="BZ39" s="598"/>
      <c r="CA39" s="598"/>
      <c r="CB39" s="598"/>
      <c r="CC39" s="598"/>
      <c r="CD39" s="598"/>
      <c r="CE39" s="598"/>
      <c r="CF39" s="598"/>
      <c r="CG39" s="598"/>
      <c r="CH39" s="598"/>
      <c r="CI39" s="598"/>
      <c r="CJ39" s="598"/>
      <c r="CK39" s="598"/>
      <c r="CL39" s="598"/>
      <c r="CM39" s="598"/>
      <c r="CN39" s="181"/>
      <c r="CO39" s="597">
        <f t="shared" si="3"/>
        <v>25</v>
      </c>
      <c r="CP39" s="597"/>
      <c r="CQ39" s="598" t="str">
        <f>IF('各会計、関係団体の財政状況及び健全化判断比率'!BS12="","",'各会計、関係団体の財政状況及び健全化判断比率'!BS12)</f>
        <v>松阪新電力</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16</v>
      </c>
      <c r="BX40" s="597"/>
      <c r="BY40" s="598" t="str">
        <f>IF('各会計、関係団体の財政状況及び健全化判断比率'!B74="","",'各会計、関係団体の財政状況及び健全化判断比率'!B74)</f>
        <v>三重県市町総合事務組合　物品特別会計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17</v>
      </c>
      <c r="BX41" s="597"/>
      <c r="BY41" s="598" t="str">
        <f>IF('各会計、関係団体の財政状況及び健全化判断比率'!B75="","",'各会計、関係団体の財政状況及び健全化判断比率'!B75)</f>
        <v>三重県市町総合事務組合  退職手当特別会計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18</v>
      </c>
      <c r="BX42" s="597"/>
      <c r="BY42" s="598" t="str">
        <f>IF('各会計、関係団体の財政状況及び健全化判断比率'!B76="","",'各会計、関係団体の財政状況及び健全化判断比率'!B76)</f>
        <v>三重県市町総合事務組合　消防救急無線特別会計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19</v>
      </c>
      <c r="BX43" s="597"/>
      <c r="BY43" s="598" t="str">
        <f>IF('各会計、関係団体の財政状況及び健全化判断比率'!B77="","",'各会計、関係団体の財政状況及び健全化判断比率'!B77)</f>
        <v>三重県市町総合事務組合　公平委員会特別会計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qBGsWZPGodWD+GV1bhA38iR/viKqGw3njuWBMvUalnGl7bUX+chZyNg2Gmy6rX/rJlGp8nhgjHejtqXJqMkAnA==" saltValue="BefXXELTYl5tnHo+hr6uo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 zoomScaleSheetLayoutView="100" workbookViewId="0">
      <selection activeCell="K32" sqref="K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533</v>
      </c>
      <c r="D34" s="1151"/>
      <c r="E34" s="1152"/>
      <c r="F34" s="32">
        <v>6.55</v>
      </c>
      <c r="G34" s="33">
        <v>8.56</v>
      </c>
      <c r="H34" s="33">
        <v>11.91</v>
      </c>
      <c r="I34" s="33">
        <v>15.5</v>
      </c>
      <c r="J34" s="34">
        <v>15.68</v>
      </c>
      <c r="K34" s="22"/>
      <c r="L34" s="22"/>
      <c r="M34" s="22"/>
      <c r="N34" s="22"/>
      <c r="O34" s="22"/>
      <c r="P34" s="22"/>
    </row>
    <row r="35" spans="1:16" ht="39" customHeight="1" x14ac:dyDescent="0.15">
      <c r="A35" s="22"/>
      <c r="B35" s="35"/>
      <c r="C35" s="1145" t="s">
        <v>534</v>
      </c>
      <c r="D35" s="1146"/>
      <c r="E35" s="1147"/>
      <c r="F35" s="36">
        <v>8.7899999999999991</v>
      </c>
      <c r="G35" s="37">
        <v>9.0399999999999991</v>
      </c>
      <c r="H35" s="37">
        <v>9.98</v>
      </c>
      <c r="I35" s="37">
        <v>10.37</v>
      </c>
      <c r="J35" s="38">
        <v>10.26</v>
      </c>
      <c r="K35" s="22"/>
      <c r="L35" s="22"/>
      <c r="M35" s="22"/>
      <c r="N35" s="22"/>
      <c r="O35" s="22"/>
      <c r="P35" s="22"/>
    </row>
    <row r="36" spans="1:16" ht="39" customHeight="1" x14ac:dyDescent="0.15">
      <c r="A36" s="22"/>
      <c r="B36" s="35"/>
      <c r="C36" s="1145" t="s">
        <v>535</v>
      </c>
      <c r="D36" s="1146"/>
      <c r="E36" s="1147"/>
      <c r="F36" s="36">
        <v>4.79</v>
      </c>
      <c r="G36" s="37">
        <v>6.19</v>
      </c>
      <c r="H36" s="37">
        <v>4.74</v>
      </c>
      <c r="I36" s="37">
        <v>8.3800000000000008</v>
      </c>
      <c r="J36" s="38">
        <v>5.78</v>
      </c>
      <c r="K36" s="22"/>
      <c r="L36" s="22"/>
      <c r="M36" s="22"/>
      <c r="N36" s="22"/>
      <c r="O36" s="22"/>
      <c r="P36" s="22"/>
    </row>
    <row r="37" spans="1:16" ht="39" customHeight="1" x14ac:dyDescent="0.15">
      <c r="A37" s="22"/>
      <c r="B37" s="35"/>
      <c r="C37" s="1145" t="s">
        <v>536</v>
      </c>
      <c r="D37" s="1146"/>
      <c r="E37" s="1147"/>
      <c r="F37" s="36">
        <v>1.57</v>
      </c>
      <c r="G37" s="37">
        <v>2.52</v>
      </c>
      <c r="H37" s="37">
        <v>2.9</v>
      </c>
      <c r="I37" s="37">
        <v>2.64</v>
      </c>
      <c r="J37" s="38">
        <v>4.17</v>
      </c>
      <c r="K37" s="22"/>
      <c r="L37" s="22"/>
      <c r="M37" s="22"/>
      <c r="N37" s="22"/>
      <c r="O37" s="22"/>
      <c r="P37" s="22"/>
    </row>
    <row r="38" spans="1:16" ht="39" customHeight="1" x14ac:dyDescent="0.15">
      <c r="A38" s="22"/>
      <c r="B38" s="35"/>
      <c r="C38" s="1145" t="s">
        <v>537</v>
      </c>
      <c r="D38" s="1146"/>
      <c r="E38" s="1147"/>
      <c r="F38" s="36" t="s">
        <v>489</v>
      </c>
      <c r="G38" s="37" t="s">
        <v>489</v>
      </c>
      <c r="H38" s="37" t="s">
        <v>489</v>
      </c>
      <c r="I38" s="37" t="s">
        <v>489</v>
      </c>
      <c r="J38" s="38">
        <v>2.0699999999999998</v>
      </c>
      <c r="K38" s="22"/>
      <c r="L38" s="22"/>
      <c r="M38" s="22"/>
      <c r="N38" s="22"/>
      <c r="O38" s="22"/>
      <c r="P38" s="22"/>
    </row>
    <row r="39" spans="1:16" ht="39" customHeight="1" x14ac:dyDescent="0.15">
      <c r="A39" s="22"/>
      <c r="B39" s="35"/>
      <c r="C39" s="1145" t="s">
        <v>538</v>
      </c>
      <c r="D39" s="1146"/>
      <c r="E39" s="1147"/>
      <c r="F39" s="36">
        <v>1.01</v>
      </c>
      <c r="G39" s="37">
        <v>0.81</v>
      </c>
      <c r="H39" s="37">
        <v>1.23</v>
      </c>
      <c r="I39" s="37">
        <v>1.57</v>
      </c>
      <c r="J39" s="38">
        <v>1.57</v>
      </c>
      <c r="K39" s="22"/>
      <c r="L39" s="22"/>
      <c r="M39" s="22"/>
      <c r="N39" s="22"/>
      <c r="O39" s="22"/>
      <c r="P39" s="22"/>
    </row>
    <row r="40" spans="1:16" ht="39" customHeight="1" x14ac:dyDescent="0.15">
      <c r="A40" s="22"/>
      <c r="B40" s="35"/>
      <c r="C40" s="1145" t="s">
        <v>539</v>
      </c>
      <c r="D40" s="1146"/>
      <c r="E40" s="1147"/>
      <c r="F40" s="36">
        <v>1.36</v>
      </c>
      <c r="G40" s="37">
        <v>2.0699999999999998</v>
      </c>
      <c r="H40" s="37">
        <v>1.03</v>
      </c>
      <c r="I40" s="37">
        <v>1.51</v>
      </c>
      <c r="J40" s="38">
        <v>1.26</v>
      </c>
      <c r="K40" s="22"/>
      <c r="L40" s="22"/>
      <c r="M40" s="22"/>
      <c r="N40" s="22"/>
      <c r="O40" s="22"/>
      <c r="P40" s="22"/>
    </row>
    <row r="41" spans="1:16" ht="39" customHeight="1" x14ac:dyDescent="0.15">
      <c r="A41" s="22"/>
      <c r="B41" s="35"/>
      <c r="C41" s="1145" t="s">
        <v>540</v>
      </c>
      <c r="D41" s="1146"/>
      <c r="E41" s="1147"/>
      <c r="F41" s="36">
        <v>0.08</v>
      </c>
      <c r="G41" s="37">
        <v>7.0000000000000007E-2</v>
      </c>
      <c r="H41" s="37">
        <v>0.1</v>
      </c>
      <c r="I41" s="37">
        <v>0.1</v>
      </c>
      <c r="J41" s="38">
        <v>0.1</v>
      </c>
      <c r="K41" s="22"/>
      <c r="L41" s="22"/>
      <c r="M41" s="22"/>
      <c r="N41" s="22"/>
      <c r="O41" s="22"/>
      <c r="P41" s="22"/>
    </row>
    <row r="42" spans="1:16" ht="39" customHeight="1" x14ac:dyDescent="0.15">
      <c r="A42" s="22"/>
      <c r="B42" s="39"/>
      <c r="C42" s="1145" t="s">
        <v>541</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542</v>
      </c>
      <c r="D43" s="1149"/>
      <c r="E43" s="1150"/>
      <c r="F43" s="41">
        <v>1.92</v>
      </c>
      <c r="G43" s="42">
        <v>1.67</v>
      </c>
      <c r="H43" s="42">
        <v>1.96</v>
      </c>
      <c r="I43" s="42">
        <v>2.02</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7/646bI/5PgjyrWUh0g7JfCsUYxgmEU87wuY3LcTTpflB0m4R2lOQqwBpHw2/hbgwVJxiXc2BUYfdU300xwPoQ==" saltValue="/VFxIN3PAHQ860C6KMDO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P55" sqref="P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8775</v>
      </c>
      <c r="L45" s="60">
        <v>9569</v>
      </c>
      <c r="M45" s="60">
        <v>5917</v>
      </c>
      <c r="N45" s="60">
        <v>4780</v>
      </c>
      <c r="O45" s="61">
        <v>5197</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2935</v>
      </c>
      <c r="L48" s="64">
        <v>2621</v>
      </c>
      <c r="M48" s="64">
        <v>2728</v>
      </c>
      <c r="N48" s="64">
        <v>2668</v>
      </c>
      <c r="O48" s="65">
        <v>3078</v>
      </c>
      <c r="P48" s="48"/>
      <c r="Q48" s="48"/>
      <c r="R48" s="48"/>
      <c r="S48" s="48"/>
      <c r="T48" s="48"/>
      <c r="U48" s="48"/>
    </row>
    <row r="49" spans="1:21" ht="30.75" customHeight="1" x14ac:dyDescent="0.15">
      <c r="A49" s="48"/>
      <c r="B49" s="1155"/>
      <c r="C49" s="1156"/>
      <c r="D49" s="62"/>
      <c r="E49" s="1161" t="s">
        <v>14</v>
      </c>
      <c r="F49" s="1161"/>
      <c r="G49" s="1161"/>
      <c r="H49" s="1161"/>
      <c r="I49" s="1161"/>
      <c r="J49" s="1162"/>
      <c r="K49" s="63">
        <v>84</v>
      </c>
      <c r="L49" s="64">
        <v>84</v>
      </c>
      <c r="M49" s="64">
        <v>92</v>
      </c>
      <c r="N49" s="64">
        <v>92</v>
      </c>
      <c r="O49" s="65">
        <v>119</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489</v>
      </c>
      <c r="L50" s="64" t="s">
        <v>489</v>
      </c>
      <c r="M50" s="64" t="s">
        <v>489</v>
      </c>
      <c r="N50" s="64" t="s">
        <v>489</v>
      </c>
      <c r="O50" s="65" t="s">
        <v>489</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10083</v>
      </c>
      <c r="L52" s="64">
        <v>10831</v>
      </c>
      <c r="M52" s="64">
        <v>8242</v>
      </c>
      <c r="N52" s="64">
        <v>7362</v>
      </c>
      <c r="O52" s="65">
        <v>7477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1711</v>
      </c>
      <c r="L53" s="69">
        <v>1443</v>
      </c>
      <c r="M53" s="69">
        <v>495</v>
      </c>
      <c r="N53" s="69">
        <v>178</v>
      </c>
      <c r="O53" s="70">
        <v>917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z5eIrzz0kWbpkwOCim508SJ8U3Z75eIIO0bDtb9l6Fl/ALOXdImLfnkBqLMRfWTKVE/nX/Tvryppcez1qhHOA==" saltValue="LsmwLfONnKalbI1cPoSe4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G39" sqref="G39"/>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55">
        <v>47601</v>
      </c>
      <c r="J41" s="356">
        <v>44044</v>
      </c>
      <c r="K41" s="356">
        <v>45606</v>
      </c>
      <c r="L41" s="356">
        <v>46449</v>
      </c>
      <c r="M41" s="357">
        <v>45403</v>
      </c>
    </row>
    <row r="42" spans="2:13" ht="27.75" customHeight="1" x14ac:dyDescent="0.15">
      <c r="B42" s="1186"/>
      <c r="C42" s="1187"/>
      <c r="D42" s="106"/>
      <c r="E42" s="1192" t="s">
        <v>32</v>
      </c>
      <c r="F42" s="1192"/>
      <c r="G42" s="1192"/>
      <c r="H42" s="1193"/>
      <c r="I42" s="358" t="s">
        <v>489</v>
      </c>
      <c r="J42" s="359" t="s">
        <v>489</v>
      </c>
      <c r="K42" s="359" t="s">
        <v>489</v>
      </c>
      <c r="L42" s="359" t="s">
        <v>489</v>
      </c>
      <c r="M42" s="360" t="s">
        <v>489</v>
      </c>
    </row>
    <row r="43" spans="2:13" ht="27.75" customHeight="1" x14ac:dyDescent="0.15">
      <c r="B43" s="1186"/>
      <c r="C43" s="1187"/>
      <c r="D43" s="106"/>
      <c r="E43" s="1192" t="s">
        <v>33</v>
      </c>
      <c r="F43" s="1192"/>
      <c r="G43" s="1192"/>
      <c r="H43" s="1193"/>
      <c r="I43" s="358">
        <v>36959</v>
      </c>
      <c r="J43" s="359">
        <v>35500</v>
      </c>
      <c r="K43" s="359">
        <v>31974</v>
      </c>
      <c r="L43" s="359">
        <v>30516</v>
      </c>
      <c r="M43" s="360">
        <v>30431</v>
      </c>
    </row>
    <row r="44" spans="2:13" ht="27.75" customHeight="1" x14ac:dyDescent="0.15">
      <c r="B44" s="1186"/>
      <c r="C44" s="1187"/>
      <c r="D44" s="106"/>
      <c r="E44" s="1192" t="s">
        <v>34</v>
      </c>
      <c r="F44" s="1192"/>
      <c r="G44" s="1192"/>
      <c r="H44" s="1193"/>
      <c r="I44" s="358">
        <v>557</v>
      </c>
      <c r="J44" s="359">
        <v>482</v>
      </c>
      <c r="K44" s="359">
        <v>508</v>
      </c>
      <c r="L44" s="359">
        <v>386</v>
      </c>
      <c r="M44" s="360">
        <v>246</v>
      </c>
    </row>
    <row r="45" spans="2:13" ht="27.75" customHeight="1" x14ac:dyDescent="0.15">
      <c r="B45" s="1186"/>
      <c r="C45" s="1187"/>
      <c r="D45" s="106"/>
      <c r="E45" s="1192" t="s">
        <v>35</v>
      </c>
      <c r="F45" s="1192"/>
      <c r="G45" s="1192"/>
      <c r="H45" s="1193"/>
      <c r="I45" s="358">
        <v>10128</v>
      </c>
      <c r="J45" s="359">
        <v>10019</v>
      </c>
      <c r="K45" s="359">
        <v>9952</v>
      </c>
      <c r="L45" s="359">
        <v>10119</v>
      </c>
      <c r="M45" s="360">
        <v>10439</v>
      </c>
    </row>
    <row r="46" spans="2:13" ht="27.75" customHeight="1" x14ac:dyDescent="0.15">
      <c r="B46" s="1186"/>
      <c r="C46" s="1187"/>
      <c r="D46" s="107"/>
      <c r="E46" s="1192" t="s">
        <v>36</v>
      </c>
      <c r="F46" s="1192"/>
      <c r="G46" s="1192"/>
      <c r="H46" s="1193"/>
      <c r="I46" s="358" t="s">
        <v>489</v>
      </c>
      <c r="J46" s="359" t="s">
        <v>489</v>
      </c>
      <c r="K46" s="359" t="s">
        <v>489</v>
      </c>
      <c r="L46" s="359" t="s">
        <v>489</v>
      </c>
      <c r="M46" s="360" t="s">
        <v>489</v>
      </c>
    </row>
    <row r="47" spans="2:13" ht="27.75" customHeight="1" x14ac:dyDescent="0.15">
      <c r="B47" s="1186"/>
      <c r="C47" s="1187"/>
      <c r="D47" s="108"/>
      <c r="E47" s="1194" t="s">
        <v>37</v>
      </c>
      <c r="F47" s="1195"/>
      <c r="G47" s="1195"/>
      <c r="H47" s="1196"/>
      <c r="I47" s="358" t="s">
        <v>489</v>
      </c>
      <c r="J47" s="359" t="s">
        <v>489</v>
      </c>
      <c r="K47" s="359" t="s">
        <v>489</v>
      </c>
      <c r="L47" s="359" t="s">
        <v>489</v>
      </c>
      <c r="M47" s="360" t="s">
        <v>489</v>
      </c>
    </row>
    <row r="48" spans="2:13" ht="27.75" customHeight="1" x14ac:dyDescent="0.15">
      <c r="B48" s="1186"/>
      <c r="C48" s="1187"/>
      <c r="D48" s="106"/>
      <c r="E48" s="1192" t="s">
        <v>38</v>
      </c>
      <c r="F48" s="1192"/>
      <c r="G48" s="1192"/>
      <c r="H48" s="1193"/>
      <c r="I48" s="358" t="s">
        <v>489</v>
      </c>
      <c r="J48" s="359" t="s">
        <v>489</v>
      </c>
      <c r="K48" s="359" t="s">
        <v>489</v>
      </c>
      <c r="L48" s="359" t="s">
        <v>489</v>
      </c>
      <c r="M48" s="360" t="s">
        <v>489</v>
      </c>
    </row>
    <row r="49" spans="2:13" ht="27.75" customHeight="1" x14ac:dyDescent="0.15">
      <c r="B49" s="1188"/>
      <c r="C49" s="1189"/>
      <c r="D49" s="106"/>
      <c r="E49" s="1192" t="s">
        <v>39</v>
      </c>
      <c r="F49" s="1192"/>
      <c r="G49" s="1192"/>
      <c r="H49" s="1193"/>
      <c r="I49" s="358" t="s">
        <v>489</v>
      </c>
      <c r="J49" s="359" t="s">
        <v>489</v>
      </c>
      <c r="K49" s="359" t="s">
        <v>489</v>
      </c>
      <c r="L49" s="359" t="s">
        <v>489</v>
      </c>
      <c r="M49" s="360" t="s">
        <v>489</v>
      </c>
    </row>
    <row r="50" spans="2:13" ht="27.75" customHeight="1" x14ac:dyDescent="0.15">
      <c r="B50" s="1197" t="s">
        <v>40</v>
      </c>
      <c r="C50" s="1198"/>
      <c r="D50" s="109"/>
      <c r="E50" s="1192" t="s">
        <v>41</v>
      </c>
      <c r="F50" s="1192"/>
      <c r="G50" s="1192"/>
      <c r="H50" s="1193"/>
      <c r="I50" s="358">
        <v>15740</v>
      </c>
      <c r="J50" s="359">
        <v>16305</v>
      </c>
      <c r="K50" s="359">
        <v>21078</v>
      </c>
      <c r="L50" s="359">
        <v>22119</v>
      </c>
      <c r="M50" s="360">
        <v>23962</v>
      </c>
    </row>
    <row r="51" spans="2:13" ht="27.75" customHeight="1" x14ac:dyDescent="0.15">
      <c r="B51" s="1186"/>
      <c r="C51" s="1187"/>
      <c r="D51" s="106"/>
      <c r="E51" s="1192" t="s">
        <v>42</v>
      </c>
      <c r="F51" s="1192"/>
      <c r="G51" s="1192"/>
      <c r="H51" s="1193"/>
      <c r="I51" s="358">
        <v>13315</v>
      </c>
      <c r="J51" s="359">
        <v>12912</v>
      </c>
      <c r="K51" s="359">
        <v>11407</v>
      </c>
      <c r="L51" s="359">
        <v>10778</v>
      </c>
      <c r="M51" s="360">
        <v>10527</v>
      </c>
    </row>
    <row r="52" spans="2:13" ht="27.75" customHeight="1" x14ac:dyDescent="0.15">
      <c r="B52" s="1188"/>
      <c r="C52" s="1189"/>
      <c r="D52" s="106"/>
      <c r="E52" s="1192" t="s">
        <v>43</v>
      </c>
      <c r="F52" s="1192"/>
      <c r="G52" s="1192"/>
      <c r="H52" s="1193"/>
      <c r="I52" s="358">
        <v>72024</v>
      </c>
      <c r="J52" s="359">
        <v>68287</v>
      </c>
      <c r="K52" s="359">
        <v>66830</v>
      </c>
      <c r="L52" s="359">
        <v>65277</v>
      </c>
      <c r="M52" s="360">
        <v>62691</v>
      </c>
    </row>
    <row r="53" spans="2:13" ht="27.75" customHeight="1" thickBot="1" x14ac:dyDescent="0.2">
      <c r="B53" s="1199" t="s">
        <v>19</v>
      </c>
      <c r="C53" s="1200"/>
      <c r="D53" s="110"/>
      <c r="E53" s="1201" t="s">
        <v>44</v>
      </c>
      <c r="F53" s="1201"/>
      <c r="G53" s="1201"/>
      <c r="H53" s="1202"/>
      <c r="I53" s="361">
        <v>-5834</v>
      </c>
      <c r="J53" s="362">
        <v>-7459</v>
      </c>
      <c r="K53" s="362">
        <v>-11275</v>
      </c>
      <c r="L53" s="362">
        <v>-10705</v>
      </c>
      <c r="M53" s="363">
        <v>-10662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PKSlMSw/qmizsdFIJk1lz3frfEPbV4hnsA3aj/g8sWzlQlflYyqxBq8ZpvwGsr6401Qggma/KfxQoTsxNd+fTg==" saltValue="jjF+DrXg0vqZIGVdaiy/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58" sqref="H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122">
        <v>11311</v>
      </c>
      <c r="G55" s="122">
        <v>11649</v>
      </c>
      <c r="H55" s="123">
        <v>13390</v>
      </c>
    </row>
    <row r="56" spans="2:8" ht="52.5" customHeight="1" x14ac:dyDescent="0.15">
      <c r="B56" s="124"/>
      <c r="C56" s="1213" t="s">
        <v>47</v>
      </c>
      <c r="D56" s="1213"/>
      <c r="E56" s="1214"/>
      <c r="F56" s="125">
        <v>177</v>
      </c>
      <c r="G56" s="125">
        <v>85</v>
      </c>
      <c r="H56" s="126">
        <v>81</v>
      </c>
    </row>
    <row r="57" spans="2:8" ht="53.25" customHeight="1" x14ac:dyDescent="0.15">
      <c r="B57" s="124"/>
      <c r="C57" s="1215" t="s">
        <v>48</v>
      </c>
      <c r="D57" s="1215"/>
      <c r="E57" s="1216"/>
      <c r="F57" s="127">
        <v>7185</v>
      </c>
      <c r="G57" s="127">
        <v>9531</v>
      </c>
      <c r="H57" s="128">
        <v>9733</v>
      </c>
    </row>
    <row r="58" spans="2:8" ht="45.75" customHeight="1" x14ac:dyDescent="0.15">
      <c r="B58" s="129"/>
      <c r="C58" s="1203" t="s">
        <v>568</v>
      </c>
      <c r="D58" s="1204"/>
      <c r="E58" s="1205"/>
      <c r="F58" s="130">
        <v>2000</v>
      </c>
      <c r="G58" s="130">
        <v>4000</v>
      </c>
      <c r="H58" s="131">
        <v>4001</v>
      </c>
    </row>
    <row r="59" spans="2:8" ht="45.75" customHeight="1" x14ac:dyDescent="0.15">
      <c r="B59" s="129"/>
      <c r="C59" s="1203" t="s">
        <v>569</v>
      </c>
      <c r="D59" s="1204"/>
      <c r="E59" s="1205"/>
      <c r="F59" s="130">
        <v>2307</v>
      </c>
      <c r="G59" s="130">
        <v>2334</v>
      </c>
      <c r="H59" s="131">
        <v>2349</v>
      </c>
    </row>
    <row r="60" spans="2:8" ht="45.75" customHeight="1" x14ac:dyDescent="0.15">
      <c r="B60" s="129"/>
      <c r="C60" s="1203" t="s">
        <v>570</v>
      </c>
      <c r="D60" s="1204"/>
      <c r="E60" s="1205"/>
      <c r="F60" s="130">
        <v>849</v>
      </c>
      <c r="G60" s="130">
        <v>840</v>
      </c>
      <c r="H60" s="131">
        <v>982</v>
      </c>
    </row>
    <row r="61" spans="2:8" ht="45.75" customHeight="1" x14ac:dyDescent="0.15">
      <c r="B61" s="129"/>
      <c r="C61" s="1203" t="s">
        <v>571</v>
      </c>
      <c r="D61" s="1204"/>
      <c r="E61" s="1205"/>
      <c r="F61" s="130">
        <v>314</v>
      </c>
      <c r="G61" s="130">
        <v>577</v>
      </c>
      <c r="H61" s="131">
        <v>813</v>
      </c>
    </row>
    <row r="62" spans="2:8" ht="45.75" customHeight="1" thickBot="1" x14ac:dyDescent="0.2">
      <c r="B62" s="132"/>
      <c r="C62" s="1206" t="s">
        <v>572</v>
      </c>
      <c r="D62" s="1207"/>
      <c r="E62" s="1208"/>
      <c r="F62" s="133">
        <v>682</v>
      </c>
      <c r="G62" s="133">
        <v>644</v>
      </c>
      <c r="H62" s="134">
        <v>395</v>
      </c>
    </row>
    <row r="63" spans="2:8" ht="52.5" customHeight="1" thickBot="1" x14ac:dyDescent="0.2">
      <c r="B63" s="135"/>
      <c r="C63" s="1209" t="s">
        <v>49</v>
      </c>
      <c r="D63" s="1209"/>
      <c r="E63" s="1210"/>
      <c r="F63" s="136">
        <v>18674</v>
      </c>
      <c r="G63" s="136">
        <v>21264</v>
      </c>
      <c r="H63" s="137">
        <v>23204</v>
      </c>
    </row>
    <row r="64" spans="2:8" x14ac:dyDescent="0.15"/>
  </sheetData>
  <sheetProtection algorithmName="SHA-512" hashValue="DsUgadkj7q4kJktAxn3AU/PO7UDiUpBMhF7BO3idx58HdCb4NXrrCxEtdNNMimzOoSItmd2/MZnZvrxDh7dgeQ==" saltValue="RlM2SrftZCeXtaBPjLbS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54791</v>
      </c>
      <c r="E3" s="156"/>
      <c r="F3" s="157">
        <v>56662</v>
      </c>
      <c r="G3" s="158"/>
      <c r="H3" s="159"/>
    </row>
    <row r="4" spans="1:8" x14ac:dyDescent="0.15">
      <c r="A4" s="160"/>
      <c r="B4" s="161"/>
      <c r="C4" s="162"/>
      <c r="D4" s="163">
        <v>28810</v>
      </c>
      <c r="E4" s="164"/>
      <c r="F4" s="165">
        <v>34709</v>
      </c>
      <c r="G4" s="166"/>
      <c r="H4" s="167"/>
    </row>
    <row r="5" spans="1:8" x14ac:dyDescent="0.15">
      <c r="A5" s="148" t="s">
        <v>521</v>
      </c>
      <c r="B5" s="153"/>
      <c r="C5" s="154"/>
      <c r="D5" s="155">
        <v>34465</v>
      </c>
      <c r="E5" s="156"/>
      <c r="F5" s="157">
        <v>60285</v>
      </c>
      <c r="G5" s="158"/>
      <c r="H5" s="159"/>
    </row>
    <row r="6" spans="1:8" x14ac:dyDescent="0.15">
      <c r="A6" s="160"/>
      <c r="B6" s="161"/>
      <c r="C6" s="162"/>
      <c r="D6" s="163">
        <v>19804</v>
      </c>
      <c r="E6" s="164"/>
      <c r="F6" s="165">
        <v>36445</v>
      </c>
      <c r="G6" s="166"/>
      <c r="H6" s="167"/>
    </row>
    <row r="7" spans="1:8" x14ac:dyDescent="0.15">
      <c r="A7" s="148" t="s">
        <v>522</v>
      </c>
      <c r="B7" s="153"/>
      <c r="C7" s="154"/>
      <c r="D7" s="155">
        <v>31066</v>
      </c>
      <c r="E7" s="156"/>
      <c r="F7" s="157">
        <v>52714</v>
      </c>
      <c r="G7" s="158"/>
      <c r="H7" s="159"/>
    </row>
    <row r="8" spans="1:8" x14ac:dyDescent="0.15">
      <c r="A8" s="160"/>
      <c r="B8" s="161"/>
      <c r="C8" s="162"/>
      <c r="D8" s="163">
        <v>16937</v>
      </c>
      <c r="E8" s="164"/>
      <c r="F8" s="165">
        <v>29032</v>
      </c>
      <c r="G8" s="166"/>
      <c r="H8" s="167"/>
    </row>
    <row r="9" spans="1:8" x14ac:dyDescent="0.15">
      <c r="A9" s="148" t="s">
        <v>523</v>
      </c>
      <c r="B9" s="153"/>
      <c r="C9" s="154"/>
      <c r="D9" s="155">
        <v>39538</v>
      </c>
      <c r="E9" s="156"/>
      <c r="F9" s="157">
        <v>46001</v>
      </c>
      <c r="G9" s="158"/>
      <c r="H9" s="159"/>
    </row>
    <row r="10" spans="1:8" x14ac:dyDescent="0.15">
      <c r="A10" s="160"/>
      <c r="B10" s="161"/>
      <c r="C10" s="162"/>
      <c r="D10" s="163">
        <v>19937</v>
      </c>
      <c r="E10" s="164"/>
      <c r="F10" s="165">
        <v>27974</v>
      </c>
      <c r="G10" s="166"/>
      <c r="H10" s="167"/>
    </row>
    <row r="11" spans="1:8" x14ac:dyDescent="0.15">
      <c r="A11" s="148" t="s">
        <v>524</v>
      </c>
      <c r="B11" s="153"/>
      <c r="C11" s="154"/>
      <c r="D11" s="155">
        <v>38454</v>
      </c>
      <c r="E11" s="156"/>
      <c r="F11" s="157">
        <v>52878</v>
      </c>
      <c r="G11" s="158"/>
      <c r="H11" s="159"/>
    </row>
    <row r="12" spans="1:8" x14ac:dyDescent="0.15">
      <c r="A12" s="160"/>
      <c r="B12" s="161"/>
      <c r="C12" s="168"/>
      <c r="D12" s="163">
        <v>25753</v>
      </c>
      <c r="E12" s="164"/>
      <c r="F12" s="165">
        <v>32136</v>
      </c>
      <c r="G12" s="166"/>
      <c r="H12" s="167"/>
    </row>
    <row r="13" spans="1:8" x14ac:dyDescent="0.15">
      <c r="A13" s="148"/>
      <c r="B13" s="153"/>
      <c r="C13" s="169"/>
      <c r="D13" s="170">
        <v>39663</v>
      </c>
      <c r="E13" s="171"/>
      <c r="F13" s="172">
        <v>53708</v>
      </c>
      <c r="G13" s="173"/>
      <c r="H13" s="159"/>
    </row>
    <row r="14" spans="1:8" x14ac:dyDescent="0.15">
      <c r="A14" s="160"/>
      <c r="B14" s="161"/>
      <c r="C14" s="162"/>
      <c r="D14" s="163">
        <v>22248</v>
      </c>
      <c r="E14" s="164"/>
      <c r="F14" s="165">
        <v>32059</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4.79</v>
      </c>
      <c r="C19" s="174">
        <f>ROUND(VALUE(SUBSTITUTE(実質収支比率等に係る経年分析!G$48,"▲","-")),2)</f>
        <v>6.21</v>
      </c>
      <c r="D19" s="174">
        <f>ROUND(VALUE(SUBSTITUTE(実質収支比率等に係る経年分析!H$48,"▲","-")),2)</f>
        <v>4.75</v>
      </c>
      <c r="E19" s="174">
        <f>ROUND(VALUE(SUBSTITUTE(実質収支比率等に係る経年分析!I$48,"▲","-")),2)</f>
        <v>8.3800000000000008</v>
      </c>
      <c r="F19" s="174">
        <f>ROUND(VALUE(SUBSTITUTE(実質収支比率等に係る経年分析!J$48,"▲","-")),2)</f>
        <v>5.78</v>
      </c>
    </row>
    <row r="20" spans="1:11" x14ac:dyDescent="0.15">
      <c r="A20" s="174" t="s">
        <v>53</v>
      </c>
      <c r="B20" s="174">
        <f>ROUND(VALUE(SUBSTITUTE(実質収支比率等に係る経年分析!F$47,"▲","-")),2)</f>
        <v>20.04</v>
      </c>
      <c r="C20" s="174">
        <f>ROUND(VALUE(SUBSTITUTE(実質収支比率等に係る経年分析!G$47,"▲","-")),2)</f>
        <v>17.89</v>
      </c>
      <c r="D20" s="174">
        <f>ROUND(VALUE(SUBSTITUTE(実質収支比率等に係る経年分析!H$47,"▲","-")),2)</f>
        <v>26.46</v>
      </c>
      <c r="E20" s="174">
        <f>ROUND(VALUE(SUBSTITUTE(実質収支比率等に係る経年分析!I$47,"▲","-")),2)</f>
        <v>28.19</v>
      </c>
      <c r="F20" s="174">
        <f>ROUND(VALUE(SUBSTITUTE(実質収支比率等に係る経年分析!J$47,"▲","-")),2)</f>
        <v>32.11</v>
      </c>
    </row>
    <row r="21" spans="1:11" x14ac:dyDescent="0.15">
      <c r="A21" s="174" t="s">
        <v>54</v>
      </c>
      <c r="B21" s="174">
        <f>IF(ISNUMBER(VALUE(SUBSTITUTE(実質収支比率等に係る経年分析!F$49,"▲","-"))),ROUND(VALUE(SUBSTITUTE(実質収支比率等に係る経年分析!F$49,"▲","-")),2),NA())</f>
        <v>-4.25</v>
      </c>
      <c r="C21" s="174">
        <f>IF(ISNUMBER(VALUE(SUBSTITUTE(実質収支比率等に係る経年分析!G$49,"▲","-"))),ROUND(VALUE(SUBSTITUTE(実質収支比率等に係る経年分析!G$49,"▲","-")),2),NA())</f>
        <v>0.66</v>
      </c>
      <c r="D21" s="174">
        <f>IF(ISNUMBER(VALUE(SUBSTITUTE(実質収支比率等に係る経年分析!H$49,"▲","-"))),ROUND(VALUE(SUBSTITUTE(実質収支比率等に係る経年分析!H$49,"▲","-")),2),NA())</f>
        <v>6.31</v>
      </c>
      <c r="E21" s="174">
        <f>IF(ISNUMBER(VALUE(SUBSTITUTE(実質収支比率等に係る経年分析!I$49,"▲","-"))),ROUND(VALUE(SUBSTITUTE(実質収支比率等に係る経年分析!I$49,"▲","-")),2),NA())</f>
        <v>4.28</v>
      </c>
      <c r="F21" s="174">
        <f>IF(ISNUMBER(VALUE(SUBSTITUTE(実質収支比率等に係る経年分析!J$49,"▲","-"))),ROUND(VALUE(SUBSTITUTE(実質収支比率等に係る経年分析!J$49,"▲","-")),2),NA())</f>
        <v>1.65</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1.92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1.67</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1.96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2.02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0.08</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7.0000000000000007E-2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v>
      </c>
    </row>
    <row r="30" spans="1:11" x14ac:dyDescent="0.15">
      <c r="A30" s="175" t="str">
        <f>IF(連結実質赤字比率に係る赤字・黒字の構成分析!C$40="",NA(),連結実質赤字比率に係る赤字・黒字の構成分析!C$40)</f>
        <v>国民健康保険事業特別会計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1.36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2.0699999999999998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1.03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1.51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1.26</v>
      </c>
    </row>
    <row r="31" spans="1:11" x14ac:dyDescent="0.15">
      <c r="A31" s="175" t="str">
        <f>IF(連結実質赤字比率に係る赤字・黒字の構成分析!C$39="",NA(),連結実質赤字比率に係る赤字・黒字の構成分析!C$39)</f>
        <v>介護保険事業特別会計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0.81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1.23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1.57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1.57</v>
      </c>
    </row>
    <row r="32" spans="1:11" x14ac:dyDescent="0.1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2.0699999999999998</v>
      </c>
    </row>
    <row r="33" spans="1:16" x14ac:dyDescent="0.15">
      <c r="A33" s="175" t="str">
        <f>IF(連結実質赤字比率に係る赤字・黒字の構成分析!C$37="",NA(),連結実質赤字比率に係る赤字・黒字の構成分析!C$37)</f>
        <v>競輪事業特別会計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1.57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2.52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2.64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4.17</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4.79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6.19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4.74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8.3800000000000008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5.78</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8.7899999999999991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9.0399999999999991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9.98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10.37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10.26</v>
      </c>
    </row>
    <row r="36" spans="1:16" x14ac:dyDescent="0.15">
      <c r="A36" s="175" t="str">
        <f>IF(連結実質赤字比率に係る赤字・黒字の構成分析!C$34="",NA(),連結実質赤字比率に係る赤字・黒字の構成分析!C$34)</f>
        <v>松阪市民病院事業会計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6.55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8.56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11.91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15.68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10083</v>
      </c>
      <c r="E42" s="176"/>
      <c r="F42" s="176"/>
      <c r="G42" s="176">
        <f>'実質公債費比率（分子）の構造'!L$52</f>
        <v>10831</v>
      </c>
      <c r="H42" s="176"/>
      <c r="I42" s="176"/>
      <c r="J42" s="176">
        <f>'実質公債費比率（分子）の構造'!M$52</f>
        <v>8242</v>
      </c>
      <c r="K42" s="176"/>
      <c r="L42" s="176"/>
      <c r="M42" s="176">
        <f>'実質公債費比率（分子）の構造'!N$52</f>
        <v>7362</v>
      </c>
      <c r="N42" s="176"/>
      <c r="O42" s="176"/>
      <c r="P42" s="176">
        <f>'実質公債費比率（分子）の構造'!O$52</f>
        <v>7477</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84</v>
      </c>
      <c r="C45" s="176"/>
      <c r="D45" s="176"/>
      <c r="E45" s="176">
        <f>'実質公債費比率（分子）の構造'!L$49</f>
        <v>84</v>
      </c>
      <c r="F45" s="176"/>
      <c r="G45" s="176"/>
      <c r="H45" s="176">
        <f>'実質公債費比率（分子）の構造'!M$49</f>
        <v>92</v>
      </c>
      <c r="I45" s="176"/>
      <c r="J45" s="176"/>
      <c r="K45" s="176">
        <f>'実質公債費比率（分子）の構造'!N$49</f>
        <v>92</v>
      </c>
      <c r="L45" s="176"/>
      <c r="M45" s="176"/>
      <c r="N45" s="176">
        <f>'実質公債費比率（分子）の構造'!O$49</f>
        <v>119</v>
      </c>
      <c r="O45" s="176"/>
      <c r="P45" s="176"/>
    </row>
    <row r="46" spans="1:16" x14ac:dyDescent="0.15">
      <c r="A46" s="176" t="s">
        <v>64</v>
      </c>
      <c r="B46" s="176">
        <f>'実質公債費比率（分子）の構造'!K$48</f>
        <v>2935</v>
      </c>
      <c r="C46" s="176"/>
      <c r="D46" s="176"/>
      <c r="E46" s="176">
        <f>'実質公債費比率（分子）の構造'!L$48</f>
        <v>2621</v>
      </c>
      <c r="F46" s="176"/>
      <c r="G46" s="176"/>
      <c r="H46" s="176">
        <f>'実質公債費比率（分子）の構造'!M$48</f>
        <v>2728</v>
      </c>
      <c r="I46" s="176"/>
      <c r="J46" s="176"/>
      <c r="K46" s="176">
        <f>'実質公債費比率（分子）の構造'!N$48</f>
        <v>2668</v>
      </c>
      <c r="L46" s="176"/>
      <c r="M46" s="176"/>
      <c r="N46" s="176">
        <f>'実質公債費比率（分子）の構造'!O$48</f>
        <v>3078</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8775</v>
      </c>
      <c r="C49" s="176"/>
      <c r="D49" s="176"/>
      <c r="E49" s="176">
        <f>'実質公債費比率（分子）の構造'!L$45</f>
        <v>9569</v>
      </c>
      <c r="F49" s="176"/>
      <c r="G49" s="176"/>
      <c r="H49" s="176">
        <f>'実質公債費比率（分子）の構造'!M$45</f>
        <v>5917</v>
      </c>
      <c r="I49" s="176"/>
      <c r="J49" s="176"/>
      <c r="K49" s="176">
        <f>'実質公債費比率（分子）の構造'!N$45</f>
        <v>4780</v>
      </c>
      <c r="L49" s="176"/>
      <c r="M49" s="176"/>
      <c r="N49" s="176">
        <f>'実質公債費比率（分子）の構造'!O$45</f>
        <v>5197</v>
      </c>
      <c r="O49" s="176"/>
      <c r="P49" s="176"/>
    </row>
    <row r="50" spans="1:16" x14ac:dyDescent="0.15">
      <c r="A50" s="176" t="s">
        <v>67</v>
      </c>
      <c r="B50" s="176" t="e">
        <f>NA()</f>
        <v>#N/A</v>
      </c>
      <c r="C50" s="176">
        <f>IF(ISNUMBER('実質公債費比率（分子）の構造'!K$53),'実質公債費比率（分子）の構造'!K$53,NA())</f>
        <v>1711</v>
      </c>
      <c r="D50" s="176" t="e">
        <f>NA()</f>
        <v>#N/A</v>
      </c>
      <c r="E50" s="176" t="e">
        <f>NA()</f>
        <v>#N/A</v>
      </c>
      <c r="F50" s="176">
        <f>IF(ISNUMBER('実質公債費比率（分子）の構造'!L$53),'実質公債費比率（分子）の構造'!L$53,NA())</f>
        <v>1443</v>
      </c>
      <c r="G50" s="176" t="e">
        <f>NA()</f>
        <v>#N/A</v>
      </c>
      <c r="H50" s="176" t="e">
        <f>NA()</f>
        <v>#N/A</v>
      </c>
      <c r="I50" s="176">
        <f>IF(ISNUMBER('実質公債費比率（分子）の構造'!M$53),'実質公債費比率（分子）の構造'!M$53,NA())</f>
        <v>495</v>
      </c>
      <c r="J50" s="176" t="e">
        <f>NA()</f>
        <v>#N/A</v>
      </c>
      <c r="K50" s="176" t="e">
        <f>NA()</f>
        <v>#N/A</v>
      </c>
      <c r="L50" s="176">
        <f>IF(ISNUMBER('実質公債費比率（分子）の構造'!N$53),'実質公債費比率（分子）の構造'!N$53,NA())</f>
        <v>178</v>
      </c>
      <c r="M50" s="176" t="e">
        <f>NA()</f>
        <v>#N/A</v>
      </c>
      <c r="N50" s="176" t="e">
        <f>NA()</f>
        <v>#N/A</v>
      </c>
      <c r="O50" s="176">
        <f>IF(ISNUMBER('実質公債費比率（分子）の構造'!O$53),'実質公債費比率（分子）の構造'!O$53,NA())</f>
        <v>917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72024</v>
      </c>
      <c r="E56" s="175"/>
      <c r="F56" s="175"/>
      <c r="G56" s="175">
        <f>'将来負担比率（分子）の構造'!J$52</f>
        <v>68287</v>
      </c>
      <c r="H56" s="175"/>
      <c r="I56" s="175"/>
      <c r="J56" s="175">
        <f>'将来負担比率（分子）の構造'!K$52</f>
        <v>66830</v>
      </c>
      <c r="K56" s="175"/>
      <c r="L56" s="175"/>
      <c r="M56" s="175">
        <f>'将来負担比率（分子）の構造'!L$52</f>
        <v>65277</v>
      </c>
      <c r="N56" s="175"/>
      <c r="O56" s="175"/>
      <c r="P56" s="175">
        <f>'将来負担比率（分子）の構造'!M$52</f>
        <v>62691</v>
      </c>
    </row>
    <row r="57" spans="1:16" x14ac:dyDescent="0.15">
      <c r="A57" s="175" t="s">
        <v>42</v>
      </c>
      <c r="B57" s="175"/>
      <c r="C57" s="175"/>
      <c r="D57" s="175">
        <f>'将来負担比率（分子）の構造'!I$51</f>
        <v>13315</v>
      </c>
      <c r="E57" s="175"/>
      <c r="F57" s="175"/>
      <c r="G57" s="175">
        <f>'将来負担比率（分子）の構造'!J$51</f>
        <v>12912</v>
      </c>
      <c r="H57" s="175"/>
      <c r="I57" s="175"/>
      <c r="J57" s="175">
        <f>'将来負担比率（分子）の構造'!K$51</f>
        <v>11407</v>
      </c>
      <c r="K57" s="175"/>
      <c r="L57" s="175"/>
      <c r="M57" s="175">
        <f>'将来負担比率（分子）の構造'!L$51</f>
        <v>10778</v>
      </c>
      <c r="N57" s="175"/>
      <c r="O57" s="175"/>
      <c r="P57" s="175">
        <f>'将来負担比率（分子）の構造'!M$51</f>
        <v>10527</v>
      </c>
    </row>
    <row r="58" spans="1:16" x14ac:dyDescent="0.15">
      <c r="A58" s="175" t="s">
        <v>41</v>
      </c>
      <c r="B58" s="175"/>
      <c r="C58" s="175"/>
      <c r="D58" s="175">
        <f>'将来負担比率（分子）の構造'!I$50</f>
        <v>15740</v>
      </c>
      <c r="E58" s="175"/>
      <c r="F58" s="175"/>
      <c r="G58" s="175">
        <f>'将来負担比率（分子）の構造'!J$50</f>
        <v>16305</v>
      </c>
      <c r="H58" s="175"/>
      <c r="I58" s="175"/>
      <c r="J58" s="175">
        <f>'将来負担比率（分子）の構造'!K$50</f>
        <v>21078</v>
      </c>
      <c r="K58" s="175"/>
      <c r="L58" s="175"/>
      <c r="M58" s="175">
        <f>'将来負担比率（分子）の構造'!L$50</f>
        <v>22119</v>
      </c>
      <c r="N58" s="175"/>
      <c r="O58" s="175"/>
      <c r="P58" s="175">
        <f>'将来負担比率（分子）の構造'!M$50</f>
        <v>23962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10128</v>
      </c>
      <c r="C62" s="175"/>
      <c r="D62" s="175"/>
      <c r="E62" s="175">
        <f>'将来負担比率（分子）の構造'!J$45</f>
        <v>10019</v>
      </c>
      <c r="F62" s="175"/>
      <c r="G62" s="175"/>
      <c r="H62" s="175">
        <f>'将来負担比率（分子）の構造'!K$45</f>
        <v>9952</v>
      </c>
      <c r="I62" s="175"/>
      <c r="J62" s="175"/>
      <c r="K62" s="175">
        <f>'将来負担比率（分子）の構造'!L$45</f>
        <v>10119</v>
      </c>
      <c r="L62" s="175"/>
      <c r="M62" s="175"/>
      <c r="N62" s="175">
        <f>'将来負担比率（分子）の構造'!M$45</f>
        <v>10439</v>
      </c>
      <c r="O62" s="175"/>
      <c r="P62" s="175"/>
    </row>
    <row r="63" spans="1:16" x14ac:dyDescent="0.15">
      <c r="A63" s="175" t="s">
        <v>34</v>
      </c>
      <c r="B63" s="175">
        <f>'将来負担比率（分子）の構造'!I$44</f>
        <v>557</v>
      </c>
      <c r="C63" s="175"/>
      <c r="D63" s="175"/>
      <c r="E63" s="175">
        <f>'将来負担比率（分子）の構造'!J$44</f>
        <v>482</v>
      </c>
      <c r="F63" s="175"/>
      <c r="G63" s="175"/>
      <c r="H63" s="175">
        <f>'将来負担比率（分子）の構造'!K$44</f>
        <v>508</v>
      </c>
      <c r="I63" s="175"/>
      <c r="J63" s="175"/>
      <c r="K63" s="175">
        <f>'将来負担比率（分子）の構造'!L$44</f>
        <v>386</v>
      </c>
      <c r="L63" s="175"/>
      <c r="M63" s="175"/>
      <c r="N63" s="175">
        <f>'将来負担比率（分子）の構造'!M$44</f>
        <v>246</v>
      </c>
      <c r="O63" s="175"/>
      <c r="P63" s="175"/>
    </row>
    <row r="64" spans="1:16" x14ac:dyDescent="0.15">
      <c r="A64" s="175" t="s">
        <v>33</v>
      </c>
      <c r="B64" s="175">
        <f>'将来負担比率（分子）の構造'!I$43</f>
        <v>36959</v>
      </c>
      <c r="C64" s="175"/>
      <c r="D64" s="175"/>
      <c r="E64" s="175">
        <f>'将来負担比率（分子）の構造'!J$43</f>
        <v>35500</v>
      </c>
      <c r="F64" s="175"/>
      <c r="G64" s="175"/>
      <c r="H64" s="175">
        <f>'将来負担比率（分子）の構造'!K$43</f>
        <v>31974</v>
      </c>
      <c r="I64" s="175"/>
      <c r="J64" s="175"/>
      <c r="K64" s="175">
        <f>'将来負担比率（分子）の構造'!L$43</f>
        <v>30516</v>
      </c>
      <c r="L64" s="175"/>
      <c r="M64" s="175"/>
      <c r="N64" s="175">
        <f>'将来負担比率（分子）の構造'!M$43</f>
        <v>30431</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47601</v>
      </c>
      <c r="C66" s="175"/>
      <c r="D66" s="175"/>
      <c r="E66" s="175">
        <f>'将来負担比率（分子）の構造'!J$41</f>
        <v>44044</v>
      </c>
      <c r="F66" s="175"/>
      <c r="G66" s="175"/>
      <c r="H66" s="175">
        <f>'将来負担比率（分子）の構造'!K$41</f>
        <v>45606</v>
      </c>
      <c r="I66" s="175"/>
      <c r="J66" s="175"/>
      <c r="K66" s="175">
        <f>'将来負担比率（分子）の構造'!L$41</f>
        <v>46449</v>
      </c>
      <c r="L66" s="175"/>
      <c r="M66" s="175"/>
      <c r="N66" s="175">
        <f>'将来負担比率（分子）の構造'!M$41</f>
        <v>45403</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11311</v>
      </c>
      <c r="C72" s="179">
        <f>基金残高に係る経年分析!G55</f>
        <v>11649</v>
      </c>
      <c r="D72" s="179">
        <f>基金残高に係る経年分析!H55</f>
        <v>13390</v>
      </c>
    </row>
    <row r="73" spans="1:16" x14ac:dyDescent="0.15">
      <c r="A73" s="178" t="s">
        <v>74</v>
      </c>
      <c r="B73" s="179">
        <f>基金残高に係る経年分析!F56</f>
        <v>177</v>
      </c>
      <c r="C73" s="179">
        <f>基金残高に係る経年分析!G56</f>
        <v>85</v>
      </c>
      <c r="D73" s="179">
        <f>基金残高に係る経年分析!H56</f>
        <v>81</v>
      </c>
    </row>
    <row r="74" spans="1:16" x14ac:dyDescent="0.15">
      <c r="A74" s="178" t="s">
        <v>75</v>
      </c>
      <c r="B74" s="179">
        <f>基金残高に係る経年分析!F57</f>
        <v>7185</v>
      </c>
      <c r="C74" s="179">
        <f>基金残高に係る経年分析!G57</f>
        <v>9531</v>
      </c>
      <c r="D74" s="179">
        <f>基金残高に係る経年分析!H57</f>
        <v>9733</v>
      </c>
    </row>
  </sheetData>
  <sheetProtection algorithmName="SHA-512" hashValue="KqaXG2RhnqvrYbfrluPcF/zb9k5h8goERV5134D+U204jeloDyIQLDWtUgKc38K+3SLQ8db3Mx16+/WaO307FA==" saltValue="Qwfg6r6TL18pxAv/aNu7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W1" sqref="AW1"/>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22315012</v>
      </c>
      <c r="S5" s="613"/>
      <c r="T5" s="613"/>
      <c r="U5" s="613"/>
      <c r="V5" s="613"/>
      <c r="W5" s="613"/>
      <c r="X5" s="613"/>
      <c r="Y5" s="614"/>
      <c r="Z5" s="615">
        <v>29.3</v>
      </c>
      <c r="AA5" s="615"/>
      <c r="AB5" s="615"/>
      <c r="AC5" s="615"/>
      <c r="AD5" s="616">
        <v>21144647</v>
      </c>
      <c r="AE5" s="616"/>
      <c r="AF5" s="616"/>
      <c r="AG5" s="616"/>
      <c r="AH5" s="616"/>
      <c r="AI5" s="616"/>
      <c r="AJ5" s="616"/>
      <c r="AK5" s="616"/>
      <c r="AL5" s="617">
        <v>50.8</v>
      </c>
      <c r="AM5" s="618"/>
      <c r="AN5" s="618"/>
      <c r="AO5" s="619"/>
      <c r="AP5" s="609" t="s">
        <v>216</v>
      </c>
      <c r="AQ5" s="610"/>
      <c r="AR5" s="610"/>
      <c r="AS5" s="610"/>
      <c r="AT5" s="610"/>
      <c r="AU5" s="610"/>
      <c r="AV5" s="610"/>
      <c r="AW5" s="610"/>
      <c r="AX5" s="610"/>
      <c r="AY5" s="610"/>
      <c r="AZ5" s="610"/>
      <c r="BA5" s="610"/>
      <c r="BB5" s="610"/>
      <c r="BC5" s="610"/>
      <c r="BD5" s="610"/>
      <c r="BE5" s="610"/>
      <c r="BF5" s="611"/>
      <c r="BG5" s="623">
        <v>21144647</v>
      </c>
      <c r="BH5" s="624"/>
      <c r="BI5" s="624"/>
      <c r="BJ5" s="624"/>
      <c r="BK5" s="624"/>
      <c r="BL5" s="624"/>
      <c r="BM5" s="624"/>
      <c r="BN5" s="625"/>
      <c r="BO5" s="626">
        <v>94.8</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693495</v>
      </c>
      <c r="S6" s="624"/>
      <c r="T6" s="624"/>
      <c r="U6" s="624"/>
      <c r="V6" s="624"/>
      <c r="W6" s="624"/>
      <c r="X6" s="624"/>
      <c r="Y6" s="625"/>
      <c r="Z6" s="626">
        <v>0.9</v>
      </c>
      <c r="AA6" s="626"/>
      <c r="AB6" s="626"/>
      <c r="AC6" s="626"/>
      <c r="AD6" s="627">
        <v>693495</v>
      </c>
      <c r="AE6" s="627"/>
      <c r="AF6" s="627"/>
      <c r="AG6" s="627"/>
      <c r="AH6" s="627"/>
      <c r="AI6" s="627"/>
      <c r="AJ6" s="627"/>
      <c r="AK6" s="627"/>
      <c r="AL6" s="628">
        <v>1.7</v>
      </c>
      <c r="AM6" s="629"/>
      <c r="AN6" s="629"/>
      <c r="AO6" s="630"/>
      <c r="AP6" s="620" t="s">
        <v>221</v>
      </c>
      <c r="AQ6" s="621"/>
      <c r="AR6" s="621"/>
      <c r="AS6" s="621"/>
      <c r="AT6" s="621"/>
      <c r="AU6" s="621"/>
      <c r="AV6" s="621"/>
      <c r="AW6" s="621"/>
      <c r="AX6" s="621"/>
      <c r="AY6" s="621"/>
      <c r="AZ6" s="621"/>
      <c r="BA6" s="621"/>
      <c r="BB6" s="621"/>
      <c r="BC6" s="621"/>
      <c r="BD6" s="621"/>
      <c r="BE6" s="621"/>
      <c r="BF6" s="622"/>
      <c r="BG6" s="623">
        <v>21144647</v>
      </c>
      <c r="BH6" s="624"/>
      <c r="BI6" s="624"/>
      <c r="BJ6" s="624"/>
      <c r="BK6" s="624"/>
      <c r="BL6" s="624"/>
      <c r="BM6" s="624"/>
      <c r="BN6" s="625"/>
      <c r="BO6" s="626">
        <v>94.8</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349269</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349077</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8176</v>
      </c>
      <c r="S7" s="624"/>
      <c r="T7" s="624"/>
      <c r="U7" s="624"/>
      <c r="V7" s="624"/>
      <c r="W7" s="624"/>
      <c r="X7" s="624"/>
      <c r="Y7" s="625"/>
      <c r="Z7" s="626">
        <v>0</v>
      </c>
      <c r="AA7" s="626"/>
      <c r="AB7" s="626"/>
      <c r="AC7" s="626"/>
      <c r="AD7" s="627">
        <v>8176</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9384143</v>
      </c>
      <c r="BH7" s="624"/>
      <c r="BI7" s="624"/>
      <c r="BJ7" s="624"/>
      <c r="BK7" s="624"/>
      <c r="BL7" s="624"/>
      <c r="BM7" s="624"/>
      <c r="BN7" s="625"/>
      <c r="BO7" s="626">
        <v>42.1</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8534931</v>
      </c>
      <c r="CS7" s="624"/>
      <c r="CT7" s="624"/>
      <c r="CU7" s="624"/>
      <c r="CV7" s="624"/>
      <c r="CW7" s="624"/>
      <c r="CX7" s="624"/>
      <c r="CY7" s="625"/>
      <c r="CZ7" s="626">
        <v>11.7</v>
      </c>
      <c r="DA7" s="626"/>
      <c r="DB7" s="626"/>
      <c r="DC7" s="626"/>
      <c r="DD7" s="632">
        <v>1236454</v>
      </c>
      <c r="DE7" s="624"/>
      <c r="DF7" s="624"/>
      <c r="DG7" s="624"/>
      <c r="DH7" s="624"/>
      <c r="DI7" s="624"/>
      <c r="DJ7" s="624"/>
      <c r="DK7" s="624"/>
      <c r="DL7" s="624"/>
      <c r="DM7" s="624"/>
      <c r="DN7" s="624"/>
      <c r="DO7" s="624"/>
      <c r="DP7" s="625"/>
      <c r="DQ7" s="632">
        <v>6586166</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164177</v>
      </c>
      <c r="S8" s="624"/>
      <c r="T8" s="624"/>
      <c r="U8" s="624"/>
      <c r="V8" s="624"/>
      <c r="W8" s="624"/>
      <c r="X8" s="624"/>
      <c r="Y8" s="625"/>
      <c r="Z8" s="626">
        <v>0.2</v>
      </c>
      <c r="AA8" s="626"/>
      <c r="AB8" s="626"/>
      <c r="AC8" s="626"/>
      <c r="AD8" s="627">
        <v>164177</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277439</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31350607</v>
      </c>
      <c r="CS8" s="624"/>
      <c r="CT8" s="624"/>
      <c r="CU8" s="624"/>
      <c r="CV8" s="624"/>
      <c r="CW8" s="624"/>
      <c r="CX8" s="624"/>
      <c r="CY8" s="625"/>
      <c r="CZ8" s="626">
        <v>42.9</v>
      </c>
      <c r="DA8" s="626"/>
      <c r="DB8" s="626"/>
      <c r="DC8" s="626"/>
      <c r="DD8" s="632">
        <v>326899</v>
      </c>
      <c r="DE8" s="624"/>
      <c r="DF8" s="624"/>
      <c r="DG8" s="624"/>
      <c r="DH8" s="624"/>
      <c r="DI8" s="624"/>
      <c r="DJ8" s="624"/>
      <c r="DK8" s="624"/>
      <c r="DL8" s="624"/>
      <c r="DM8" s="624"/>
      <c r="DN8" s="624"/>
      <c r="DO8" s="624"/>
      <c r="DP8" s="625"/>
      <c r="DQ8" s="632">
        <v>17007136</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180279</v>
      </c>
      <c r="S9" s="624"/>
      <c r="T9" s="624"/>
      <c r="U9" s="624"/>
      <c r="V9" s="624"/>
      <c r="W9" s="624"/>
      <c r="X9" s="624"/>
      <c r="Y9" s="625"/>
      <c r="Z9" s="626">
        <v>0.2</v>
      </c>
      <c r="AA9" s="626"/>
      <c r="AB9" s="626"/>
      <c r="AC9" s="626"/>
      <c r="AD9" s="627">
        <v>180279</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8046624</v>
      </c>
      <c r="BH9" s="624"/>
      <c r="BI9" s="624"/>
      <c r="BJ9" s="624"/>
      <c r="BK9" s="624"/>
      <c r="BL9" s="624"/>
      <c r="BM9" s="624"/>
      <c r="BN9" s="625"/>
      <c r="BO9" s="626">
        <v>36.1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6040900</v>
      </c>
      <c r="CS9" s="624"/>
      <c r="CT9" s="624"/>
      <c r="CU9" s="624"/>
      <c r="CV9" s="624"/>
      <c r="CW9" s="624"/>
      <c r="CX9" s="624"/>
      <c r="CY9" s="625"/>
      <c r="CZ9" s="626">
        <v>8.3000000000000007</v>
      </c>
      <c r="DA9" s="626"/>
      <c r="DB9" s="626"/>
      <c r="DC9" s="626"/>
      <c r="DD9" s="632">
        <v>630864</v>
      </c>
      <c r="DE9" s="624"/>
      <c r="DF9" s="624"/>
      <c r="DG9" s="624"/>
      <c r="DH9" s="624"/>
      <c r="DI9" s="624"/>
      <c r="DJ9" s="624"/>
      <c r="DK9" s="624"/>
      <c r="DL9" s="624"/>
      <c r="DM9" s="624"/>
      <c r="DN9" s="624"/>
      <c r="DO9" s="624"/>
      <c r="DP9" s="625"/>
      <c r="DQ9" s="632">
        <v>4019181</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419508</v>
      </c>
      <c r="BH10" s="624"/>
      <c r="BI10" s="624"/>
      <c r="BJ10" s="624"/>
      <c r="BK10" s="624"/>
      <c r="BL10" s="624"/>
      <c r="BM10" s="624"/>
      <c r="BN10" s="625"/>
      <c r="BO10" s="626">
        <v>1.9</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101196</v>
      </c>
      <c r="CS10" s="624"/>
      <c r="CT10" s="624"/>
      <c r="CU10" s="624"/>
      <c r="CV10" s="624"/>
      <c r="CW10" s="624"/>
      <c r="CX10" s="624"/>
      <c r="CY10" s="625"/>
      <c r="CZ10" s="626">
        <v>0.1</v>
      </c>
      <c r="DA10" s="626"/>
      <c r="DB10" s="626"/>
      <c r="DC10" s="626"/>
      <c r="DD10" s="632">
        <v>1199</v>
      </c>
      <c r="DE10" s="624"/>
      <c r="DF10" s="624"/>
      <c r="DG10" s="624"/>
      <c r="DH10" s="624"/>
      <c r="DI10" s="624"/>
      <c r="DJ10" s="624"/>
      <c r="DK10" s="624"/>
      <c r="DL10" s="624"/>
      <c r="DM10" s="624"/>
      <c r="DN10" s="624"/>
      <c r="DO10" s="624"/>
      <c r="DP10" s="625"/>
      <c r="DQ10" s="632">
        <v>91157</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4007639</v>
      </c>
      <c r="S11" s="624"/>
      <c r="T11" s="624"/>
      <c r="U11" s="624"/>
      <c r="V11" s="624"/>
      <c r="W11" s="624"/>
      <c r="X11" s="624"/>
      <c r="Y11" s="625"/>
      <c r="Z11" s="628">
        <v>5.3</v>
      </c>
      <c r="AA11" s="629"/>
      <c r="AB11" s="629"/>
      <c r="AC11" s="635"/>
      <c r="AD11" s="632">
        <v>4007639</v>
      </c>
      <c r="AE11" s="624"/>
      <c r="AF11" s="624"/>
      <c r="AG11" s="624"/>
      <c r="AH11" s="624"/>
      <c r="AI11" s="624"/>
      <c r="AJ11" s="624"/>
      <c r="AK11" s="625"/>
      <c r="AL11" s="628">
        <v>9.6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640572</v>
      </c>
      <c r="BH11" s="624"/>
      <c r="BI11" s="624"/>
      <c r="BJ11" s="624"/>
      <c r="BK11" s="624"/>
      <c r="BL11" s="624"/>
      <c r="BM11" s="624"/>
      <c r="BN11" s="625"/>
      <c r="BO11" s="626">
        <v>2.9</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1796834</v>
      </c>
      <c r="CS11" s="624"/>
      <c r="CT11" s="624"/>
      <c r="CU11" s="624"/>
      <c r="CV11" s="624"/>
      <c r="CW11" s="624"/>
      <c r="CX11" s="624"/>
      <c r="CY11" s="625"/>
      <c r="CZ11" s="626">
        <v>2.5</v>
      </c>
      <c r="DA11" s="626"/>
      <c r="DB11" s="626"/>
      <c r="DC11" s="626"/>
      <c r="DD11" s="632">
        <v>617054</v>
      </c>
      <c r="DE11" s="624"/>
      <c r="DF11" s="624"/>
      <c r="DG11" s="624"/>
      <c r="DH11" s="624"/>
      <c r="DI11" s="624"/>
      <c r="DJ11" s="624"/>
      <c r="DK11" s="624"/>
      <c r="DL11" s="624"/>
      <c r="DM11" s="624"/>
      <c r="DN11" s="624"/>
      <c r="DO11" s="624"/>
      <c r="DP11" s="625"/>
      <c r="DQ11" s="632">
        <v>982448</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43611</v>
      </c>
      <c r="S12" s="624"/>
      <c r="T12" s="624"/>
      <c r="U12" s="624"/>
      <c r="V12" s="624"/>
      <c r="W12" s="624"/>
      <c r="X12" s="624"/>
      <c r="Y12" s="625"/>
      <c r="Z12" s="626">
        <v>0.1</v>
      </c>
      <c r="AA12" s="626"/>
      <c r="AB12" s="626"/>
      <c r="AC12" s="626"/>
      <c r="AD12" s="627">
        <v>43611</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9942375</v>
      </c>
      <c r="BH12" s="624"/>
      <c r="BI12" s="624"/>
      <c r="BJ12" s="624"/>
      <c r="BK12" s="624"/>
      <c r="BL12" s="624"/>
      <c r="BM12" s="624"/>
      <c r="BN12" s="625"/>
      <c r="BO12" s="626">
        <v>44.6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3151983</v>
      </c>
      <c r="CS12" s="624"/>
      <c r="CT12" s="624"/>
      <c r="CU12" s="624"/>
      <c r="CV12" s="624"/>
      <c r="CW12" s="624"/>
      <c r="CX12" s="624"/>
      <c r="CY12" s="625"/>
      <c r="CZ12" s="626">
        <v>4.3</v>
      </c>
      <c r="DA12" s="626"/>
      <c r="DB12" s="626"/>
      <c r="DC12" s="626"/>
      <c r="DD12" s="632">
        <v>64691</v>
      </c>
      <c r="DE12" s="624"/>
      <c r="DF12" s="624"/>
      <c r="DG12" s="624"/>
      <c r="DH12" s="624"/>
      <c r="DI12" s="624"/>
      <c r="DJ12" s="624"/>
      <c r="DK12" s="624"/>
      <c r="DL12" s="624"/>
      <c r="DM12" s="624"/>
      <c r="DN12" s="624"/>
      <c r="DO12" s="624"/>
      <c r="DP12" s="625"/>
      <c r="DQ12" s="632">
        <v>1613317</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9830406</v>
      </c>
      <c r="BH13" s="624"/>
      <c r="BI13" s="624"/>
      <c r="BJ13" s="624"/>
      <c r="BK13" s="624"/>
      <c r="BL13" s="624"/>
      <c r="BM13" s="624"/>
      <c r="BN13" s="625"/>
      <c r="BO13" s="626">
        <v>44.1</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6978229</v>
      </c>
      <c r="CS13" s="624"/>
      <c r="CT13" s="624"/>
      <c r="CU13" s="624"/>
      <c r="CV13" s="624"/>
      <c r="CW13" s="624"/>
      <c r="CX13" s="624"/>
      <c r="CY13" s="625"/>
      <c r="CZ13" s="626">
        <v>9.5</v>
      </c>
      <c r="DA13" s="626"/>
      <c r="DB13" s="626"/>
      <c r="DC13" s="626"/>
      <c r="DD13" s="632">
        <v>1703675</v>
      </c>
      <c r="DE13" s="624"/>
      <c r="DF13" s="624"/>
      <c r="DG13" s="624"/>
      <c r="DH13" s="624"/>
      <c r="DI13" s="624"/>
      <c r="DJ13" s="624"/>
      <c r="DK13" s="624"/>
      <c r="DL13" s="624"/>
      <c r="DM13" s="624"/>
      <c r="DN13" s="624"/>
      <c r="DO13" s="624"/>
      <c r="DP13" s="625"/>
      <c r="DQ13" s="632">
        <v>5401297</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5528</v>
      </c>
      <c r="S14" s="624"/>
      <c r="T14" s="624"/>
      <c r="U14" s="624"/>
      <c r="V14" s="624"/>
      <c r="W14" s="624"/>
      <c r="X14" s="624"/>
      <c r="Y14" s="625"/>
      <c r="Z14" s="626">
        <v>0</v>
      </c>
      <c r="AA14" s="626"/>
      <c r="AB14" s="626"/>
      <c r="AC14" s="626"/>
      <c r="AD14" s="627">
        <v>5528</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642030</v>
      </c>
      <c r="BH14" s="624"/>
      <c r="BI14" s="624"/>
      <c r="BJ14" s="624"/>
      <c r="BK14" s="624"/>
      <c r="BL14" s="624"/>
      <c r="BM14" s="624"/>
      <c r="BN14" s="625"/>
      <c r="BO14" s="626">
        <v>2.9</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2598933</v>
      </c>
      <c r="CS14" s="624"/>
      <c r="CT14" s="624"/>
      <c r="CU14" s="624"/>
      <c r="CV14" s="624"/>
      <c r="CW14" s="624"/>
      <c r="CX14" s="624"/>
      <c r="CY14" s="625"/>
      <c r="CZ14" s="626">
        <v>3.6</v>
      </c>
      <c r="DA14" s="626"/>
      <c r="DB14" s="626"/>
      <c r="DC14" s="626"/>
      <c r="DD14" s="632">
        <v>164602</v>
      </c>
      <c r="DE14" s="624"/>
      <c r="DF14" s="624"/>
      <c r="DG14" s="624"/>
      <c r="DH14" s="624"/>
      <c r="DI14" s="624"/>
      <c r="DJ14" s="624"/>
      <c r="DK14" s="624"/>
      <c r="DL14" s="624"/>
      <c r="DM14" s="624"/>
      <c r="DN14" s="624"/>
      <c r="DO14" s="624"/>
      <c r="DP14" s="625"/>
      <c r="DQ14" s="632">
        <v>2414400</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1176099</v>
      </c>
      <c r="BH15" s="624"/>
      <c r="BI15" s="624"/>
      <c r="BJ15" s="624"/>
      <c r="BK15" s="624"/>
      <c r="BL15" s="624"/>
      <c r="BM15" s="624"/>
      <c r="BN15" s="625"/>
      <c r="BO15" s="626">
        <v>5.3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6898324</v>
      </c>
      <c r="CS15" s="624"/>
      <c r="CT15" s="624"/>
      <c r="CU15" s="624"/>
      <c r="CV15" s="624"/>
      <c r="CW15" s="624"/>
      <c r="CX15" s="624"/>
      <c r="CY15" s="625"/>
      <c r="CZ15" s="626">
        <v>9.4</v>
      </c>
      <c r="DA15" s="626"/>
      <c r="DB15" s="626"/>
      <c r="DC15" s="626"/>
      <c r="DD15" s="632">
        <v>1303969</v>
      </c>
      <c r="DE15" s="624"/>
      <c r="DF15" s="624"/>
      <c r="DG15" s="624"/>
      <c r="DH15" s="624"/>
      <c r="DI15" s="624"/>
      <c r="DJ15" s="624"/>
      <c r="DK15" s="624"/>
      <c r="DL15" s="624"/>
      <c r="DM15" s="624"/>
      <c r="DN15" s="624"/>
      <c r="DO15" s="624"/>
      <c r="DP15" s="625"/>
      <c r="DQ15" s="632">
        <v>4903467</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90121</v>
      </c>
      <c r="S16" s="624"/>
      <c r="T16" s="624"/>
      <c r="U16" s="624"/>
      <c r="V16" s="624"/>
      <c r="W16" s="624"/>
      <c r="X16" s="624"/>
      <c r="Y16" s="625"/>
      <c r="Z16" s="626">
        <v>0.1</v>
      </c>
      <c r="AA16" s="626"/>
      <c r="AB16" s="626"/>
      <c r="AC16" s="626"/>
      <c r="AD16" s="627">
        <v>90121</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92691</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32637</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438089</v>
      </c>
      <c r="S17" s="624"/>
      <c r="T17" s="624"/>
      <c r="U17" s="624"/>
      <c r="V17" s="624"/>
      <c r="W17" s="624"/>
      <c r="X17" s="624"/>
      <c r="Y17" s="625"/>
      <c r="Z17" s="626">
        <v>0.6</v>
      </c>
      <c r="AA17" s="626"/>
      <c r="AB17" s="626"/>
      <c r="AC17" s="626"/>
      <c r="AD17" s="627">
        <v>438089</v>
      </c>
      <c r="AE17" s="627"/>
      <c r="AF17" s="627"/>
      <c r="AG17" s="627"/>
      <c r="AH17" s="627"/>
      <c r="AI17" s="627"/>
      <c r="AJ17" s="627"/>
      <c r="AK17" s="627"/>
      <c r="AL17" s="628">
        <v>1.1000000000000001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5196896</v>
      </c>
      <c r="CS17" s="624"/>
      <c r="CT17" s="624"/>
      <c r="CU17" s="624"/>
      <c r="CV17" s="624"/>
      <c r="CW17" s="624"/>
      <c r="CX17" s="624"/>
      <c r="CY17" s="625"/>
      <c r="CZ17" s="626">
        <v>7.1</v>
      </c>
      <c r="DA17" s="626"/>
      <c r="DB17" s="626"/>
      <c r="DC17" s="626"/>
      <c r="DD17" s="632" t="s">
        <v>122</v>
      </c>
      <c r="DE17" s="624"/>
      <c r="DF17" s="624"/>
      <c r="DG17" s="624"/>
      <c r="DH17" s="624"/>
      <c r="DI17" s="624"/>
      <c r="DJ17" s="624"/>
      <c r="DK17" s="624"/>
      <c r="DL17" s="624"/>
      <c r="DM17" s="624"/>
      <c r="DN17" s="624"/>
      <c r="DO17" s="624"/>
      <c r="DP17" s="625"/>
      <c r="DQ17" s="632">
        <v>5196896</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172300</v>
      </c>
      <c r="S18" s="624"/>
      <c r="T18" s="624"/>
      <c r="U18" s="624"/>
      <c r="V18" s="624"/>
      <c r="W18" s="624"/>
      <c r="X18" s="624"/>
      <c r="Y18" s="625"/>
      <c r="Z18" s="626">
        <v>0.2</v>
      </c>
      <c r="AA18" s="626"/>
      <c r="AB18" s="626"/>
      <c r="AC18" s="626"/>
      <c r="AD18" s="627">
        <v>172300</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159804</v>
      </c>
      <c r="S19" s="624"/>
      <c r="T19" s="624"/>
      <c r="U19" s="624"/>
      <c r="V19" s="624"/>
      <c r="W19" s="624"/>
      <c r="X19" s="624"/>
      <c r="Y19" s="625"/>
      <c r="Z19" s="626">
        <v>0.2</v>
      </c>
      <c r="AA19" s="626"/>
      <c r="AB19" s="626"/>
      <c r="AC19" s="626"/>
      <c r="AD19" s="627">
        <v>159804</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1170365</v>
      </c>
      <c r="BH19" s="624"/>
      <c r="BI19" s="624"/>
      <c r="BJ19" s="624"/>
      <c r="BK19" s="624"/>
      <c r="BL19" s="624"/>
      <c r="BM19" s="624"/>
      <c r="BN19" s="625"/>
      <c r="BO19" s="626">
        <v>5.2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12496</v>
      </c>
      <c r="S20" s="624"/>
      <c r="T20" s="624"/>
      <c r="U20" s="624"/>
      <c r="V20" s="624"/>
      <c r="W20" s="624"/>
      <c r="X20" s="624"/>
      <c r="Y20" s="625"/>
      <c r="Z20" s="626">
        <v>0</v>
      </c>
      <c r="AA20" s="626"/>
      <c r="AB20" s="626"/>
      <c r="AC20" s="626"/>
      <c r="AD20" s="627">
        <v>12496</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1170365</v>
      </c>
      <c r="BH20" s="624"/>
      <c r="BI20" s="624"/>
      <c r="BJ20" s="624"/>
      <c r="BK20" s="624"/>
      <c r="BL20" s="624"/>
      <c r="BM20" s="624"/>
      <c r="BN20" s="625"/>
      <c r="BO20" s="626">
        <v>5.2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73090793</v>
      </c>
      <c r="CS20" s="624"/>
      <c r="CT20" s="624"/>
      <c r="CU20" s="624"/>
      <c r="CV20" s="624"/>
      <c r="CW20" s="624"/>
      <c r="CX20" s="624"/>
      <c r="CY20" s="625"/>
      <c r="CZ20" s="626">
        <v>100</v>
      </c>
      <c r="DA20" s="626"/>
      <c r="DB20" s="626"/>
      <c r="DC20" s="626"/>
      <c r="DD20" s="632">
        <v>6049407</v>
      </c>
      <c r="DE20" s="624"/>
      <c r="DF20" s="624"/>
      <c r="DG20" s="624"/>
      <c r="DH20" s="624"/>
      <c r="DI20" s="624"/>
      <c r="DJ20" s="624"/>
      <c r="DK20" s="624"/>
      <c r="DL20" s="624"/>
      <c r="DM20" s="624"/>
      <c r="DN20" s="624"/>
      <c r="DO20" s="624"/>
      <c r="DP20" s="625"/>
      <c r="DQ20" s="632">
        <v>48597179</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15568798</v>
      </c>
      <c r="S21" s="624"/>
      <c r="T21" s="624"/>
      <c r="U21" s="624"/>
      <c r="V21" s="624"/>
      <c r="W21" s="624"/>
      <c r="X21" s="624"/>
      <c r="Y21" s="625"/>
      <c r="Z21" s="626">
        <v>20.399999999999999</v>
      </c>
      <c r="AA21" s="626"/>
      <c r="AB21" s="626"/>
      <c r="AC21" s="626"/>
      <c r="AD21" s="627">
        <v>14523229</v>
      </c>
      <c r="AE21" s="627"/>
      <c r="AF21" s="627"/>
      <c r="AG21" s="627"/>
      <c r="AH21" s="627"/>
      <c r="AI21" s="627"/>
      <c r="AJ21" s="627"/>
      <c r="AK21" s="627"/>
      <c r="AL21" s="628">
        <v>34.9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14523229</v>
      </c>
      <c r="S22" s="624"/>
      <c r="T22" s="624"/>
      <c r="U22" s="624"/>
      <c r="V22" s="624"/>
      <c r="W22" s="624"/>
      <c r="X22" s="624"/>
      <c r="Y22" s="625"/>
      <c r="Z22" s="626">
        <v>19.100000000000001</v>
      </c>
      <c r="AA22" s="626"/>
      <c r="AB22" s="626"/>
      <c r="AC22" s="626"/>
      <c r="AD22" s="627">
        <v>14523229</v>
      </c>
      <c r="AE22" s="627"/>
      <c r="AF22" s="627"/>
      <c r="AG22" s="627"/>
      <c r="AH22" s="627"/>
      <c r="AI22" s="627"/>
      <c r="AJ22" s="627"/>
      <c r="AK22" s="627"/>
      <c r="AL22" s="628">
        <v>34.9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1045569</v>
      </c>
      <c r="S23" s="624"/>
      <c r="T23" s="624"/>
      <c r="U23" s="624"/>
      <c r="V23" s="624"/>
      <c r="W23" s="624"/>
      <c r="X23" s="624"/>
      <c r="Y23" s="625"/>
      <c r="Z23" s="626">
        <v>1.4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1170365</v>
      </c>
      <c r="BH23" s="624"/>
      <c r="BI23" s="624"/>
      <c r="BJ23" s="624"/>
      <c r="BK23" s="624"/>
      <c r="BL23" s="624"/>
      <c r="BM23" s="624"/>
      <c r="BN23" s="625"/>
      <c r="BO23" s="626">
        <v>5.2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33895959</v>
      </c>
      <c r="CS24" s="613"/>
      <c r="CT24" s="613"/>
      <c r="CU24" s="613"/>
      <c r="CV24" s="613"/>
      <c r="CW24" s="613"/>
      <c r="CX24" s="613"/>
      <c r="CY24" s="614"/>
      <c r="CZ24" s="617">
        <v>46.4</v>
      </c>
      <c r="DA24" s="618"/>
      <c r="DB24" s="618"/>
      <c r="DC24" s="634"/>
      <c r="DD24" s="658">
        <v>21273350</v>
      </c>
      <c r="DE24" s="613"/>
      <c r="DF24" s="613"/>
      <c r="DG24" s="613"/>
      <c r="DH24" s="613"/>
      <c r="DI24" s="613"/>
      <c r="DJ24" s="613"/>
      <c r="DK24" s="614"/>
      <c r="DL24" s="658">
        <v>20643521</v>
      </c>
      <c r="DM24" s="613"/>
      <c r="DN24" s="613"/>
      <c r="DO24" s="613"/>
      <c r="DP24" s="613"/>
      <c r="DQ24" s="613"/>
      <c r="DR24" s="613"/>
      <c r="DS24" s="613"/>
      <c r="DT24" s="613"/>
      <c r="DU24" s="613"/>
      <c r="DV24" s="614"/>
      <c r="DW24" s="617">
        <v>49.2</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43687225</v>
      </c>
      <c r="S25" s="624"/>
      <c r="T25" s="624"/>
      <c r="U25" s="624"/>
      <c r="V25" s="624"/>
      <c r="W25" s="624"/>
      <c r="X25" s="624"/>
      <c r="Y25" s="625"/>
      <c r="Z25" s="626">
        <v>57.3</v>
      </c>
      <c r="AA25" s="626"/>
      <c r="AB25" s="626"/>
      <c r="AC25" s="626"/>
      <c r="AD25" s="627">
        <v>41471291</v>
      </c>
      <c r="AE25" s="627"/>
      <c r="AF25" s="627"/>
      <c r="AG25" s="627"/>
      <c r="AH25" s="627"/>
      <c r="AI25" s="627"/>
      <c r="AJ25" s="627"/>
      <c r="AK25" s="627"/>
      <c r="AL25" s="628">
        <v>99.5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11765509</v>
      </c>
      <c r="CS25" s="655"/>
      <c r="CT25" s="655"/>
      <c r="CU25" s="655"/>
      <c r="CV25" s="655"/>
      <c r="CW25" s="655"/>
      <c r="CX25" s="655"/>
      <c r="CY25" s="656"/>
      <c r="CZ25" s="628">
        <v>16.100000000000001</v>
      </c>
      <c r="DA25" s="653"/>
      <c r="DB25" s="653"/>
      <c r="DC25" s="657"/>
      <c r="DD25" s="632">
        <v>11078534</v>
      </c>
      <c r="DE25" s="655"/>
      <c r="DF25" s="655"/>
      <c r="DG25" s="655"/>
      <c r="DH25" s="655"/>
      <c r="DI25" s="655"/>
      <c r="DJ25" s="655"/>
      <c r="DK25" s="656"/>
      <c r="DL25" s="632">
        <v>10477409</v>
      </c>
      <c r="DM25" s="655"/>
      <c r="DN25" s="655"/>
      <c r="DO25" s="655"/>
      <c r="DP25" s="655"/>
      <c r="DQ25" s="655"/>
      <c r="DR25" s="655"/>
      <c r="DS25" s="655"/>
      <c r="DT25" s="655"/>
      <c r="DU25" s="655"/>
      <c r="DV25" s="656"/>
      <c r="DW25" s="628">
        <v>25</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14471</v>
      </c>
      <c r="S26" s="624"/>
      <c r="T26" s="624"/>
      <c r="U26" s="624"/>
      <c r="V26" s="624"/>
      <c r="W26" s="624"/>
      <c r="X26" s="624"/>
      <c r="Y26" s="625"/>
      <c r="Z26" s="626">
        <v>0</v>
      </c>
      <c r="AA26" s="626"/>
      <c r="AB26" s="626"/>
      <c r="AC26" s="626"/>
      <c r="AD26" s="627">
        <v>14471</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7519602</v>
      </c>
      <c r="CS26" s="624"/>
      <c r="CT26" s="624"/>
      <c r="CU26" s="624"/>
      <c r="CV26" s="624"/>
      <c r="CW26" s="624"/>
      <c r="CX26" s="624"/>
      <c r="CY26" s="625"/>
      <c r="CZ26" s="628">
        <v>10.3</v>
      </c>
      <c r="DA26" s="653"/>
      <c r="DB26" s="653"/>
      <c r="DC26" s="657"/>
      <c r="DD26" s="632">
        <v>7080051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336329</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22315012</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16933554</v>
      </c>
      <c r="CS27" s="655"/>
      <c r="CT27" s="655"/>
      <c r="CU27" s="655"/>
      <c r="CV27" s="655"/>
      <c r="CW27" s="655"/>
      <c r="CX27" s="655"/>
      <c r="CY27" s="656"/>
      <c r="CZ27" s="628">
        <v>23.2</v>
      </c>
      <c r="DA27" s="653"/>
      <c r="DB27" s="653"/>
      <c r="DC27" s="657"/>
      <c r="DD27" s="632">
        <v>4997920</v>
      </c>
      <c r="DE27" s="655"/>
      <c r="DF27" s="655"/>
      <c r="DG27" s="655"/>
      <c r="DH27" s="655"/>
      <c r="DI27" s="655"/>
      <c r="DJ27" s="655"/>
      <c r="DK27" s="656"/>
      <c r="DL27" s="632">
        <v>4969216</v>
      </c>
      <c r="DM27" s="655"/>
      <c r="DN27" s="655"/>
      <c r="DO27" s="655"/>
      <c r="DP27" s="655"/>
      <c r="DQ27" s="655"/>
      <c r="DR27" s="655"/>
      <c r="DS27" s="655"/>
      <c r="DT27" s="655"/>
      <c r="DU27" s="655"/>
      <c r="DV27" s="656"/>
      <c r="DW27" s="628">
        <v>11.8</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609153</v>
      </c>
      <c r="S28" s="624"/>
      <c r="T28" s="624"/>
      <c r="U28" s="624"/>
      <c r="V28" s="624"/>
      <c r="W28" s="624"/>
      <c r="X28" s="624"/>
      <c r="Y28" s="625"/>
      <c r="Z28" s="626">
        <v>0.8</v>
      </c>
      <c r="AA28" s="626"/>
      <c r="AB28" s="626"/>
      <c r="AC28" s="626"/>
      <c r="AD28" s="627">
        <v>141555</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5196896</v>
      </c>
      <c r="CS28" s="624"/>
      <c r="CT28" s="624"/>
      <c r="CU28" s="624"/>
      <c r="CV28" s="624"/>
      <c r="CW28" s="624"/>
      <c r="CX28" s="624"/>
      <c r="CY28" s="625"/>
      <c r="CZ28" s="628">
        <v>7.1</v>
      </c>
      <c r="DA28" s="653"/>
      <c r="DB28" s="653"/>
      <c r="DC28" s="657"/>
      <c r="DD28" s="632">
        <v>5196896</v>
      </c>
      <c r="DE28" s="624"/>
      <c r="DF28" s="624"/>
      <c r="DG28" s="624"/>
      <c r="DH28" s="624"/>
      <c r="DI28" s="624"/>
      <c r="DJ28" s="624"/>
      <c r="DK28" s="625"/>
      <c r="DL28" s="632">
        <v>5196896</v>
      </c>
      <c r="DM28" s="624"/>
      <c r="DN28" s="624"/>
      <c r="DO28" s="624"/>
      <c r="DP28" s="624"/>
      <c r="DQ28" s="624"/>
      <c r="DR28" s="624"/>
      <c r="DS28" s="624"/>
      <c r="DT28" s="624"/>
      <c r="DU28" s="624"/>
      <c r="DV28" s="625"/>
      <c r="DW28" s="628">
        <v>12.4</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290406</v>
      </c>
      <c r="S29" s="624"/>
      <c r="T29" s="624"/>
      <c r="U29" s="624"/>
      <c r="V29" s="624"/>
      <c r="W29" s="624"/>
      <c r="X29" s="624"/>
      <c r="Y29" s="625"/>
      <c r="Z29" s="626">
        <v>0.4</v>
      </c>
      <c r="AA29" s="626"/>
      <c r="AB29" s="626"/>
      <c r="AC29" s="626"/>
      <c r="AD29" s="627">
        <v>3741</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5196896</v>
      </c>
      <c r="CS29" s="655"/>
      <c r="CT29" s="655"/>
      <c r="CU29" s="655"/>
      <c r="CV29" s="655"/>
      <c r="CW29" s="655"/>
      <c r="CX29" s="655"/>
      <c r="CY29" s="656"/>
      <c r="CZ29" s="628">
        <v>7.1</v>
      </c>
      <c r="DA29" s="653"/>
      <c r="DB29" s="653"/>
      <c r="DC29" s="657"/>
      <c r="DD29" s="632">
        <v>5196896</v>
      </c>
      <c r="DE29" s="655"/>
      <c r="DF29" s="655"/>
      <c r="DG29" s="655"/>
      <c r="DH29" s="655"/>
      <c r="DI29" s="655"/>
      <c r="DJ29" s="655"/>
      <c r="DK29" s="656"/>
      <c r="DL29" s="632">
        <v>5196896</v>
      </c>
      <c r="DM29" s="655"/>
      <c r="DN29" s="655"/>
      <c r="DO29" s="655"/>
      <c r="DP29" s="655"/>
      <c r="DQ29" s="655"/>
      <c r="DR29" s="655"/>
      <c r="DS29" s="655"/>
      <c r="DT29" s="655"/>
      <c r="DU29" s="655"/>
      <c r="DV29" s="656"/>
      <c r="DW29" s="628">
        <v>12.4</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14073857</v>
      </c>
      <c r="S30" s="624"/>
      <c r="T30" s="624"/>
      <c r="U30" s="624"/>
      <c r="V30" s="624"/>
      <c r="W30" s="624"/>
      <c r="X30" s="624"/>
      <c r="Y30" s="625"/>
      <c r="Z30" s="626">
        <v>18.5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5069836</v>
      </c>
      <c r="CS30" s="624"/>
      <c r="CT30" s="624"/>
      <c r="CU30" s="624"/>
      <c r="CV30" s="624"/>
      <c r="CW30" s="624"/>
      <c r="CX30" s="624"/>
      <c r="CY30" s="625"/>
      <c r="CZ30" s="628">
        <v>6.9</v>
      </c>
      <c r="DA30" s="653"/>
      <c r="DB30" s="653"/>
      <c r="DC30" s="657"/>
      <c r="DD30" s="632">
        <v>5069836</v>
      </c>
      <c r="DE30" s="624"/>
      <c r="DF30" s="624"/>
      <c r="DG30" s="624"/>
      <c r="DH30" s="624"/>
      <c r="DI30" s="624"/>
      <c r="DJ30" s="624"/>
      <c r="DK30" s="625"/>
      <c r="DL30" s="632">
        <v>5069836</v>
      </c>
      <c r="DM30" s="624"/>
      <c r="DN30" s="624"/>
      <c r="DO30" s="624"/>
      <c r="DP30" s="624"/>
      <c r="DQ30" s="624"/>
      <c r="DR30" s="624"/>
      <c r="DS30" s="624"/>
      <c r="DT30" s="624"/>
      <c r="DU30" s="624"/>
      <c r="DV30" s="625"/>
      <c r="DW30" s="628">
        <v>12.1</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v>362</v>
      </c>
      <c r="S31" s="624"/>
      <c r="T31" s="624"/>
      <c r="U31" s="624"/>
      <c r="V31" s="624"/>
      <c r="W31" s="624"/>
      <c r="X31" s="624"/>
      <c r="Y31" s="625"/>
      <c r="Z31" s="626">
        <v>0</v>
      </c>
      <c r="AA31" s="626"/>
      <c r="AB31" s="626"/>
      <c r="AC31" s="626"/>
      <c r="AD31" s="627">
        <v>362</v>
      </c>
      <c r="AE31" s="627"/>
      <c r="AF31" s="627"/>
      <c r="AG31" s="627"/>
      <c r="AH31" s="627"/>
      <c r="AI31" s="627"/>
      <c r="AJ31" s="627"/>
      <c r="AK31" s="627"/>
      <c r="AL31" s="628">
        <v>0</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98.8</v>
      </c>
      <c r="BH31" s="667"/>
      <c r="BI31" s="667"/>
      <c r="BJ31" s="667"/>
      <c r="BK31" s="667"/>
      <c r="BL31" s="667"/>
      <c r="BM31" s="618">
        <v>95.6</v>
      </c>
      <c r="BN31" s="667"/>
      <c r="BO31" s="667"/>
      <c r="BP31" s="667"/>
      <c r="BQ31" s="668"/>
      <c r="BR31" s="679">
        <v>98.9</v>
      </c>
      <c r="BS31" s="667"/>
      <c r="BT31" s="667"/>
      <c r="BU31" s="667"/>
      <c r="BV31" s="667"/>
      <c r="BW31" s="667"/>
      <c r="BX31" s="618">
        <v>95.6</v>
      </c>
      <c r="BY31" s="667"/>
      <c r="BZ31" s="667"/>
      <c r="CA31" s="667"/>
      <c r="CB31" s="668"/>
      <c r="CD31" s="661"/>
      <c r="CE31" s="662"/>
      <c r="CF31" s="620" t="s">
        <v>300</v>
      </c>
      <c r="CG31" s="621"/>
      <c r="CH31" s="621"/>
      <c r="CI31" s="621"/>
      <c r="CJ31" s="621"/>
      <c r="CK31" s="621"/>
      <c r="CL31" s="621"/>
      <c r="CM31" s="621"/>
      <c r="CN31" s="621"/>
      <c r="CO31" s="621"/>
      <c r="CP31" s="621"/>
      <c r="CQ31" s="622"/>
      <c r="CR31" s="623">
        <v>127060</v>
      </c>
      <c r="CS31" s="655"/>
      <c r="CT31" s="655"/>
      <c r="CU31" s="655"/>
      <c r="CV31" s="655"/>
      <c r="CW31" s="655"/>
      <c r="CX31" s="655"/>
      <c r="CY31" s="656"/>
      <c r="CZ31" s="628">
        <v>0.2</v>
      </c>
      <c r="DA31" s="653"/>
      <c r="DB31" s="653"/>
      <c r="DC31" s="657"/>
      <c r="DD31" s="632">
        <v>127060</v>
      </c>
      <c r="DE31" s="655"/>
      <c r="DF31" s="655"/>
      <c r="DG31" s="655"/>
      <c r="DH31" s="655"/>
      <c r="DI31" s="655"/>
      <c r="DJ31" s="655"/>
      <c r="DK31" s="656"/>
      <c r="DL31" s="632">
        <v>127060</v>
      </c>
      <c r="DM31" s="655"/>
      <c r="DN31" s="655"/>
      <c r="DO31" s="655"/>
      <c r="DP31" s="655"/>
      <c r="DQ31" s="655"/>
      <c r="DR31" s="655"/>
      <c r="DS31" s="655"/>
      <c r="DT31" s="655"/>
      <c r="DU31" s="655"/>
      <c r="DV31" s="656"/>
      <c r="DW31" s="628">
        <v>0.3</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4935193</v>
      </c>
      <c r="S32" s="624"/>
      <c r="T32" s="624"/>
      <c r="U32" s="624"/>
      <c r="V32" s="624"/>
      <c r="W32" s="624"/>
      <c r="X32" s="624"/>
      <c r="Y32" s="625"/>
      <c r="Z32" s="626">
        <v>6.5</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98.8</v>
      </c>
      <c r="BH32" s="655"/>
      <c r="BI32" s="655"/>
      <c r="BJ32" s="655"/>
      <c r="BK32" s="655"/>
      <c r="BL32" s="655"/>
      <c r="BM32" s="629">
        <v>96.5</v>
      </c>
      <c r="BN32" s="655"/>
      <c r="BO32" s="655"/>
      <c r="BP32" s="655"/>
      <c r="BQ32" s="678"/>
      <c r="BR32" s="680">
        <v>98.9</v>
      </c>
      <c r="BS32" s="655"/>
      <c r="BT32" s="655"/>
      <c r="BU32" s="655"/>
      <c r="BV32" s="655"/>
      <c r="BW32" s="655"/>
      <c r="BX32" s="629">
        <v>96.4</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36924</v>
      </c>
      <c r="S33" s="624"/>
      <c r="T33" s="624"/>
      <c r="U33" s="624"/>
      <c r="V33" s="624"/>
      <c r="W33" s="624"/>
      <c r="X33" s="624"/>
      <c r="Y33" s="625"/>
      <c r="Z33" s="626">
        <v>0</v>
      </c>
      <c r="AA33" s="626"/>
      <c r="AB33" s="626"/>
      <c r="AC33" s="626"/>
      <c r="AD33" s="627">
        <v>21675</v>
      </c>
      <c r="AE33" s="627"/>
      <c r="AF33" s="627"/>
      <c r="AG33" s="627"/>
      <c r="AH33" s="627"/>
      <c r="AI33" s="627"/>
      <c r="AJ33" s="627"/>
      <c r="AK33" s="627"/>
      <c r="AL33" s="628">
        <v>0.1</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98.7</v>
      </c>
      <c r="BH33" s="682"/>
      <c r="BI33" s="682"/>
      <c r="BJ33" s="682"/>
      <c r="BK33" s="682"/>
      <c r="BL33" s="682"/>
      <c r="BM33" s="683">
        <v>94.5</v>
      </c>
      <c r="BN33" s="682"/>
      <c r="BO33" s="682"/>
      <c r="BP33" s="682"/>
      <c r="BQ33" s="684"/>
      <c r="BR33" s="681">
        <v>98.9</v>
      </c>
      <c r="BS33" s="682"/>
      <c r="BT33" s="682"/>
      <c r="BU33" s="682"/>
      <c r="BV33" s="682"/>
      <c r="BW33" s="682"/>
      <c r="BX33" s="683">
        <v>94.6</v>
      </c>
      <c r="BY33" s="682"/>
      <c r="BZ33" s="682"/>
      <c r="CA33" s="682"/>
      <c r="CB33" s="684"/>
      <c r="CD33" s="620" t="s">
        <v>307</v>
      </c>
      <c r="CE33" s="621"/>
      <c r="CF33" s="621"/>
      <c r="CG33" s="621"/>
      <c r="CH33" s="621"/>
      <c r="CI33" s="621"/>
      <c r="CJ33" s="621"/>
      <c r="CK33" s="621"/>
      <c r="CL33" s="621"/>
      <c r="CM33" s="621"/>
      <c r="CN33" s="621"/>
      <c r="CO33" s="621"/>
      <c r="CP33" s="621"/>
      <c r="CQ33" s="622"/>
      <c r="CR33" s="623">
        <v>33052736</v>
      </c>
      <c r="CS33" s="655"/>
      <c r="CT33" s="655"/>
      <c r="CU33" s="655"/>
      <c r="CV33" s="655"/>
      <c r="CW33" s="655"/>
      <c r="CX33" s="655"/>
      <c r="CY33" s="656"/>
      <c r="CZ33" s="628">
        <v>45.2</v>
      </c>
      <c r="DA33" s="653"/>
      <c r="DB33" s="653"/>
      <c r="DC33" s="657"/>
      <c r="DD33" s="632">
        <v>26233317</v>
      </c>
      <c r="DE33" s="655"/>
      <c r="DF33" s="655"/>
      <c r="DG33" s="655"/>
      <c r="DH33" s="655"/>
      <c r="DI33" s="655"/>
      <c r="DJ33" s="655"/>
      <c r="DK33" s="656"/>
      <c r="DL33" s="632">
        <v>16585812</v>
      </c>
      <c r="DM33" s="655"/>
      <c r="DN33" s="655"/>
      <c r="DO33" s="655"/>
      <c r="DP33" s="655"/>
      <c r="DQ33" s="655"/>
      <c r="DR33" s="655"/>
      <c r="DS33" s="655"/>
      <c r="DT33" s="655"/>
      <c r="DU33" s="655"/>
      <c r="DV33" s="656"/>
      <c r="DW33" s="628">
        <v>39.5</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1784834</v>
      </c>
      <c r="S34" s="624"/>
      <c r="T34" s="624"/>
      <c r="U34" s="624"/>
      <c r="V34" s="624"/>
      <c r="W34" s="624"/>
      <c r="X34" s="624"/>
      <c r="Y34" s="625"/>
      <c r="Z34" s="626">
        <v>2.2999999999999998</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9106226</v>
      </c>
      <c r="CS34" s="624"/>
      <c r="CT34" s="624"/>
      <c r="CU34" s="624"/>
      <c r="CV34" s="624"/>
      <c r="CW34" s="624"/>
      <c r="CX34" s="624"/>
      <c r="CY34" s="625"/>
      <c r="CZ34" s="628">
        <v>12.5</v>
      </c>
      <c r="DA34" s="653"/>
      <c r="DB34" s="653"/>
      <c r="DC34" s="657"/>
      <c r="DD34" s="632">
        <v>7008270</v>
      </c>
      <c r="DE34" s="624"/>
      <c r="DF34" s="624"/>
      <c r="DG34" s="624"/>
      <c r="DH34" s="624"/>
      <c r="DI34" s="624"/>
      <c r="DJ34" s="624"/>
      <c r="DK34" s="625"/>
      <c r="DL34" s="632">
        <v>5270160</v>
      </c>
      <c r="DM34" s="624"/>
      <c r="DN34" s="624"/>
      <c r="DO34" s="624"/>
      <c r="DP34" s="624"/>
      <c r="DQ34" s="624"/>
      <c r="DR34" s="624"/>
      <c r="DS34" s="624"/>
      <c r="DT34" s="624"/>
      <c r="DU34" s="624"/>
      <c r="DV34" s="625"/>
      <c r="DW34" s="628">
        <v>12.6</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1554589</v>
      </c>
      <c r="S35" s="624"/>
      <c r="T35" s="624"/>
      <c r="U35" s="624"/>
      <c r="V35" s="624"/>
      <c r="W35" s="624"/>
      <c r="X35" s="624"/>
      <c r="Y35" s="625"/>
      <c r="Z35" s="626">
        <v>2</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756217</v>
      </c>
      <c r="CS35" s="655"/>
      <c r="CT35" s="655"/>
      <c r="CU35" s="655"/>
      <c r="CV35" s="655"/>
      <c r="CW35" s="655"/>
      <c r="CX35" s="655"/>
      <c r="CY35" s="656"/>
      <c r="CZ35" s="628">
        <v>1</v>
      </c>
      <c r="DA35" s="653"/>
      <c r="DB35" s="653"/>
      <c r="DC35" s="657"/>
      <c r="DD35" s="632">
        <v>648851</v>
      </c>
      <c r="DE35" s="655"/>
      <c r="DF35" s="655"/>
      <c r="DG35" s="655"/>
      <c r="DH35" s="655"/>
      <c r="DI35" s="655"/>
      <c r="DJ35" s="655"/>
      <c r="DK35" s="656"/>
      <c r="DL35" s="632">
        <v>640259</v>
      </c>
      <c r="DM35" s="655"/>
      <c r="DN35" s="655"/>
      <c r="DO35" s="655"/>
      <c r="DP35" s="655"/>
      <c r="DQ35" s="655"/>
      <c r="DR35" s="655"/>
      <c r="DS35" s="655"/>
      <c r="DT35" s="655"/>
      <c r="DU35" s="655"/>
      <c r="DV35" s="656"/>
      <c r="DW35" s="628">
        <v>1.5</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3672088</v>
      </c>
      <c r="S36" s="624"/>
      <c r="T36" s="624"/>
      <c r="U36" s="624"/>
      <c r="V36" s="624"/>
      <c r="W36" s="624"/>
      <c r="X36" s="624"/>
      <c r="Y36" s="625"/>
      <c r="Z36" s="626">
        <v>4.8</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11188054</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526530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13133254</v>
      </c>
      <c r="CS36" s="624"/>
      <c r="CT36" s="624"/>
      <c r="CU36" s="624"/>
      <c r="CV36" s="624"/>
      <c r="CW36" s="624"/>
      <c r="CX36" s="624"/>
      <c r="CY36" s="625"/>
      <c r="CZ36" s="628">
        <v>18</v>
      </c>
      <c r="DA36" s="653"/>
      <c r="DB36" s="653"/>
      <c r="DC36" s="657"/>
      <c r="DD36" s="632">
        <v>11086503</v>
      </c>
      <c r="DE36" s="624"/>
      <c r="DF36" s="624"/>
      <c r="DG36" s="624"/>
      <c r="DH36" s="624"/>
      <c r="DI36" s="624"/>
      <c r="DJ36" s="624"/>
      <c r="DK36" s="625"/>
      <c r="DL36" s="632">
        <v>5244391</v>
      </c>
      <c r="DM36" s="624"/>
      <c r="DN36" s="624"/>
      <c r="DO36" s="624"/>
      <c r="DP36" s="624"/>
      <c r="DQ36" s="624"/>
      <c r="DR36" s="624"/>
      <c r="DS36" s="624"/>
      <c r="DT36" s="624"/>
      <c r="DU36" s="624"/>
      <c r="DV36" s="625"/>
      <c r="DW36" s="628">
        <v>12.5</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1159541</v>
      </c>
      <c r="S37" s="624"/>
      <c r="T37" s="624"/>
      <c r="U37" s="624"/>
      <c r="V37" s="624"/>
      <c r="W37" s="624"/>
      <c r="X37" s="624"/>
      <c r="Y37" s="625"/>
      <c r="Z37" s="626">
        <v>1.5</v>
      </c>
      <c r="AA37" s="626"/>
      <c r="AB37" s="626"/>
      <c r="AC37" s="626"/>
      <c r="AD37" s="627">
        <v>8538</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3261946</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327926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2440058</v>
      </c>
      <c r="CS37" s="655"/>
      <c r="CT37" s="655"/>
      <c r="CU37" s="655"/>
      <c r="CV37" s="655"/>
      <c r="CW37" s="655"/>
      <c r="CX37" s="655"/>
      <c r="CY37" s="656"/>
      <c r="CZ37" s="628">
        <v>3.3</v>
      </c>
      <c r="DA37" s="653"/>
      <c r="DB37" s="653"/>
      <c r="DC37" s="657"/>
      <c r="DD37" s="632">
        <v>2422508</v>
      </c>
      <c r="DE37" s="655"/>
      <c r="DF37" s="655"/>
      <c r="DG37" s="655"/>
      <c r="DH37" s="655"/>
      <c r="DI37" s="655"/>
      <c r="DJ37" s="655"/>
      <c r="DK37" s="656"/>
      <c r="DL37" s="632">
        <v>2388119</v>
      </c>
      <c r="DM37" s="655"/>
      <c r="DN37" s="655"/>
      <c r="DO37" s="655"/>
      <c r="DP37" s="655"/>
      <c r="DQ37" s="655"/>
      <c r="DR37" s="655"/>
      <c r="DS37" s="655"/>
      <c r="DT37" s="655"/>
      <c r="DU37" s="655"/>
      <c r="DV37" s="656"/>
      <c r="DW37" s="628">
        <v>5.7</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4023193</v>
      </c>
      <c r="S38" s="624"/>
      <c r="T38" s="624"/>
      <c r="U38" s="624"/>
      <c r="V38" s="624"/>
      <c r="W38" s="624"/>
      <c r="X38" s="624"/>
      <c r="Y38" s="625"/>
      <c r="Z38" s="626">
        <v>5.3</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1021011</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19857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6812447</v>
      </c>
      <c r="CS38" s="624"/>
      <c r="CT38" s="624"/>
      <c r="CU38" s="624"/>
      <c r="CV38" s="624"/>
      <c r="CW38" s="624"/>
      <c r="CX38" s="624"/>
      <c r="CY38" s="625"/>
      <c r="CZ38" s="628">
        <v>9.3000000000000007</v>
      </c>
      <c r="DA38" s="653"/>
      <c r="DB38" s="653"/>
      <c r="DC38" s="657"/>
      <c r="DD38" s="632">
        <v>5663490</v>
      </c>
      <c r="DE38" s="624"/>
      <c r="DF38" s="624"/>
      <c r="DG38" s="624"/>
      <c r="DH38" s="624"/>
      <c r="DI38" s="624"/>
      <c r="DJ38" s="624"/>
      <c r="DK38" s="625"/>
      <c r="DL38" s="632">
        <v>5360968</v>
      </c>
      <c r="DM38" s="624"/>
      <c r="DN38" s="624"/>
      <c r="DO38" s="624"/>
      <c r="DP38" s="624"/>
      <c r="DQ38" s="624"/>
      <c r="DR38" s="624"/>
      <c r="DS38" s="624"/>
      <c r="DT38" s="624"/>
      <c r="DU38" s="624"/>
      <c r="DV38" s="625"/>
      <c r="DW38" s="628">
        <v>12.8</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92650</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29372</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3162235</v>
      </c>
      <c r="CS39" s="655"/>
      <c r="CT39" s="655"/>
      <c r="CU39" s="655"/>
      <c r="CV39" s="655"/>
      <c r="CW39" s="655"/>
      <c r="CX39" s="655"/>
      <c r="CY39" s="656"/>
      <c r="CZ39" s="628">
        <v>4.3</v>
      </c>
      <c r="DA39" s="653"/>
      <c r="DB39" s="653"/>
      <c r="DC39" s="657"/>
      <c r="DD39" s="632">
        <v>1751846</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309493</v>
      </c>
      <c r="S40" s="624"/>
      <c r="T40" s="624"/>
      <c r="U40" s="624"/>
      <c r="V40" s="624"/>
      <c r="W40" s="624"/>
      <c r="X40" s="624"/>
      <c r="Y40" s="625"/>
      <c r="Z40" s="626">
        <v>0.4</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98</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82357</v>
      </c>
      <c r="CS40" s="624"/>
      <c r="CT40" s="624"/>
      <c r="CU40" s="624"/>
      <c r="CV40" s="624"/>
      <c r="CW40" s="624"/>
      <c r="CX40" s="624"/>
      <c r="CY40" s="625"/>
      <c r="CZ40" s="628">
        <v>0.1</v>
      </c>
      <c r="DA40" s="653"/>
      <c r="DB40" s="653"/>
      <c r="DC40" s="657"/>
      <c r="DD40" s="632">
        <v>74357</v>
      </c>
      <c r="DE40" s="624"/>
      <c r="DF40" s="624"/>
      <c r="DG40" s="624"/>
      <c r="DH40" s="624"/>
      <c r="DI40" s="624"/>
      <c r="DJ40" s="624"/>
      <c r="DK40" s="625"/>
      <c r="DL40" s="632">
        <v>70034</v>
      </c>
      <c r="DM40" s="624"/>
      <c r="DN40" s="624"/>
      <c r="DO40" s="624"/>
      <c r="DP40" s="624"/>
      <c r="DQ40" s="624"/>
      <c r="DR40" s="624"/>
      <c r="DS40" s="624"/>
      <c r="DT40" s="624"/>
      <c r="DU40" s="624"/>
      <c r="DV40" s="625"/>
      <c r="DW40" s="628">
        <v>0.2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76178165</v>
      </c>
      <c r="S41" s="696"/>
      <c r="T41" s="696"/>
      <c r="U41" s="696"/>
      <c r="V41" s="696"/>
      <c r="W41" s="696"/>
      <c r="X41" s="696"/>
      <c r="Y41" s="700"/>
      <c r="Z41" s="701">
        <v>100</v>
      </c>
      <c r="AA41" s="701"/>
      <c r="AB41" s="701"/>
      <c r="AC41" s="701"/>
      <c r="AD41" s="702">
        <v>41661633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1383707</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5428740</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391</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6142098</v>
      </c>
      <c r="CS42" s="655"/>
      <c r="CT42" s="655"/>
      <c r="CU42" s="655"/>
      <c r="CV42" s="655"/>
      <c r="CW42" s="655"/>
      <c r="CX42" s="655"/>
      <c r="CY42" s="656"/>
      <c r="CZ42" s="628">
        <v>8.4</v>
      </c>
      <c r="DA42" s="653"/>
      <c r="DB42" s="653"/>
      <c r="DC42" s="657"/>
      <c r="DD42" s="632">
        <v>1090512</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107450</v>
      </c>
      <c r="CS43" s="655"/>
      <c r="CT43" s="655"/>
      <c r="CU43" s="655"/>
      <c r="CV43" s="655"/>
      <c r="CW43" s="655"/>
      <c r="CX43" s="655"/>
      <c r="CY43" s="656"/>
      <c r="CZ43" s="628">
        <v>0.1</v>
      </c>
      <c r="DA43" s="653"/>
      <c r="DB43" s="653"/>
      <c r="DC43" s="657"/>
      <c r="DD43" s="632">
        <v>107450</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6049407</v>
      </c>
      <c r="CS44" s="624"/>
      <c r="CT44" s="624"/>
      <c r="CU44" s="624"/>
      <c r="CV44" s="624"/>
      <c r="CW44" s="624"/>
      <c r="CX44" s="624"/>
      <c r="CY44" s="625"/>
      <c r="CZ44" s="628">
        <v>8.3000000000000007</v>
      </c>
      <c r="DA44" s="629"/>
      <c r="DB44" s="629"/>
      <c r="DC44" s="635"/>
      <c r="DD44" s="632">
        <v>1057875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1825201</v>
      </c>
      <c r="CS45" s="655"/>
      <c r="CT45" s="655"/>
      <c r="CU45" s="655"/>
      <c r="CV45" s="655"/>
      <c r="CW45" s="655"/>
      <c r="CX45" s="655"/>
      <c r="CY45" s="656"/>
      <c r="CZ45" s="628">
        <v>2.5</v>
      </c>
      <c r="DA45" s="653"/>
      <c r="DB45" s="653"/>
      <c r="DC45" s="657"/>
      <c r="DD45" s="632">
        <v>140205</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348</v>
      </c>
      <c r="CG46" s="621"/>
      <c r="CH46" s="621"/>
      <c r="CI46" s="621"/>
      <c r="CJ46" s="621"/>
      <c r="CK46" s="621"/>
      <c r="CL46" s="621"/>
      <c r="CM46" s="621"/>
      <c r="CN46" s="621"/>
      <c r="CO46" s="621"/>
      <c r="CP46" s="621"/>
      <c r="CQ46" s="622"/>
      <c r="CR46" s="623">
        <v>4051291</v>
      </c>
      <c r="CS46" s="624"/>
      <c r="CT46" s="624"/>
      <c r="CU46" s="624"/>
      <c r="CV46" s="624"/>
      <c r="CW46" s="624"/>
      <c r="CX46" s="624"/>
      <c r="CY46" s="625"/>
      <c r="CZ46" s="628">
        <v>5.5</v>
      </c>
      <c r="DA46" s="629"/>
      <c r="DB46" s="629"/>
      <c r="DC46" s="635"/>
      <c r="DD46" s="632">
        <v>889857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349</v>
      </c>
      <c r="CG47" s="621"/>
      <c r="CH47" s="621"/>
      <c r="CI47" s="621"/>
      <c r="CJ47" s="621"/>
      <c r="CK47" s="621"/>
      <c r="CL47" s="621"/>
      <c r="CM47" s="621"/>
      <c r="CN47" s="621"/>
      <c r="CO47" s="621"/>
      <c r="CP47" s="621"/>
      <c r="CQ47" s="622"/>
      <c r="CR47" s="623">
        <v>92691</v>
      </c>
      <c r="CS47" s="655"/>
      <c r="CT47" s="655"/>
      <c r="CU47" s="655"/>
      <c r="CV47" s="655"/>
      <c r="CW47" s="655"/>
      <c r="CX47" s="655"/>
      <c r="CY47" s="656"/>
      <c r="CZ47" s="628">
        <v>0.1</v>
      </c>
      <c r="DA47" s="653"/>
      <c r="DB47" s="653"/>
      <c r="DC47" s="657"/>
      <c r="DD47" s="632">
        <v>32637</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351</v>
      </c>
      <c r="CE49" s="645"/>
      <c r="CF49" s="645"/>
      <c r="CG49" s="645"/>
      <c r="CH49" s="645"/>
      <c r="CI49" s="645"/>
      <c r="CJ49" s="645"/>
      <c r="CK49" s="645"/>
      <c r="CL49" s="645"/>
      <c r="CM49" s="645"/>
      <c r="CN49" s="645"/>
      <c r="CO49" s="645"/>
      <c r="CP49" s="645"/>
      <c r="CQ49" s="646"/>
      <c r="CR49" s="695">
        <v>73090793</v>
      </c>
      <c r="CS49" s="682"/>
      <c r="CT49" s="682"/>
      <c r="CU49" s="682"/>
      <c r="CV49" s="682"/>
      <c r="CW49" s="682"/>
      <c r="CX49" s="682"/>
      <c r="CY49" s="711"/>
      <c r="CZ49" s="703">
        <v>100</v>
      </c>
      <c r="DA49" s="712"/>
      <c r="DB49" s="712"/>
      <c r="DC49" s="713"/>
      <c r="DD49" s="714">
        <v>48597179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Sy7Yb7oOrwDfgPYV2riypGIapSo4WGPIRgvCfSsvJuYv/rVMq4We918LkZGheM1Jwl20JKhpM35jq96+0aMKUA==" saltValue="ybhBqL4qPa/D6LeEMYj1z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5" zoomScale="70" zoomScaleNormal="25" zoomScaleSheetLayoutView="70" workbookViewId="0">
      <selection activeCell="AK77" sqref="AK77:AO77"/>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76180</v>
      </c>
      <c r="R7" s="753"/>
      <c r="S7" s="753"/>
      <c r="T7" s="753"/>
      <c r="U7" s="753"/>
      <c r="V7" s="753">
        <v>73093</v>
      </c>
      <c r="W7" s="753"/>
      <c r="X7" s="753"/>
      <c r="Y7" s="753"/>
      <c r="Z7" s="753"/>
      <c r="AA7" s="753">
        <v>3087</v>
      </c>
      <c r="AB7" s="753"/>
      <c r="AC7" s="753"/>
      <c r="AD7" s="753"/>
      <c r="AE7" s="754"/>
      <c r="AF7" s="755">
        <v>2411</v>
      </c>
      <c r="AG7" s="756"/>
      <c r="AH7" s="756"/>
      <c r="AI7" s="756"/>
      <c r="AJ7" s="757"/>
      <c r="AK7" s="758">
        <v>1283</v>
      </c>
      <c r="AL7" s="759"/>
      <c r="AM7" s="759"/>
      <c r="AN7" s="759"/>
      <c r="AO7" s="759"/>
      <c r="AP7" s="759">
        <v>45403</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562</v>
      </c>
      <c r="BT7" s="747"/>
      <c r="BU7" s="747"/>
      <c r="BV7" s="747"/>
      <c r="BW7" s="747"/>
      <c r="BX7" s="747"/>
      <c r="BY7" s="747"/>
      <c r="BZ7" s="747"/>
      <c r="CA7" s="747"/>
      <c r="CB7" s="747"/>
      <c r="CC7" s="747"/>
      <c r="CD7" s="747"/>
      <c r="CE7" s="747"/>
      <c r="CF7" s="747"/>
      <c r="CG7" s="762"/>
      <c r="CH7" s="743">
        <v>-1</v>
      </c>
      <c r="CI7" s="744"/>
      <c r="CJ7" s="744"/>
      <c r="CK7" s="744"/>
      <c r="CL7" s="745"/>
      <c r="CM7" s="743">
        <v>408</v>
      </c>
      <c r="CN7" s="744"/>
      <c r="CO7" s="744"/>
      <c r="CP7" s="744"/>
      <c r="CQ7" s="745"/>
      <c r="CR7" s="743">
        <v>280</v>
      </c>
      <c r="CS7" s="744"/>
      <c r="CT7" s="744"/>
      <c r="CU7" s="744"/>
      <c r="CV7" s="745"/>
      <c r="CW7" s="743">
        <v>27</v>
      </c>
      <c r="CX7" s="744"/>
      <c r="CY7" s="744"/>
      <c r="CZ7" s="744"/>
      <c r="DA7" s="745"/>
      <c r="DB7" s="743" t="s">
        <v>489</v>
      </c>
      <c r="DC7" s="744"/>
      <c r="DD7" s="744"/>
      <c r="DE7" s="744"/>
      <c r="DF7" s="745"/>
      <c r="DG7" s="743" t="s">
        <v>489</v>
      </c>
      <c r="DH7" s="744"/>
      <c r="DI7" s="744"/>
      <c r="DJ7" s="744"/>
      <c r="DK7" s="745"/>
      <c r="DL7" s="743" t="s">
        <v>489</v>
      </c>
      <c r="DM7" s="744"/>
      <c r="DN7" s="744"/>
      <c r="DO7" s="744"/>
      <c r="DP7" s="745"/>
      <c r="DQ7" s="743" t="s">
        <v>489</v>
      </c>
      <c r="DR7" s="744"/>
      <c r="DS7" s="744"/>
      <c r="DT7" s="744"/>
      <c r="DU7" s="745"/>
      <c r="DV7" s="746"/>
      <c r="DW7" s="747"/>
      <c r="DX7" s="747"/>
      <c r="DY7" s="747"/>
      <c r="DZ7" s="748"/>
      <c r="EA7" s="234"/>
    </row>
    <row r="8" spans="1:131" s="235" customFormat="1" ht="26.25" customHeight="1" x14ac:dyDescent="0.15">
      <c r="A8" s="238">
        <v>2</v>
      </c>
      <c r="B8" s="780" t="s">
        <v>375</v>
      </c>
      <c r="C8" s="781"/>
      <c r="D8" s="781"/>
      <c r="E8" s="781"/>
      <c r="F8" s="781"/>
      <c r="G8" s="781"/>
      <c r="H8" s="781"/>
      <c r="I8" s="781"/>
      <c r="J8" s="781"/>
      <c r="K8" s="781"/>
      <c r="L8" s="781"/>
      <c r="M8" s="781"/>
      <c r="N8" s="781"/>
      <c r="O8" s="781"/>
      <c r="P8" s="782"/>
      <c r="Q8" s="783">
        <v>7</v>
      </c>
      <c r="R8" s="784"/>
      <c r="S8" s="784"/>
      <c r="T8" s="784"/>
      <c r="U8" s="784"/>
      <c r="V8" s="784">
        <v>6</v>
      </c>
      <c r="W8" s="784"/>
      <c r="X8" s="784"/>
      <c r="Y8" s="784"/>
      <c r="Z8" s="784"/>
      <c r="AA8" s="784">
        <v>1</v>
      </c>
      <c r="AB8" s="784"/>
      <c r="AC8" s="784"/>
      <c r="AD8" s="784"/>
      <c r="AE8" s="785"/>
      <c r="AF8" s="786">
        <v>1</v>
      </c>
      <c r="AG8" s="787"/>
      <c r="AH8" s="787"/>
      <c r="AI8" s="787"/>
      <c r="AJ8" s="788"/>
      <c r="AK8" s="770" t="s">
        <v>489</v>
      </c>
      <c r="AL8" s="770"/>
      <c r="AM8" s="770"/>
      <c r="AN8" s="770"/>
      <c r="AO8" s="770"/>
      <c r="AP8" s="770" t="s">
        <v>489</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563</v>
      </c>
      <c r="BT8" s="774"/>
      <c r="BU8" s="774"/>
      <c r="BV8" s="774"/>
      <c r="BW8" s="774"/>
      <c r="BX8" s="774"/>
      <c r="BY8" s="774"/>
      <c r="BZ8" s="774"/>
      <c r="CA8" s="774"/>
      <c r="CB8" s="774"/>
      <c r="CC8" s="774"/>
      <c r="CD8" s="774"/>
      <c r="CE8" s="774"/>
      <c r="CF8" s="774"/>
      <c r="CG8" s="775"/>
      <c r="CH8" s="776">
        <v>-22</v>
      </c>
      <c r="CI8" s="777"/>
      <c r="CJ8" s="777"/>
      <c r="CK8" s="777"/>
      <c r="CL8" s="778"/>
      <c r="CM8" s="776">
        <v>705</v>
      </c>
      <c r="CN8" s="777"/>
      <c r="CO8" s="777"/>
      <c r="CP8" s="777"/>
      <c r="CQ8" s="778"/>
      <c r="CR8" s="776">
        <v>30</v>
      </c>
      <c r="CS8" s="777"/>
      <c r="CT8" s="777"/>
      <c r="CU8" s="777"/>
      <c r="CV8" s="778"/>
      <c r="CW8" s="776">
        <v>45</v>
      </c>
      <c r="CX8" s="777"/>
      <c r="CY8" s="777"/>
      <c r="CZ8" s="777"/>
      <c r="DA8" s="778"/>
      <c r="DB8" s="776" t="s">
        <v>489</v>
      </c>
      <c r="DC8" s="777"/>
      <c r="DD8" s="777"/>
      <c r="DE8" s="777"/>
      <c r="DF8" s="778"/>
      <c r="DG8" s="776" t="s">
        <v>489</v>
      </c>
      <c r="DH8" s="777"/>
      <c r="DI8" s="777"/>
      <c r="DJ8" s="777"/>
      <c r="DK8" s="778"/>
      <c r="DL8" s="776" t="s">
        <v>489</v>
      </c>
      <c r="DM8" s="777"/>
      <c r="DN8" s="777"/>
      <c r="DO8" s="777"/>
      <c r="DP8" s="778"/>
      <c r="DQ8" s="776" t="s">
        <v>489</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564</v>
      </c>
      <c r="BT9" s="774"/>
      <c r="BU9" s="774"/>
      <c r="BV9" s="774"/>
      <c r="BW9" s="774"/>
      <c r="BX9" s="774"/>
      <c r="BY9" s="774"/>
      <c r="BZ9" s="774"/>
      <c r="CA9" s="774"/>
      <c r="CB9" s="774"/>
      <c r="CC9" s="774"/>
      <c r="CD9" s="774"/>
      <c r="CE9" s="774"/>
      <c r="CF9" s="774"/>
      <c r="CG9" s="775"/>
      <c r="CH9" s="776" t="s">
        <v>489</v>
      </c>
      <c r="CI9" s="777"/>
      <c r="CJ9" s="777"/>
      <c r="CK9" s="777"/>
      <c r="CL9" s="778"/>
      <c r="CM9" s="776">
        <v>14</v>
      </c>
      <c r="CN9" s="777"/>
      <c r="CO9" s="777"/>
      <c r="CP9" s="777"/>
      <c r="CQ9" s="778"/>
      <c r="CR9" s="776">
        <v>24</v>
      </c>
      <c r="CS9" s="777"/>
      <c r="CT9" s="777"/>
      <c r="CU9" s="777"/>
      <c r="CV9" s="778"/>
      <c r="CW9" s="776" t="s">
        <v>489</v>
      </c>
      <c r="CX9" s="777"/>
      <c r="CY9" s="777"/>
      <c r="CZ9" s="777"/>
      <c r="DA9" s="778"/>
      <c r="DB9" s="776" t="s">
        <v>489</v>
      </c>
      <c r="DC9" s="777"/>
      <c r="DD9" s="777"/>
      <c r="DE9" s="777"/>
      <c r="DF9" s="778"/>
      <c r="DG9" s="776" t="s">
        <v>489</v>
      </c>
      <c r="DH9" s="777"/>
      <c r="DI9" s="777"/>
      <c r="DJ9" s="777"/>
      <c r="DK9" s="778"/>
      <c r="DL9" s="776" t="s">
        <v>489</v>
      </c>
      <c r="DM9" s="777"/>
      <c r="DN9" s="777"/>
      <c r="DO9" s="777"/>
      <c r="DP9" s="778"/>
      <c r="DQ9" s="776" t="s">
        <v>489</v>
      </c>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565</v>
      </c>
      <c r="BT10" s="774"/>
      <c r="BU10" s="774"/>
      <c r="BV10" s="774"/>
      <c r="BW10" s="774"/>
      <c r="BX10" s="774"/>
      <c r="BY10" s="774"/>
      <c r="BZ10" s="774"/>
      <c r="CA10" s="774"/>
      <c r="CB10" s="774"/>
      <c r="CC10" s="774"/>
      <c r="CD10" s="774"/>
      <c r="CE10" s="774"/>
      <c r="CF10" s="774"/>
      <c r="CG10" s="775"/>
      <c r="CH10" s="776">
        <v>-1</v>
      </c>
      <c r="CI10" s="777"/>
      <c r="CJ10" s="777"/>
      <c r="CK10" s="777"/>
      <c r="CL10" s="778"/>
      <c r="CM10" s="776">
        <v>148</v>
      </c>
      <c r="CN10" s="777"/>
      <c r="CO10" s="777"/>
      <c r="CP10" s="777"/>
      <c r="CQ10" s="778"/>
      <c r="CR10" s="776">
        <v>5</v>
      </c>
      <c r="CS10" s="777"/>
      <c r="CT10" s="777"/>
      <c r="CU10" s="777"/>
      <c r="CV10" s="778"/>
      <c r="CW10" s="776" t="s">
        <v>489</v>
      </c>
      <c r="CX10" s="777"/>
      <c r="CY10" s="777"/>
      <c r="CZ10" s="777"/>
      <c r="DA10" s="778"/>
      <c r="DB10" s="776">
        <v>798</v>
      </c>
      <c r="DC10" s="777"/>
      <c r="DD10" s="777"/>
      <c r="DE10" s="777"/>
      <c r="DF10" s="778"/>
      <c r="DG10" s="776" t="s">
        <v>489</v>
      </c>
      <c r="DH10" s="777"/>
      <c r="DI10" s="777"/>
      <c r="DJ10" s="777"/>
      <c r="DK10" s="778"/>
      <c r="DL10" s="776" t="s">
        <v>489</v>
      </c>
      <c r="DM10" s="777"/>
      <c r="DN10" s="777"/>
      <c r="DO10" s="777"/>
      <c r="DP10" s="778"/>
      <c r="DQ10" s="776" t="s">
        <v>489</v>
      </c>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t="s">
        <v>566</v>
      </c>
      <c r="BT11" s="774"/>
      <c r="BU11" s="774"/>
      <c r="BV11" s="774"/>
      <c r="BW11" s="774"/>
      <c r="BX11" s="774"/>
      <c r="BY11" s="774"/>
      <c r="BZ11" s="774"/>
      <c r="CA11" s="774"/>
      <c r="CB11" s="774"/>
      <c r="CC11" s="774"/>
      <c r="CD11" s="774"/>
      <c r="CE11" s="774"/>
      <c r="CF11" s="774"/>
      <c r="CG11" s="775"/>
      <c r="CH11" s="776">
        <v>-4</v>
      </c>
      <c r="CI11" s="777"/>
      <c r="CJ11" s="777"/>
      <c r="CK11" s="777"/>
      <c r="CL11" s="778"/>
      <c r="CM11" s="776">
        <v>29</v>
      </c>
      <c r="CN11" s="777"/>
      <c r="CO11" s="777"/>
      <c r="CP11" s="777"/>
      <c r="CQ11" s="778"/>
      <c r="CR11" s="776">
        <v>15</v>
      </c>
      <c r="CS11" s="777"/>
      <c r="CT11" s="777"/>
      <c r="CU11" s="777"/>
      <c r="CV11" s="778"/>
      <c r="CW11" s="776" t="s">
        <v>489</v>
      </c>
      <c r="CX11" s="777"/>
      <c r="CY11" s="777"/>
      <c r="CZ11" s="777"/>
      <c r="DA11" s="778"/>
      <c r="DB11" s="776" t="s">
        <v>489</v>
      </c>
      <c r="DC11" s="777"/>
      <c r="DD11" s="777"/>
      <c r="DE11" s="777"/>
      <c r="DF11" s="778"/>
      <c r="DG11" s="776" t="s">
        <v>489</v>
      </c>
      <c r="DH11" s="777"/>
      <c r="DI11" s="777"/>
      <c r="DJ11" s="777"/>
      <c r="DK11" s="778"/>
      <c r="DL11" s="776" t="s">
        <v>489</v>
      </c>
      <c r="DM11" s="777"/>
      <c r="DN11" s="777"/>
      <c r="DO11" s="777"/>
      <c r="DP11" s="778"/>
      <c r="DQ11" s="776" t="s">
        <v>489</v>
      </c>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t="s">
        <v>567</v>
      </c>
      <c r="BT12" s="774"/>
      <c r="BU12" s="774"/>
      <c r="BV12" s="774"/>
      <c r="BW12" s="774"/>
      <c r="BX12" s="774"/>
      <c r="BY12" s="774"/>
      <c r="BZ12" s="774"/>
      <c r="CA12" s="774"/>
      <c r="CB12" s="774"/>
      <c r="CC12" s="774"/>
      <c r="CD12" s="774"/>
      <c r="CE12" s="774"/>
      <c r="CF12" s="774"/>
      <c r="CG12" s="775"/>
      <c r="CH12" s="776">
        <v>22</v>
      </c>
      <c r="CI12" s="777"/>
      <c r="CJ12" s="777"/>
      <c r="CK12" s="777"/>
      <c r="CL12" s="778"/>
      <c r="CM12" s="776">
        <v>51</v>
      </c>
      <c r="CN12" s="777"/>
      <c r="CO12" s="777"/>
      <c r="CP12" s="777"/>
      <c r="CQ12" s="778"/>
      <c r="CR12" s="776">
        <v>5</v>
      </c>
      <c r="CS12" s="777"/>
      <c r="CT12" s="777"/>
      <c r="CU12" s="777"/>
      <c r="CV12" s="778"/>
      <c r="CW12" s="776" t="s">
        <v>489</v>
      </c>
      <c r="CX12" s="777"/>
      <c r="CY12" s="777"/>
      <c r="CZ12" s="777"/>
      <c r="DA12" s="778"/>
      <c r="DB12" s="776" t="s">
        <v>489</v>
      </c>
      <c r="DC12" s="777"/>
      <c r="DD12" s="777"/>
      <c r="DE12" s="777"/>
      <c r="DF12" s="778"/>
      <c r="DG12" s="776" t="s">
        <v>489</v>
      </c>
      <c r="DH12" s="777"/>
      <c r="DI12" s="777"/>
      <c r="DJ12" s="777"/>
      <c r="DK12" s="778"/>
      <c r="DL12" s="776" t="s">
        <v>489</v>
      </c>
      <c r="DM12" s="777"/>
      <c r="DN12" s="777"/>
      <c r="DO12" s="777"/>
      <c r="DP12" s="778"/>
      <c r="DQ12" s="776" t="s">
        <v>489</v>
      </c>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377</v>
      </c>
      <c r="B23" s="789" t="s">
        <v>378</v>
      </c>
      <c r="C23" s="790"/>
      <c r="D23" s="790"/>
      <c r="E23" s="790"/>
      <c r="F23" s="790"/>
      <c r="G23" s="790"/>
      <c r="H23" s="790"/>
      <c r="I23" s="790"/>
      <c r="J23" s="790"/>
      <c r="K23" s="790"/>
      <c r="L23" s="790"/>
      <c r="M23" s="790"/>
      <c r="N23" s="790"/>
      <c r="O23" s="790"/>
      <c r="P23" s="791"/>
      <c r="Q23" s="792">
        <v>76178</v>
      </c>
      <c r="R23" s="793"/>
      <c r="S23" s="793"/>
      <c r="T23" s="793"/>
      <c r="U23" s="793"/>
      <c r="V23" s="793">
        <v>73091</v>
      </c>
      <c r="W23" s="793"/>
      <c r="X23" s="793"/>
      <c r="Y23" s="793"/>
      <c r="Z23" s="793"/>
      <c r="AA23" s="793">
        <v>3087</v>
      </c>
      <c r="AB23" s="793"/>
      <c r="AC23" s="793"/>
      <c r="AD23" s="793"/>
      <c r="AE23" s="794"/>
      <c r="AF23" s="795">
        <v>2411</v>
      </c>
      <c r="AG23" s="793"/>
      <c r="AH23" s="793"/>
      <c r="AI23" s="793"/>
      <c r="AJ23" s="796"/>
      <c r="AK23" s="797"/>
      <c r="AL23" s="798"/>
      <c r="AM23" s="798"/>
      <c r="AN23" s="798"/>
      <c r="AO23" s="798"/>
      <c r="AP23" s="793">
        <v>45403</v>
      </c>
      <c r="AQ23" s="793"/>
      <c r="AR23" s="793"/>
      <c r="AS23" s="793"/>
      <c r="AT23" s="793"/>
      <c r="AU23" s="809"/>
      <c r="AV23" s="809"/>
      <c r="AW23" s="809"/>
      <c r="AX23" s="809"/>
      <c r="AY23" s="810"/>
      <c r="AZ23" s="811">
        <v>-6</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389</v>
      </c>
      <c r="C28" s="750"/>
      <c r="D28" s="750"/>
      <c r="E28" s="750"/>
      <c r="F28" s="750"/>
      <c r="G28" s="750"/>
      <c r="H28" s="750"/>
      <c r="I28" s="750"/>
      <c r="J28" s="750"/>
      <c r="K28" s="750"/>
      <c r="L28" s="750"/>
      <c r="M28" s="750"/>
      <c r="N28" s="750"/>
      <c r="O28" s="750"/>
      <c r="P28" s="751"/>
      <c r="Q28" s="822">
        <v>29610</v>
      </c>
      <c r="R28" s="823"/>
      <c r="S28" s="823"/>
      <c r="T28" s="823"/>
      <c r="U28" s="823"/>
      <c r="V28" s="823">
        <v>27869</v>
      </c>
      <c r="W28" s="823"/>
      <c r="X28" s="823"/>
      <c r="Y28" s="823"/>
      <c r="Z28" s="823"/>
      <c r="AA28" s="823">
        <v>1741</v>
      </c>
      <c r="AB28" s="823"/>
      <c r="AC28" s="823"/>
      <c r="AD28" s="823"/>
      <c r="AE28" s="824"/>
      <c r="AF28" s="825">
        <v>1741</v>
      </c>
      <c r="AG28" s="823"/>
      <c r="AH28" s="823"/>
      <c r="AI28" s="823"/>
      <c r="AJ28" s="826"/>
      <c r="AK28" s="827">
        <v>245</v>
      </c>
      <c r="AL28" s="828"/>
      <c r="AM28" s="828"/>
      <c r="AN28" s="828"/>
      <c r="AO28" s="828"/>
      <c r="AP28" s="828" t="s">
        <v>489</v>
      </c>
      <c r="AQ28" s="828"/>
      <c r="AR28" s="828"/>
      <c r="AS28" s="828"/>
      <c r="AT28" s="828"/>
      <c r="AU28" s="828" t="s">
        <v>489</v>
      </c>
      <c r="AV28" s="828"/>
      <c r="AW28" s="828"/>
      <c r="AX28" s="828"/>
      <c r="AY28" s="828"/>
      <c r="AZ28" s="829" t="s">
        <v>489</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390</v>
      </c>
      <c r="C29" s="781"/>
      <c r="D29" s="781"/>
      <c r="E29" s="781"/>
      <c r="F29" s="781"/>
      <c r="G29" s="781"/>
      <c r="H29" s="781"/>
      <c r="I29" s="781"/>
      <c r="J29" s="781"/>
      <c r="K29" s="781"/>
      <c r="L29" s="781"/>
      <c r="M29" s="781"/>
      <c r="N29" s="781"/>
      <c r="O29" s="781"/>
      <c r="P29" s="782"/>
      <c r="Q29" s="783">
        <v>16785</v>
      </c>
      <c r="R29" s="784"/>
      <c r="S29" s="784"/>
      <c r="T29" s="784"/>
      <c r="U29" s="784"/>
      <c r="V29" s="784">
        <v>16258</v>
      </c>
      <c r="W29" s="784"/>
      <c r="X29" s="784"/>
      <c r="Y29" s="784"/>
      <c r="Z29" s="784"/>
      <c r="AA29" s="784">
        <v>527</v>
      </c>
      <c r="AB29" s="784"/>
      <c r="AC29" s="784"/>
      <c r="AD29" s="784"/>
      <c r="AE29" s="785"/>
      <c r="AF29" s="786">
        <v>527</v>
      </c>
      <c r="AG29" s="787"/>
      <c r="AH29" s="787"/>
      <c r="AI29" s="787"/>
      <c r="AJ29" s="788"/>
      <c r="AK29" s="834">
        <v>1428</v>
      </c>
      <c r="AL29" s="830"/>
      <c r="AM29" s="830"/>
      <c r="AN29" s="830"/>
      <c r="AO29" s="830"/>
      <c r="AP29" s="830" t="s">
        <v>489</v>
      </c>
      <c r="AQ29" s="830"/>
      <c r="AR29" s="830"/>
      <c r="AS29" s="830"/>
      <c r="AT29" s="830"/>
      <c r="AU29" s="830" t="s">
        <v>489</v>
      </c>
      <c r="AV29" s="830"/>
      <c r="AW29" s="830"/>
      <c r="AX29" s="830"/>
      <c r="AY29" s="830"/>
      <c r="AZ29" s="831" t="s">
        <v>489</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391</v>
      </c>
      <c r="C30" s="781"/>
      <c r="D30" s="781"/>
      <c r="E30" s="781"/>
      <c r="F30" s="781"/>
      <c r="G30" s="781"/>
      <c r="H30" s="781"/>
      <c r="I30" s="781"/>
      <c r="J30" s="781"/>
      <c r="K30" s="781"/>
      <c r="L30" s="781"/>
      <c r="M30" s="781"/>
      <c r="N30" s="781"/>
      <c r="O30" s="781"/>
      <c r="P30" s="782"/>
      <c r="Q30" s="783">
        <v>19576</v>
      </c>
      <c r="R30" s="784"/>
      <c r="S30" s="784"/>
      <c r="T30" s="784"/>
      <c r="U30" s="784"/>
      <c r="V30" s="784">
        <v>18920</v>
      </c>
      <c r="W30" s="784"/>
      <c r="X30" s="784"/>
      <c r="Y30" s="784"/>
      <c r="Z30" s="784"/>
      <c r="AA30" s="784">
        <v>657</v>
      </c>
      <c r="AB30" s="784"/>
      <c r="AC30" s="784"/>
      <c r="AD30" s="784"/>
      <c r="AE30" s="785"/>
      <c r="AF30" s="786">
        <v>657</v>
      </c>
      <c r="AG30" s="787"/>
      <c r="AH30" s="787"/>
      <c r="AI30" s="787"/>
      <c r="AJ30" s="788"/>
      <c r="AK30" s="834">
        <v>3082</v>
      </c>
      <c r="AL30" s="830"/>
      <c r="AM30" s="830"/>
      <c r="AN30" s="830"/>
      <c r="AO30" s="830"/>
      <c r="AP30" s="830" t="s">
        <v>489</v>
      </c>
      <c r="AQ30" s="830"/>
      <c r="AR30" s="830"/>
      <c r="AS30" s="830"/>
      <c r="AT30" s="830"/>
      <c r="AU30" s="830" t="s">
        <v>489</v>
      </c>
      <c r="AV30" s="830"/>
      <c r="AW30" s="830"/>
      <c r="AX30" s="830"/>
      <c r="AY30" s="830"/>
      <c r="AZ30" s="831" t="s">
        <v>489</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392</v>
      </c>
      <c r="C31" s="781"/>
      <c r="D31" s="781"/>
      <c r="E31" s="781"/>
      <c r="F31" s="781"/>
      <c r="G31" s="781"/>
      <c r="H31" s="781"/>
      <c r="I31" s="781"/>
      <c r="J31" s="781"/>
      <c r="K31" s="781"/>
      <c r="L31" s="781"/>
      <c r="M31" s="781"/>
      <c r="N31" s="781"/>
      <c r="O31" s="781"/>
      <c r="P31" s="782"/>
      <c r="Q31" s="783">
        <v>4388</v>
      </c>
      <c r="R31" s="784"/>
      <c r="S31" s="784"/>
      <c r="T31" s="784"/>
      <c r="U31" s="784"/>
      <c r="V31" s="784">
        <v>4342</v>
      </c>
      <c r="W31" s="784"/>
      <c r="X31" s="784"/>
      <c r="Y31" s="784"/>
      <c r="Z31" s="784"/>
      <c r="AA31" s="784">
        <v>46</v>
      </c>
      <c r="AB31" s="784"/>
      <c r="AC31" s="784"/>
      <c r="AD31" s="784"/>
      <c r="AE31" s="785"/>
      <c r="AF31" s="786">
        <v>46</v>
      </c>
      <c r="AG31" s="787"/>
      <c r="AH31" s="787"/>
      <c r="AI31" s="787"/>
      <c r="AJ31" s="788"/>
      <c r="AK31" s="834">
        <v>2557</v>
      </c>
      <c r="AL31" s="830"/>
      <c r="AM31" s="830"/>
      <c r="AN31" s="830"/>
      <c r="AO31" s="830"/>
      <c r="AP31" s="830" t="s">
        <v>489</v>
      </c>
      <c r="AQ31" s="830"/>
      <c r="AR31" s="830"/>
      <c r="AS31" s="830"/>
      <c r="AT31" s="830"/>
      <c r="AU31" s="830" t="s">
        <v>489</v>
      </c>
      <c r="AV31" s="830"/>
      <c r="AW31" s="830"/>
      <c r="AX31" s="830"/>
      <c r="AY31" s="830"/>
      <c r="AZ31" s="831" t="s">
        <v>489</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393</v>
      </c>
      <c r="C32" s="781"/>
      <c r="D32" s="781"/>
      <c r="E32" s="781"/>
      <c r="F32" s="781"/>
      <c r="G32" s="781"/>
      <c r="H32" s="781"/>
      <c r="I32" s="781"/>
      <c r="J32" s="781"/>
      <c r="K32" s="781"/>
      <c r="L32" s="781"/>
      <c r="M32" s="781"/>
      <c r="N32" s="781"/>
      <c r="O32" s="781"/>
      <c r="P32" s="782"/>
      <c r="Q32" s="783">
        <v>3575</v>
      </c>
      <c r="R32" s="784"/>
      <c r="S32" s="784"/>
      <c r="T32" s="784"/>
      <c r="U32" s="784"/>
      <c r="V32" s="784">
        <v>3445</v>
      </c>
      <c r="W32" s="784"/>
      <c r="X32" s="784"/>
      <c r="Y32" s="784"/>
      <c r="Z32" s="784"/>
      <c r="AA32" s="784">
        <v>130</v>
      </c>
      <c r="AB32" s="784"/>
      <c r="AC32" s="784"/>
      <c r="AD32" s="784"/>
      <c r="AE32" s="785"/>
      <c r="AF32" s="786">
        <v>4282</v>
      </c>
      <c r="AG32" s="787"/>
      <c r="AH32" s="787"/>
      <c r="AI32" s="787"/>
      <c r="AJ32" s="788"/>
      <c r="AK32" s="834">
        <v>93</v>
      </c>
      <c r="AL32" s="830"/>
      <c r="AM32" s="830"/>
      <c r="AN32" s="830"/>
      <c r="AO32" s="830"/>
      <c r="AP32" s="830">
        <v>12806</v>
      </c>
      <c r="AQ32" s="830"/>
      <c r="AR32" s="830"/>
      <c r="AS32" s="830"/>
      <c r="AT32" s="830"/>
      <c r="AU32" s="830">
        <v>179</v>
      </c>
      <c r="AV32" s="830"/>
      <c r="AW32" s="830"/>
      <c r="AX32" s="830"/>
      <c r="AY32" s="830"/>
      <c r="AZ32" s="831" t="s">
        <v>489</v>
      </c>
      <c r="BA32" s="831"/>
      <c r="BB32" s="831"/>
      <c r="BC32" s="831"/>
      <c r="BD32" s="831"/>
      <c r="BE32" s="832" t="s">
        <v>394</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395</v>
      </c>
      <c r="C33" s="781"/>
      <c r="D33" s="781"/>
      <c r="E33" s="781"/>
      <c r="F33" s="781"/>
      <c r="G33" s="781"/>
      <c r="H33" s="781"/>
      <c r="I33" s="781"/>
      <c r="J33" s="781"/>
      <c r="K33" s="781"/>
      <c r="L33" s="781"/>
      <c r="M33" s="781"/>
      <c r="N33" s="781"/>
      <c r="O33" s="781"/>
      <c r="P33" s="782"/>
      <c r="Q33" s="783">
        <v>5099</v>
      </c>
      <c r="R33" s="784"/>
      <c r="S33" s="784"/>
      <c r="T33" s="784"/>
      <c r="U33" s="784"/>
      <c r="V33" s="784">
        <v>4769</v>
      </c>
      <c r="W33" s="784"/>
      <c r="X33" s="784"/>
      <c r="Y33" s="784"/>
      <c r="Z33" s="784"/>
      <c r="AA33" s="784">
        <v>331</v>
      </c>
      <c r="AB33" s="784"/>
      <c r="AC33" s="784"/>
      <c r="AD33" s="784"/>
      <c r="AE33" s="785"/>
      <c r="AF33" s="786">
        <v>866</v>
      </c>
      <c r="AG33" s="787"/>
      <c r="AH33" s="787"/>
      <c r="AI33" s="787"/>
      <c r="AJ33" s="788"/>
      <c r="AK33" s="834">
        <v>3262</v>
      </c>
      <c r="AL33" s="830"/>
      <c r="AM33" s="830"/>
      <c r="AN33" s="830"/>
      <c r="AO33" s="830"/>
      <c r="AP33" s="830">
        <v>37846</v>
      </c>
      <c r="AQ33" s="830"/>
      <c r="AR33" s="830"/>
      <c r="AS33" s="830"/>
      <c r="AT33" s="830"/>
      <c r="AU33" s="830">
        <v>29785</v>
      </c>
      <c r="AV33" s="830"/>
      <c r="AW33" s="830"/>
      <c r="AX33" s="830"/>
      <c r="AY33" s="830"/>
      <c r="AZ33" s="831" t="s">
        <v>489</v>
      </c>
      <c r="BA33" s="831"/>
      <c r="BB33" s="831"/>
      <c r="BC33" s="831"/>
      <c r="BD33" s="831"/>
      <c r="BE33" s="832" t="s">
        <v>394</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396</v>
      </c>
      <c r="C34" s="781"/>
      <c r="D34" s="781"/>
      <c r="E34" s="781"/>
      <c r="F34" s="781"/>
      <c r="G34" s="781"/>
      <c r="H34" s="781"/>
      <c r="I34" s="781"/>
      <c r="J34" s="781"/>
      <c r="K34" s="781"/>
      <c r="L34" s="781"/>
      <c r="M34" s="781"/>
      <c r="N34" s="781"/>
      <c r="O34" s="781"/>
      <c r="P34" s="782"/>
      <c r="Q34" s="783">
        <v>11306</v>
      </c>
      <c r="R34" s="784"/>
      <c r="S34" s="784"/>
      <c r="T34" s="784"/>
      <c r="U34" s="784"/>
      <c r="V34" s="784">
        <v>11175</v>
      </c>
      <c r="W34" s="784"/>
      <c r="X34" s="784"/>
      <c r="Y34" s="784"/>
      <c r="Z34" s="784"/>
      <c r="AA34" s="784">
        <v>130</v>
      </c>
      <c r="AB34" s="784"/>
      <c r="AC34" s="784"/>
      <c r="AD34" s="784"/>
      <c r="AE34" s="785"/>
      <c r="AF34" s="786">
        <v>6542</v>
      </c>
      <c r="AG34" s="787"/>
      <c r="AH34" s="787"/>
      <c r="AI34" s="787"/>
      <c r="AJ34" s="788"/>
      <c r="AK34" s="834">
        <v>1021</v>
      </c>
      <c r="AL34" s="830"/>
      <c r="AM34" s="830"/>
      <c r="AN34" s="830"/>
      <c r="AO34" s="830"/>
      <c r="AP34" s="830">
        <v>2267</v>
      </c>
      <c r="AQ34" s="830"/>
      <c r="AR34" s="830"/>
      <c r="AS34" s="830"/>
      <c r="AT34" s="830"/>
      <c r="AU34" s="830">
        <v>467</v>
      </c>
      <c r="AV34" s="830"/>
      <c r="AW34" s="830"/>
      <c r="AX34" s="830"/>
      <c r="AY34" s="830"/>
      <c r="AZ34" s="831" t="s">
        <v>489</v>
      </c>
      <c r="BA34" s="831"/>
      <c r="BB34" s="831"/>
      <c r="BC34" s="831"/>
      <c r="BD34" s="831"/>
      <c r="BE34" s="832" t="s">
        <v>394</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14660</v>
      </c>
      <c r="AG63" s="844"/>
      <c r="AH63" s="844"/>
      <c r="AI63" s="844"/>
      <c r="AJ63" s="845"/>
      <c r="AK63" s="846"/>
      <c r="AL63" s="841"/>
      <c r="AM63" s="841"/>
      <c r="AN63" s="841"/>
      <c r="AO63" s="841"/>
      <c r="AP63" s="844">
        <v>52919</v>
      </c>
      <c r="AQ63" s="844"/>
      <c r="AR63" s="844"/>
      <c r="AS63" s="844"/>
      <c r="AT63" s="844"/>
      <c r="AU63" s="844">
        <v>30431</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548</v>
      </c>
      <c r="C68" s="870"/>
      <c r="D68" s="870"/>
      <c r="E68" s="870"/>
      <c r="F68" s="870"/>
      <c r="G68" s="870"/>
      <c r="H68" s="870"/>
      <c r="I68" s="870"/>
      <c r="J68" s="870"/>
      <c r="K68" s="870"/>
      <c r="L68" s="870"/>
      <c r="M68" s="870"/>
      <c r="N68" s="870"/>
      <c r="O68" s="870"/>
      <c r="P68" s="871"/>
      <c r="Q68" s="872">
        <v>134</v>
      </c>
      <c r="R68" s="866"/>
      <c r="S68" s="866"/>
      <c r="T68" s="866"/>
      <c r="U68" s="866"/>
      <c r="V68" s="866">
        <v>116</v>
      </c>
      <c r="W68" s="866"/>
      <c r="X68" s="866"/>
      <c r="Y68" s="866"/>
      <c r="Z68" s="866"/>
      <c r="AA68" s="866">
        <v>18</v>
      </c>
      <c r="AB68" s="866"/>
      <c r="AC68" s="866"/>
      <c r="AD68" s="866"/>
      <c r="AE68" s="866"/>
      <c r="AF68" s="866">
        <v>18</v>
      </c>
      <c r="AG68" s="866"/>
      <c r="AH68" s="866"/>
      <c r="AI68" s="866"/>
      <c r="AJ68" s="866"/>
      <c r="AK68" s="866" t="s">
        <v>489</v>
      </c>
      <c r="AL68" s="866"/>
      <c r="AM68" s="866"/>
      <c r="AN68" s="866"/>
      <c r="AO68" s="866"/>
      <c r="AP68" s="866" t="s">
        <v>489</v>
      </c>
      <c r="AQ68" s="866"/>
      <c r="AR68" s="866"/>
      <c r="AS68" s="866"/>
      <c r="AT68" s="866"/>
      <c r="AU68" s="866" t="s">
        <v>489</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549</v>
      </c>
      <c r="C69" s="874"/>
      <c r="D69" s="874"/>
      <c r="E69" s="874"/>
      <c r="F69" s="874"/>
      <c r="G69" s="874"/>
      <c r="H69" s="874"/>
      <c r="I69" s="874"/>
      <c r="J69" s="874"/>
      <c r="K69" s="874"/>
      <c r="L69" s="874"/>
      <c r="M69" s="874"/>
      <c r="N69" s="874"/>
      <c r="O69" s="874"/>
      <c r="P69" s="875"/>
      <c r="Q69" s="876">
        <v>467</v>
      </c>
      <c r="R69" s="830"/>
      <c r="S69" s="830"/>
      <c r="T69" s="830"/>
      <c r="U69" s="830"/>
      <c r="V69" s="830">
        <v>427</v>
      </c>
      <c r="W69" s="830"/>
      <c r="X69" s="830"/>
      <c r="Y69" s="830"/>
      <c r="Z69" s="830"/>
      <c r="AA69" s="830">
        <v>40</v>
      </c>
      <c r="AB69" s="830"/>
      <c r="AC69" s="830"/>
      <c r="AD69" s="830"/>
      <c r="AE69" s="830"/>
      <c r="AF69" s="830">
        <v>40</v>
      </c>
      <c r="AG69" s="830"/>
      <c r="AH69" s="830"/>
      <c r="AI69" s="830"/>
      <c r="AJ69" s="830"/>
      <c r="AK69" s="830" t="s">
        <v>489</v>
      </c>
      <c r="AL69" s="830"/>
      <c r="AM69" s="830"/>
      <c r="AN69" s="830"/>
      <c r="AO69" s="830"/>
      <c r="AP69" s="830" t="s">
        <v>489</v>
      </c>
      <c r="AQ69" s="830"/>
      <c r="AR69" s="830"/>
      <c r="AS69" s="830"/>
      <c r="AT69" s="830"/>
      <c r="AU69" s="830" t="s">
        <v>489</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550</v>
      </c>
      <c r="C70" s="874"/>
      <c r="D70" s="874"/>
      <c r="E70" s="874"/>
      <c r="F70" s="874"/>
      <c r="G70" s="874"/>
      <c r="H70" s="874"/>
      <c r="I70" s="874"/>
      <c r="J70" s="874"/>
      <c r="K70" s="874"/>
      <c r="L70" s="874"/>
      <c r="M70" s="874"/>
      <c r="N70" s="874"/>
      <c r="O70" s="874"/>
      <c r="P70" s="875"/>
      <c r="Q70" s="876">
        <v>2866</v>
      </c>
      <c r="R70" s="830"/>
      <c r="S70" s="830"/>
      <c r="T70" s="830"/>
      <c r="U70" s="830"/>
      <c r="V70" s="830">
        <v>2813</v>
      </c>
      <c r="W70" s="830"/>
      <c r="X70" s="830"/>
      <c r="Y70" s="830"/>
      <c r="Z70" s="830"/>
      <c r="AA70" s="830">
        <v>53</v>
      </c>
      <c r="AB70" s="830"/>
      <c r="AC70" s="830"/>
      <c r="AD70" s="830"/>
      <c r="AE70" s="830"/>
      <c r="AF70" s="830">
        <v>43</v>
      </c>
      <c r="AG70" s="830"/>
      <c r="AH70" s="830"/>
      <c r="AI70" s="830"/>
      <c r="AJ70" s="830"/>
      <c r="AK70" s="830" t="s">
        <v>489</v>
      </c>
      <c r="AL70" s="830"/>
      <c r="AM70" s="830"/>
      <c r="AN70" s="830"/>
      <c r="AO70" s="830"/>
      <c r="AP70" s="830">
        <v>311</v>
      </c>
      <c r="AQ70" s="830"/>
      <c r="AR70" s="830"/>
      <c r="AS70" s="830"/>
      <c r="AT70" s="830"/>
      <c r="AU70" s="830">
        <v>231</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551</v>
      </c>
      <c r="C71" s="874"/>
      <c r="D71" s="874"/>
      <c r="E71" s="874"/>
      <c r="F71" s="874"/>
      <c r="G71" s="874"/>
      <c r="H71" s="874"/>
      <c r="I71" s="874"/>
      <c r="J71" s="874"/>
      <c r="K71" s="874"/>
      <c r="L71" s="874"/>
      <c r="M71" s="874"/>
      <c r="N71" s="874"/>
      <c r="O71" s="874"/>
      <c r="P71" s="875"/>
      <c r="Q71" s="876">
        <v>313</v>
      </c>
      <c r="R71" s="830"/>
      <c r="S71" s="830"/>
      <c r="T71" s="830"/>
      <c r="U71" s="830"/>
      <c r="V71" s="830">
        <v>294</v>
      </c>
      <c r="W71" s="830"/>
      <c r="X71" s="830"/>
      <c r="Y71" s="830"/>
      <c r="Z71" s="830"/>
      <c r="AA71" s="830">
        <v>19</v>
      </c>
      <c r="AB71" s="830"/>
      <c r="AC71" s="830"/>
      <c r="AD71" s="830"/>
      <c r="AE71" s="830"/>
      <c r="AF71" s="830">
        <v>19</v>
      </c>
      <c r="AG71" s="830"/>
      <c r="AH71" s="830"/>
      <c r="AI71" s="830"/>
      <c r="AJ71" s="830"/>
      <c r="AK71" s="830">
        <v>83</v>
      </c>
      <c r="AL71" s="830"/>
      <c r="AM71" s="830"/>
      <c r="AN71" s="830"/>
      <c r="AO71" s="830"/>
      <c r="AP71" s="830" t="s">
        <v>489</v>
      </c>
      <c r="AQ71" s="830"/>
      <c r="AR71" s="830"/>
      <c r="AS71" s="830"/>
      <c r="AT71" s="830"/>
      <c r="AU71" s="830" t="s">
        <v>489</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552</v>
      </c>
      <c r="C72" s="874"/>
      <c r="D72" s="874"/>
      <c r="E72" s="874"/>
      <c r="F72" s="874"/>
      <c r="G72" s="874"/>
      <c r="H72" s="874"/>
      <c r="I72" s="874"/>
      <c r="J72" s="874"/>
      <c r="K72" s="874"/>
      <c r="L72" s="874"/>
      <c r="M72" s="874"/>
      <c r="N72" s="874"/>
      <c r="O72" s="874"/>
      <c r="P72" s="875"/>
      <c r="Q72" s="876">
        <v>62</v>
      </c>
      <c r="R72" s="830"/>
      <c r="S72" s="830"/>
      <c r="T72" s="830"/>
      <c r="U72" s="830"/>
      <c r="V72" s="830">
        <v>61</v>
      </c>
      <c r="W72" s="830"/>
      <c r="X72" s="830"/>
      <c r="Y72" s="830"/>
      <c r="Z72" s="830"/>
      <c r="AA72" s="830">
        <v>1</v>
      </c>
      <c r="AB72" s="830"/>
      <c r="AC72" s="830"/>
      <c r="AD72" s="830"/>
      <c r="AE72" s="830"/>
      <c r="AF72" s="830">
        <v>1</v>
      </c>
      <c r="AG72" s="830"/>
      <c r="AH72" s="830"/>
      <c r="AI72" s="830"/>
      <c r="AJ72" s="830"/>
      <c r="AK72" s="830" t="s">
        <v>489</v>
      </c>
      <c r="AL72" s="830"/>
      <c r="AM72" s="830"/>
      <c r="AN72" s="830"/>
      <c r="AO72" s="830"/>
      <c r="AP72" s="830" t="s">
        <v>489</v>
      </c>
      <c r="AQ72" s="830"/>
      <c r="AR72" s="830"/>
      <c r="AS72" s="830"/>
      <c r="AT72" s="830"/>
      <c r="AU72" s="830" t="s">
        <v>489</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553</v>
      </c>
      <c r="C73" s="874"/>
      <c r="D73" s="874"/>
      <c r="E73" s="874"/>
      <c r="F73" s="874"/>
      <c r="G73" s="874"/>
      <c r="H73" s="874"/>
      <c r="I73" s="874"/>
      <c r="J73" s="874"/>
      <c r="K73" s="874"/>
      <c r="L73" s="874"/>
      <c r="M73" s="874"/>
      <c r="N73" s="874"/>
      <c r="O73" s="874"/>
      <c r="P73" s="875"/>
      <c r="Q73" s="876">
        <v>155</v>
      </c>
      <c r="R73" s="830"/>
      <c r="S73" s="830"/>
      <c r="T73" s="830"/>
      <c r="U73" s="830"/>
      <c r="V73" s="830">
        <v>153</v>
      </c>
      <c r="W73" s="830"/>
      <c r="X73" s="830"/>
      <c r="Y73" s="830"/>
      <c r="Z73" s="830"/>
      <c r="AA73" s="830">
        <v>3</v>
      </c>
      <c r="AB73" s="830"/>
      <c r="AC73" s="830"/>
      <c r="AD73" s="830"/>
      <c r="AE73" s="830"/>
      <c r="AF73" s="830">
        <v>3</v>
      </c>
      <c r="AG73" s="830"/>
      <c r="AH73" s="830"/>
      <c r="AI73" s="830"/>
      <c r="AJ73" s="830"/>
      <c r="AK73" s="830" t="s">
        <v>489</v>
      </c>
      <c r="AL73" s="830"/>
      <c r="AM73" s="830"/>
      <c r="AN73" s="830"/>
      <c r="AO73" s="830"/>
      <c r="AP73" s="830" t="s">
        <v>489</v>
      </c>
      <c r="AQ73" s="830"/>
      <c r="AR73" s="830"/>
      <c r="AS73" s="830"/>
      <c r="AT73" s="830"/>
      <c r="AU73" s="830" t="s">
        <v>489</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554</v>
      </c>
      <c r="C74" s="874"/>
      <c r="D74" s="874"/>
      <c r="E74" s="874"/>
      <c r="F74" s="874"/>
      <c r="G74" s="874"/>
      <c r="H74" s="874"/>
      <c r="I74" s="874"/>
      <c r="J74" s="874"/>
      <c r="K74" s="874"/>
      <c r="L74" s="874"/>
      <c r="M74" s="874"/>
      <c r="N74" s="874"/>
      <c r="O74" s="874"/>
      <c r="P74" s="875"/>
      <c r="Q74" s="876">
        <v>16</v>
      </c>
      <c r="R74" s="830"/>
      <c r="S74" s="830"/>
      <c r="T74" s="830"/>
      <c r="U74" s="830"/>
      <c r="V74" s="830">
        <v>14</v>
      </c>
      <c r="W74" s="830"/>
      <c r="X74" s="830"/>
      <c r="Y74" s="830"/>
      <c r="Z74" s="830"/>
      <c r="AA74" s="830">
        <v>2</v>
      </c>
      <c r="AB74" s="830"/>
      <c r="AC74" s="830"/>
      <c r="AD74" s="830"/>
      <c r="AE74" s="830"/>
      <c r="AF74" s="830">
        <v>2</v>
      </c>
      <c r="AG74" s="830"/>
      <c r="AH74" s="830"/>
      <c r="AI74" s="830"/>
      <c r="AJ74" s="830"/>
      <c r="AK74" s="830" t="s">
        <v>489</v>
      </c>
      <c r="AL74" s="830"/>
      <c r="AM74" s="830"/>
      <c r="AN74" s="830"/>
      <c r="AO74" s="830"/>
      <c r="AP74" s="830" t="s">
        <v>489</v>
      </c>
      <c r="AQ74" s="830"/>
      <c r="AR74" s="830"/>
      <c r="AS74" s="830"/>
      <c r="AT74" s="830"/>
      <c r="AU74" s="830" t="s">
        <v>489</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555</v>
      </c>
      <c r="C75" s="874"/>
      <c r="D75" s="874"/>
      <c r="E75" s="874"/>
      <c r="F75" s="874"/>
      <c r="G75" s="874"/>
      <c r="H75" s="874"/>
      <c r="I75" s="874"/>
      <c r="J75" s="874"/>
      <c r="K75" s="874"/>
      <c r="L75" s="874"/>
      <c r="M75" s="874"/>
      <c r="N75" s="874"/>
      <c r="O75" s="874"/>
      <c r="P75" s="875"/>
      <c r="Q75" s="877">
        <v>5869</v>
      </c>
      <c r="R75" s="878"/>
      <c r="S75" s="878"/>
      <c r="T75" s="878"/>
      <c r="U75" s="834"/>
      <c r="V75" s="879">
        <v>4818</v>
      </c>
      <c r="W75" s="878"/>
      <c r="X75" s="878"/>
      <c r="Y75" s="878"/>
      <c r="Z75" s="834"/>
      <c r="AA75" s="879">
        <v>1051</v>
      </c>
      <c r="AB75" s="878"/>
      <c r="AC75" s="878"/>
      <c r="AD75" s="878"/>
      <c r="AE75" s="834"/>
      <c r="AF75" s="879">
        <v>1051</v>
      </c>
      <c r="AG75" s="878"/>
      <c r="AH75" s="878"/>
      <c r="AI75" s="878"/>
      <c r="AJ75" s="834"/>
      <c r="AK75" s="879">
        <v>18</v>
      </c>
      <c r="AL75" s="878"/>
      <c r="AM75" s="878"/>
      <c r="AN75" s="878"/>
      <c r="AO75" s="834"/>
      <c r="AP75" s="879" t="s">
        <v>489</v>
      </c>
      <c r="AQ75" s="878"/>
      <c r="AR75" s="878"/>
      <c r="AS75" s="878"/>
      <c r="AT75" s="834"/>
      <c r="AU75" s="879" t="s">
        <v>489</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t="s">
        <v>556</v>
      </c>
      <c r="C76" s="874"/>
      <c r="D76" s="874"/>
      <c r="E76" s="874"/>
      <c r="F76" s="874"/>
      <c r="G76" s="874"/>
      <c r="H76" s="874"/>
      <c r="I76" s="874"/>
      <c r="J76" s="874"/>
      <c r="K76" s="874"/>
      <c r="L76" s="874"/>
      <c r="M76" s="874"/>
      <c r="N76" s="874"/>
      <c r="O76" s="874"/>
      <c r="P76" s="875"/>
      <c r="Q76" s="877">
        <v>280</v>
      </c>
      <c r="R76" s="878"/>
      <c r="S76" s="878"/>
      <c r="T76" s="878"/>
      <c r="U76" s="834"/>
      <c r="V76" s="879">
        <v>269</v>
      </c>
      <c r="W76" s="878"/>
      <c r="X76" s="878"/>
      <c r="Y76" s="878"/>
      <c r="Z76" s="834"/>
      <c r="AA76" s="879">
        <v>11</v>
      </c>
      <c r="AB76" s="878"/>
      <c r="AC76" s="878"/>
      <c r="AD76" s="878"/>
      <c r="AE76" s="834"/>
      <c r="AF76" s="879">
        <v>11</v>
      </c>
      <c r="AG76" s="878"/>
      <c r="AH76" s="878"/>
      <c r="AI76" s="878"/>
      <c r="AJ76" s="834"/>
      <c r="AK76" s="879" t="s">
        <v>489</v>
      </c>
      <c r="AL76" s="878"/>
      <c r="AM76" s="878"/>
      <c r="AN76" s="878"/>
      <c r="AO76" s="834"/>
      <c r="AP76" s="879">
        <v>101</v>
      </c>
      <c r="AQ76" s="878"/>
      <c r="AR76" s="878"/>
      <c r="AS76" s="878"/>
      <c r="AT76" s="834"/>
      <c r="AU76" s="879">
        <v>15</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t="s">
        <v>557</v>
      </c>
      <c r="C77" s="874"/>
      <c r="D77" s="874"/>
      <c r="E77" s="874"/>
      <c r="F77" s="874"/>
      <c r="G77" s="874"/>
      <c r="H77" s="874"/>
      <c r="I77" s="874"/>
      <c r="J77" s="874"/>
      <c r="K77" s="874"/>
      <c r="L77" s="874"/>
      <c r="M77" s="874"/>
      <c r="N77" s="874"/>
      <c r="O77" s="874"/>
      <c r="P77" s="875"/>
      <c r="Q77" s="877">
        <v>5</v>
      </c>
      <c r="R77" s="878"/>
      <c r="S77" s="878"/>
      <c r="T77" s="878"/>
      <c r="U77" s="834"/>
      <c r="V77" s="879">
        <v>3</v>
      </c>
      <c r="W77" s="878"/>
      <c r="X77" s="878"/>
      <c r="Y77" s="878"/>
      <c r="Z77" s="834"/>
      <c r="AA77" s="879">
        <v>2</v>
      </c>
      <c r="AB77" s="878"/>
      <c r="AC77" s="878"/>
      <c r="AD77" s="878"/>
      <c r="AE77" s="834"/>
      <c r="AF77" s="879">
        <v>2</v>
      </c>
      <c r="AG77" s="878"/>
      <c r="AH77" s="878"/>
      <c r="AI77" s="878"/>
      <c r="AJ77" s="834"/>
      <c r="AK77" s="879">
        <v>0</v>
      </c>
      <c r="AL77" s="878"/>
      <c r="AM77" s="878"/>
      <c r="AN77" s="878"/>
      <c r="AO77" s="834"/>
      <c r="AP77" s="879" t="s">
        <v>489</v>
      </c>
      <c r="AQ77" s="878"/>
      <c r="AR77" s="878"/>
      <c r="AS77" s="878"/>
      <c r="AT77" s="834"/>
      <c r="AU77" s="879" t="s">
        <v>489</v>
      </c>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t="s">
        <v>558</v>
      </c>
      <c r="C78" s="874"/>
      <c r="D78" s="874"/>
      <c r="E78" s="874"/>
      <c r="F78" s="874"/>
      <c r="G78" s="874"/>
      <c r="H78" s="874"/>
      <c r="I78" s="874"/>
      <c r="J78" s="874"/>
      <c r="K78" s="874"/>
      <c r="L78" s="874"/>
      <c r="M78" s="874"/>
      <c r="N78" s="874"/>
      <c r="O78" s="874"/>
      <c r="P78" s="875"/>
      <c r="Q78" s="876">
        <v>249</v>
      </c>
      <c r="R78" s="830"/>
      <c r="S78" s="830"/>
      <c r="T78" s="830"/>
      <c r="U78" s="830"/>
      <c r="V78" s="830">
        <v>153</v>
      </c>
      <c r="W78" s="830"/>
      <c r="X78" s="830"/>
      <c r="Y78" s="830"/>
      <c r="Z78" s="830"/>
      <c r="AA78" s="830">
        <v>96</v>
      </c>
      <c r="AB78" s="830"/>
      <c r="AC78" s="830"/>
      <c r="AD78" s="830"/>
      <c r="AE78" s="830"/>
      <c r="AF78" s="830">
        <v>96</v>
      </c>
      <c r="AG78" s="830"/>
      <c r="AH78" s="830"/>
      <c r="AI78" s="830"/>
      <c r="AJ78" s="830"/>
      <c r="AK78" s="830" t="s">
        <v>489</v>
      </c>
      <c r="AL78" s="830"/>
      <c r="AM78" s="830"/>
      <c r="AN78" s="830"/>
      <c r="AO78" s="830"/>
      <c r="AP78" s="830" t="s">
        <v>489</v>
      </c>
      <c r="AQ78" s="830"/>
      <c r="AR78" s="830"/>
      <c r="AS78" s="830"/>
      <c r="AT78" s="830"/>
      <c r="AU78" s="830" t="s">
        <v>489</v>
      </c>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t="s">
        <v>559</v>
      </c>
      <c r="C79" s="874"/>
      <c r="D79" s="874"/>
      <c r="E79" s="874"/>
      <c r="F79" s="874"/>
      <c r="G79" s="874"/>
      <c r="H79" s="874"/>
      <c r="I79" s="874"/>
      <c r="J79" s="874"/>
      <c r="K79" s="874"/>
      <c r="L79" s="874"/>
      <c r="M79" s="874"/>
      <c r="N79" s="874"/>
      <c r="O79" s="874"/>
      <c r="P79" s="875"/>
      <c r="Q79" s="876">
        <v>38</v>
      </c>
      <c r="R79" s="830"/>
      <c r="S79" s="830"/>
      <c r="T79" s="830"/>
      <c r="U79" s="830"/>
      <c r="V79" s="830">
        <v>23</v>
      </c>
      <c r="W79" s="830"/>
      <c r="X79" s="830"/>
      <c r="Y79" s="830"/>
      <c r="Z79" s="830"/>
      <c r="AA79" s="830">
        <v>15</v>
      </c>
      <c r="AB79" s="830"/>
      <c r="AC79" s="830"/>
      <c r="AD79" s="830"/>
      <c r="AE79" s="830"/>
      <c r="AF79" s="830">
        <v>15</v>
      </c>
      <c r="AG79" s="830"/>
      <c r="AH79" s="830"/>
      <c r="AI79" s="830"/>
      <c r="AJ79" s="830"/>
      <c r="AK79" s="830" t="s">
        <v>489</v>
      </c>
      <c r="AL79" s="830"/>
      <c r="AM79" s="830"/>
      <c r="AN79" s="830"/>
      <c r="AO79" s="830"/>
      <c r="AP79" s="830" t="s">
        <v>489</v>
      </c>
      <c r="AQ79" s="830"/>
      <c r="AR79" s="830"/>
      <c r="AS79" s="830"/>
      <c r="AT79" s="830"/>
      <c r="AU79" s="830" t="s">
        <v>489</v>
      </c>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t="s">
        <v>560</v>
      </c>
      <c r="C80" s="874"/>
      <c r="D80" s="874"/>
      <c r="E80" s="874"/>
      <c r="F80" s="874"/>
      <c r="G80" s="874"/>
      <c r="H80" s="874"/>
      <c r="I80" s="874"/>
      <c r="J80" s="874"/>
      <c r="K80" s="874"/>
      <c r="L80" s="874"/>
      <c r="M80" s="874"/>
      <c r="N80" s="874"/>
      <c r="O80" s="874"/>
      <c r="P80" s="875"/>
      <c r="Q80" s="876">
        <v>237</v>
      </c>
      <c r="R80" s="830"/>
      <c r="S80" s="830"/>
      <c r="T80" s="830"/>
      <c r="U80" s="830"/>
      <c r="V80" s="830">
        <v>234</v>
      </c>
      <c r="W80" s="830"/>
      <c r="X80" s="830"/>
      <c r="Y80" s="830"/>
      <c r="Z80" s="830"/>
      <c r="AA80" s="830">
        <v>4</v>
      </c>
      <c r="AB80" s="830"/>
      <c r="AC80" s="830"/>
      <c r="AD80" s="830"/>
      <c r="AE80" s="830"/>
      <c r="AF80" s="830">
        <v>4</v>
      </c>
      <c r="AG80" s="830"/>
      <c r="AH80" s="830"/>
      <c r="AI80" s="830"/>
      <c r="AJ80" s="830"/>
      <c r="AK80" s="830">
        <v>12</v>
      </c>
      <c r="AL80" s="830"/>
      <c r="AM80" s="830"/>
      <c r="AN80" s="830"/>
      <c r="AO80" s="830"/>
      <c r="AP80" s="830" t="s">
        <v>489</v>
      </c>
      <c r="AQ80" s="830"/>
      <c r="AR80" s="830"/>
      <c r="AS80" s="830"/>
      <c r="AT80" s="830"/>
      <c r="AU80" s="830" t="s">
        <v>489</v>
      </c>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t="s">
        <v>561</v>
      </c>
      <c r="C81" s="874"/>
      <c r="D81" s="874"/>
      <c r="E81" s="874"/>
      <c r="F81" s="874"/>
      <c r="G81" s="874"/>
      <c r="H81" s="874"/>
      <c r="I81" s="874"/>
      <c r="J81" s="874"/>
      <c r="K81" s="874"/>
      <c r="L81" s="874"/>
      <c r="M81" s="874"/>
      <c r="N81" s="874"/>
      <c r="O81" s="874"/>
      <c r="P81" s="875"/>
      <c r="Q81" s="876">
        <v>254366</v>
      </c>
      <c r="R81" s="830"/>
      <c r="S81" s="830"/>
      <c r="T81" s="830"/>
      <c r="U81" s="830"/>
      <c r="V81" s="830">
        <v>246438</v>
      </c>
      <c r="W81" s="830"/>
      <c r="X81" s="830"/>
      <c r="Y81" s="830"/>
      <c r="Z81" s="830"/>
      <c r="AA81" s="830">
        <v>7929</v>
      </c>
      <c r="AB81" s="830"/>
      <c r="AC81" s="830"/>
      <c r="AD81" s="830"/>
      <c r="AE81" s="830"/>
      <c r="AF81" s="830">
        <v>7525</v>
      </c>
      <c r="AG81" s="830"/>
      <c r="AH81" s="830"/>
      <c r="AI81" s="830"/>
      <c r="AJ81" s="830"/>
      <c r="AK81" s="830" t="s">
        <v>489</v>
      </c>
      <c r="AL81" s="830"/>
      <c r="AM81" s="830"/>
      <c r="AN81" s="830"/>
      <c r="AO81" s="830"/>
      <c r="AP81" s="830" t="s">
        <v>489</v>
      </c>
      <c r="AQ81" s="830"/>
      <c r="AR81" s="830"/>
      <c r="AS81" s="830"/>
      <c r="AT81" s="830"/>
      <c r="AU81" s="830" t="s">
        <v>489</v>
      </c>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8830</v>
      </c>
      <c r="AG88" s="844"/>
      <c r="AH88" s="844"/>
      <c r="AI88" s="844"/>
      <c r="AJ88" s="844"/>
      <c r="AK88" s="841"/>
      <c r="AL88" s="841"/>
      <c r="AM88" s="841"/>
      <c r="AN88" s="841"/>
      <c r="AO88" s="841"/>
      <c r="AP88" s="844">
        <v>412</v>
      </c>
      <c r="AQ88" s="844"/>
      <c r="AR88" s="844"/>
      <c r="AS88" s="844"/>
      <c r="AT88" s="844"/>
      <c r="AU88" s="844">
        <v>246</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359</v>
      </c>
      <c r="CS102" s="852"/>
      <c r="CT102" s="852"/>
      <c r="CU102" s="852"/>
      <c r="CV102" s="891"/>
      <c r="CW102" s="890">
        <v>72</v>
      </c>
      <c r="CX102" s="852"/>
      <c r="CY102" s="852"/>
      <c r="CZ102" s="852"/>
      <c r="DA102" s="891"/>
      <c r="DB102" s="890">
        <v>798</v>
      </c>
      <c r="DC102" s="852"/>
      <c r="DD102" s="852"/>
      <c r="DE102" s="852"/>
      <c r="DF102" s="891"/>
      <c r="DG102" s="890" t="s">
        <v>489</v>
      </c>
      <c r="DH102" s="852"/>
      <c r="DI102" s="852"/>
      <c r="DJ102" s="852"/>
      <c r="DK102" s="891"/>
      <c r="DL102" s="890" t="s">
        <v>489</v>
      </c>
      <c r="DM102" s="852"/>
      <c r="DN102" s="852"/>
      <c r="DO102" s="852"/>
      <c r="DP102" s="891"/>
      <c r="DQ102" s="890" t="s">
        <v>489</v>
      </c>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30"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5917366</v>
      </c>
      <c r="AB110" s="900"/>
      <c r="AC110" s="900"/>
      <c r="AD110" s="900"/>
      <c r="AE110" s="901"/>
      <c r="AF110" s="902">
        <v>4780463</v>
      </c>
      <c r="AG110" s="900"/>
      <c r="AH110" s="900"/>
      <c r="AI110" s="900"/>
      <c r="AJ110" s="901"/>
      <c r="AK110" s="902">
        <v>5196896</v>
      </c>
      <c r="AL110" s="900"/>
      <c r="AM110" s="900"/>
      <c r="AN110" s="900"/>
      <c r="AO110" s="901"/>
      <c r="AP110" s="903">
        <v>14.8</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45606181</v>
      </c>
      <c r="BR110" s="931"/>
      <c r="BS110" s="931"/>
      <c r="BT110" s="931"/>
      <c r="BU110" s="931"/>
      <c r="BV110" s="931">
        <v>46449184</v>
      </c>
      <c r="BW110" s="931"/>
      <c r="BX110" s="931"/>
      <c r="BY110" s="931"/>
      <c r="BZ110" s="931"/>
      <c r="CA110" s="931">
        <v>45402542</v>
      </c>
      <c r="CB110" s="931"/>
      <c r="CC110" s="931"/>
      <c r="CD110" s="931"/>
      <c r="CE110" s="931"/>
      <c r="CF110" s="944">
        <v>129</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31973721</v>
      </c>
      <c r="BR112" s="926"/>
      <c r="BS112" s="926"/>
      <c r="BT112" s="926"/>
      <c r="BU112" s="926"/>
      <c r="BV112" s="926">
        <v>30515516</v>
      </c>
      <c r="BW112" s="926"/>
      <c r="BX112" s="926"/>
      <c r="BY112" s="926"/>
      <c r="BZ112" s="926"/>
      <c r="CA112" s="926">
        <v>30431143</v>
      </c>
      <c r="CB112" s="926"/>
      <c r="CC112" s="926"/>
      <c r="CD112" s="926"/>
      <c r="CE112" s="926"/>
      <c r="CF112" s="920">
        <v>86.5</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2727772</v>
      </c>
      <c r="AB113" s="938"/>
      <c r="AC113" s="938"/>
      <c r="AD113" s="938"/>
      <c r="AE113" s="939"/>
      <c r="AF113" s="940">
        <v>2667718</v>
      </c>
      <c r="AG113" s="938"/>
      <c r="AH113" s="938"/>
      <c r="AI113" s="938"/>
      <c r="AJ113" s="939"/>
      <c r="AK113" s="940">
        <v>3078457</v>
      </c>
      <c r="AL113" s="938"/>
      <c r="AM113" s="938"/>
      <c r="AN113" s="938"/>
      <c r="AO113" s="939"/>
      <c r="AP113" s="941">
        <v>8.6999999999999993</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507838</v>
      </c>
      <c r="BR113" s="926"/>
      <c r="BS113" s="926"/>
      <c r="BT113" s="926"/>
      <c r="BU113" s="926"/>
      <c r="BV113" s="926">
        <v>386225</v>
      </c>
      <c r="BW113" s="926"/>
      <c r="BX113" s="926"/>
      <c r="BY113" s="926"/>
      <c r="BZ113" s="926"/>
      <c r="CA113" s="926">
        <v>245912</v>
      </c>
      <c r="CB113" s="926"/>
      <c r="CC113" s="926"/>
      <c r="CD113" s="926"/>
      <c r="CE113" s="926"/>
      <c r="CF113" s="920">
        <v>0.7</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91900</v>
      </c>
      <c r="AB114" s="959"/>
      <c r="AC114" s="959"/>
      <c r="AD114" s="959"/>
      <c r="AE114" s="960"/>
      <c r="AF114" s="961">
        <v>91795</v>
      </c>
      <c r="AG114" s="959"/>
      <c r="AH114" s="959"/>
      <c r="AI114" s="959"/>
      <c r="AJ114" s="960"/>
      <c r="AK114" s="961">
        <v>118833</v>
      </c>
      <c r="AL114" s="959"/>
      <c r="AM114" s="959"/>
      <c r="AN114" s="959"/>
      <c r="AO114" s="960"/>
      <c r="AP114" s="962">
        <v>0.3</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9951616</v>
      </c>
      <c r="BR114" s="926"/>
      <c r="BS114" s="926"/>
      <c r="BT114" s="926"/>
      <c r="BU114" s="926"/>
      <c r="BV114" s="926">
        <v>10118834</v>
      </c>
      <c r="BW114" s="926"/>
      <c r="BX114" s="926"/>
      <c r="BY114" s="926"/>
      <c r="BZ114" s="926"/>
      <c r="CA114" s="926">
        <v>10439185</v>
      </c>
      <c r="CB114" s="926"/>
      <c r="CC114" s="926"/>
      <c r="CD114" s="926"/>
      <c r="CE114" s="926"/>
      <c r="CF114" s="920">
        <v>29.7</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8737038</v>
      </c>
      <c r="AB117" s="979"/>
      <c r="AC117" s="979"/>
      <c r="AD117" s="979"/>
      <c r="AE117" s="980"/>
      <c r="AF117" s="981">
        <v>7539976</v>
      </c>
      <c r="AG117" s="979"/>
      <c r="AH117" s="979"/>
      <c r="AI117" s="979"/>
      <c r="AJ117" s="980"/>
      <c r="AK117" s="981">
        <v>8394186</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443</v>
      </c>
      <c r="BP119" s="1005"/>
      <c r="BQ119" s="999">
        <v>88039356</v>
      </c>
      <c r="BR119" s="1000"/>
      <c r="BS119" s="1000"/>
      <c r="BT119" s="1000"/>
      <c r="BU119" s="1000"/>
      <c r="BV119" s="1000">
        <v>87469759</v>
      </c>
      <c r="BW119" s="1000"/>
      <c r="BX119" s="1000"/>
      <c r="BY119" s="1000"/>
      <c r="BZ119" s="1000"/>
      <c r="CA119" s="1000">
        <v>86518782</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21077536</v>
      </c>
      <c r="BR120" s="931"/>
      <c r="BS120" s="931"/>
      <c r="BT120" s="931"/>
      <c r="BU120" s="931"/>
      <c r="BV120" s="931">
        <v>22119265</v>
      </c>
      <c r="BW120" s="931"/>
      <c r="BX120" s="931"/>
      <c r="BY120" s="931"/>
      <c r="BZ120" s="931"/>
      <c r="CA120" s="931">
        <v>23962484</v>
      </c>
      <c r="CB120" s="931"/>
      <c r="CC120" s="931"/>
      <c r="CD120" s="931"/>
      <c r="CE120" s="931"/>
      <c r="CF120" s="944">
        <v>68.099999999999994</v>
      </c>
      <c r="CG120" s="945"/>
      <c r="CH120" s="945"/>
      <c r="CI120" s="945"/>
      <c r="CJ120" s="945"/>
      <c r="CK120" s="1006" t="s">
        <v>447</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29784801</v>
      </c>
      <c r="DR120" s="931"/>
      <c r="DS120" s="931"/>
      <c r="DT120" s="931"/>
      <c r="DU120" s="931"/>
      <c r="DV120" s="932">
        <v>84.7</v>
      </c>
      <c r="DW120" s="932"/>
      <c r="DX120" s="932"/>
      <c r="DY120" s="932"/>
      <c r="DZ120" s="933"/>
    </row>
    <row r="121" spans="1:130" s="230" customFormat="1" ht="26.25" customHeight="1" x14ac:dyDescent="0.15">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11407412</v>
      </c>
      <c r="BR121" s="926"/>
      <c r="BS121" s="926"/>
      <c r="BT121" s="926"/>
      <c r="BU121" s="926"/>
      <c r="BV121" s="926">
        <v>10777613</v>
      </c>
      <c r="BW121" s="926"/>
      <c r="BX121" s="926"/>
      <c r="BY121" s="926"/>
      <c r="BZ121" s="926"/>
      <c r="CA121" s="926">
        <v>10527046</v>
      </c>
      <c r="CB121" s="926"/>
      <c r="CC121" s="926"/>
      <c r="CD121" s="926"/>
      <c r="CE121" s="926"/>
      <c r="CF121" s="920">
        <v>29.9</v>
      </c>
      <c r="CG121" s="921"/>
      <c r="CH121" s="921"/>
      <c r="CI121" s="921"/>
      <c r="CJ121" s="921"/>
      <c r="CK121" s="1009"/>
      <c r="CL121" s="1010"/>
      <c r="CM121" s="1010"/>
      <c r="CN121" s="1010"/>
      <c r="CO121" s="1011"/>
      <c r="CP121" s="1019" t="s">
        <v>396</v>
      </c>
      <c r="CQ121" s="1020"/>
      <c r="CR121" s="1020"/>
      <c r="CS121" s="1020"/>
      <c r="CT121" s="1020"/>
      <c r="CU121" s="1020"/>
      <c r="CV121" s="1020"/>
      <c r="CW121" s="1020"/>
      <c r="CX121" s="1020"/>
      <c r="CY121" s="1020"/>
      <c r="CZ121" s="1020"/>
      <c r="DA121" s="1020"/>
      <c r="DB121" s="1020"/>
      <c r="DC121" s="1020"/>
      <c r="DD121" s="1020"/>
      <c r="DE121" s="1020"/>
      <c r="DF121" s="1021"/>
      <c r="DG121" s="925">
        <v>325676</v>
      </c>
      <c r="DH121" s="926"/>
      <c r="DI121" s="926"/>
      <c r="DJ121" s="926"/>
      <c r="DK121" s="926"/>
      <c r="DL121" s="926">
        <v>29561</v>
      </c>
      <c r="DM121" s="926"/>
      <c r="DN121" s="926"/>
      <c r="DO121" s="926"/>
      <c r="DP121" s="926"/>
      <c r="DQ121" s="926">
        <v>467052</v>
      </c>
      <c r="DR121" s="926"/>
      <c r="DS121" s="926"/>
      <c r="DT121" s="926"/>
      <c r="DU121" s="926"/>
      <c r="DV121" s="927">
        <v>1.3</v>
      </c>
      <c r="DW121" s="927"/>
      <c r="DX121" s="927"/>
      <c r="DY121" s="927"/>
      <c r="DZ121" s="928"/>
    </row>
    <row r="122" spans="1:130" s="230" customFormat="1" ht="26.25" customHeight="1" x14ac:dyDescent="0.15">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66829902</v>
      </c>
      <c r="BR122" s="1000"/>
      <c r="BS122" s="1000"/>
      <c r="BT122" s="1000"/>
      <c r="BU122" s="1000"/>
      <c r="BV122" s="1000">
        <v>65277408</v>
      </c>
      <c r="BW122" s="1000"/>
      <c r="BX122" s="1000"/>
      <c r="BY122" s="1000"/>
      <c r="BZ122" s="1000"/>
      <c r="CA122" s="1000">
        <v>62691039</v>
      </c>
      <c r="CB122" s="1000"/>
      <c r="CC122" s="1000"/>
      <c r="CD122" s="1000"/>
      <c r="CE122" s="1000"/>
      <c r="CF122" s="1017">
        <v>178.2</v>
      </c>
      <c r="CG122" s="1018"/>
      <c r="CH122" s="1018"/>
      <c r="CI122" s="1018"/>
      <c r="CJ122" s="1018"/>
      <c r="CK122" s="1009"/>
      <c r="CL122" s="1010"/>
      <c r="CM122" s="1010"/>
      <c r="CN122" s="1010"/>
      <c r="CO122" s="1011"/>
      <c r="CP122" s="1019" t="s">
        <v>393</v>
      </c>
      <c r="CQ122" s="1020"/>
      <c r="CR122" s="1020"/>
      <c r="CS122" s="1020"/>
      <c r="CT122" s="1020"/>
      <c r="CU122" s="1020"/>
      <c r="CV122" s="1020"/>
      <c r="CW122" s="1020"/>
      <c r="CX122" s="1020"/>
      <c r="CY122" s="1020"/>
      <c r="CZ122" s="1020"/>
      <c r="DA122" s="1020"/>
      <c r="DB122" s="1020"/>
      <c r="DC122" s="1020"/>
      <c r="DD122" s="1020"/>
      <c r="DE122" s="1020"/>
      <c r="DF122" s="1021"/>
      <c r="DG122" s="925">
        <v>246173</v>
      </c>
      <c r="DH122" s="926"/>
      <c r="DI122" s="926"/>
      <c r="DJ122" s="926"/>
      <c r="DK122" s="926"/>
      <c r="DL122" s="926">
        <v>203723</v>
      </c>
      <c r="DM122" s="926"/>
      <c r="DN122" s="926"/>
      <c r="DO122" s="926"/>
      <c r="DP122" s="926"/>
      <c r="DQ122" s="926">
        <v>179290</v>
      </c>
      <c r="DR122" s="926"/>
      <c r="DS122" s="926"/>
      <c r="DT122" s="926"/>
      <c r="DU122" s="926"/>
      <c r="DV122" s="927">
        <v>0.5</v>
      </c>
      <c r="DW122" s="927"/>
      <c r="DX122" s="927"/>
      <c r="DY122" s="927"/>
      <c r="DZ122" s="928"/>
    </row>
    <row r="123" spans="1:130" s="230" customFormat="1" ht="26.25" customHeight="1" x14ac:dyDescent="0.15">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451</v>
      </c>
      <c r="BP123" s="1005"/>
      <c r="BQ123" s="1063">
        <v>99314850</v>
      </c>
      <c r="BR123" s="1064"/>
      <c r="BS123" s="1064"/>
      <c r="BT123" s="1064"/>
      <c r="BU123" s="1064"/>
      <c r="BV123" s="1064">
        <v>98174286</v>
      </c>
      <c r="BW123" s="1064"/>
      <c r="BX123" s="1064"/>
      <c r="BY123" s="1064"/>
      <c r="BZ123" s="1064"/>
      <c r="CA123" s="1064">
        <v>97180569</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v>31401872</v>
      </c>
      <c r="DH124" s="986"/>
      <c r="DI124" s="986"/>
      <c r="DJ124" s="986"/>
      <c r="DK124" s="987"/>
      <c r="DL124" s="985">
        <v>30282232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999615</v>
      </c>
      <c r="AB128" s="1046"/>
      <c r="AC128" s="1046"/>
      <c r="AD128" s="1046"/>
      <c r="AE128" s="1047"/>
      <c r="AF128" s="1048">
        <v>976191</v>
      </c>
      <c r="AG128" s="1046"/>
      <c r="AH128" s="1046"/>
      <c r="AI128" s="1046"/>
      <c r="AJ128" s="1047"/>
      <c r="AK128" s="1048">
        <v>958034</v>
      </c>
      <c r="AL128" s="1046"/>
      <c r="AM128" s="1046"/>
      <c r="AN128" s="1046"/>
      <c r="AO128" s="1047"/>
      <c r="AP128" s="1049"/>
      <c r="AQ128" s="1050"/>
      <c r="AR128" s="1050"/>
      <c r="AS128" s="1050"/>
      <c r="AT128" s="1051"/>
      <c r="AU128" s="232"/>
      <c r="AV128" s="232"/>
      <c r="AW128" s="232"/>
      <c r="AX128" s="896" t="s">
        <v>465</v>
      </c>
      <c r="AY128" s="897"/>
      <c r="AZ128" s="897"/>
      <c r="BA128" s="897"/>
      <c r="BB128" s="897"/>
      <c r="BC128" s="897"/>
      <c r="BD128" s="897"/>
      <c r="BE128" s="898"/>
      <c r="BF128" s="1052" t="s">
        <v>122</v>
      </c>
      <c r="BG128" s="1053"/>
      <c r="BH128" s="1053"/>
      <c r="BI128" s="1053"/>
      <c r="BJ128" s="1053"/>
      <c r="BK128" s="1053"/>
      <c r="BL128" s="1054"/>
      <c r="BM128" s="1052">
        <v>11.42</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42752690</v>
      </c>
      <c r="AB129" s="959"/>
      <c r="AC129" s="959"/>
      <c r="AD129" s="959"/>
      <c r="AE129" s="960"/>
      <c r="AF129" s="961">
        <v>41321684</v>
      </c>
      <c r="AG129" s="959"/>
      <c r="AH129" s="959"/>
      <c r="AI129" s="959"/>
      <c r="AJ129" s="960"/>
      <c r="AK129" s="961">
        <v>41702827</v>
      </c>
      <c r="AL129" s="959"/>
      <c r="AM129" s="959"/>
      <c r="AN129" s="959"/>
      <c r="AO129" s="960"/>
      <c r="AP129" s="1073"/>
      <c r="AQ129" s="1074"/>
      <c r="AR129" s="1074"/>
      <c r="AS129" s="1074"/>
      <c r="AT129" s="1075"/>
      <c r="AU129" s="233"/>
      <c r="AV129" s="233"/>
      <c r="AW129" s="233"/>
      <c r="AX129" s="1065" t="s">
        <v>468</v>
      </c>
      <c r="AY129" s="923"/>
      <c r="AZ129" s="923"/>
      <c r="BA129" s="923"/>
      <c r="BB129" s="923"/>
      <c r="BC129" s="923"/>
      <c r="BD129" s="923"/>
      <c r="BE129" s="924"/>
      <c r="BF129" s="1066" t="s">
        <v>122</v>
      </c>
      <c r="BG129" s="1067"/>
      <c r="BH129" s="1067"/>
      <c r="BI129" s="1067"/>
      <c r="BJ129" s="1067"/>
      <c r="BK129" s="1067"/>
      <c r="BL129" s="1068"/>
      <c r="BM129" s="1066">
        <v>16.420000000000002</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7242353</v>
      </c>
      <c r="AB130" s="959"/>
      <c r="AC130" s="959"/>
      <c r="AD130" s="959"/>
      <c r="AE130" s="960"/>
      <c r="AF130" s="961">
        <v>6386366</v>
      </c>
      <c r="AG130" s="959"/>
      <c r="AH130" s="959"/>
      <c r="AI130" s="959"/>
      <c r="AJ130" s="960"/>
      <c r="AK130" s="961">
        <v>6519314</v>
      </c>
      <c r="AL130" s="959"/>
      <c r="AM130" s="959"/>
      <c r="AN130" s="959"/>
      <c r="AO130" s="960"/>
      <c r="AP130" s="1073"/>
      <c r="AQ130" s="1074"/>
      <c r="AR130" s="1074"/>
      <c r="AS130" s="1074"/>
      <c r="AT130" s="1075"/>
      <c r="AU130" s="233"/>
      <c r="AV130" s="233"/>
      <c r="AW130" s="233"/>
      <c r="AX130" s="1065" t="s">
        <v>471</v>
      </c>
      <c r="AY130" s="923"/>
      <c r="AZ130" s="923"/>
      <c r="BA130" s="923"/>
      <c r="BB130" s="923"/>
      <c r="BC130" s="923"/>
      <c r="BD130" s="923"/>
      <c r="BE130" s="924"/>
      <c r="BF130" s="1101">
        <v>1.5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35510337</v>
      </c>
      <c r="AB131" s="986"/>
      <c r="AC131" s="986"/>
      <c r="AD131" s="986"/>
      <c r="AE131" s="987"/>
      <c r="AF131" s="985">
        <v>34935318</v>
      </c>
      <c r="AG131" s="986"/>
      <c r="AH131" s="986"/>
      <c r="AI131" s="986"/>
      <c r="AJ131" s="987"/>
      <c r="AK131" s="985">
        <v>35183513</v>
      </c>
      <c r="AL131" s="986"/>
      <c r="AM131" s="986"/>
      <c r="AN131" s="986"/>
      <c r="AO131" s="987"/>
      <c r="AP131" s="1110"/>
      <c r="AQ131" s="1111"/>
      <c r="AR131" s="1111"/>
      <c r="AS131" s="1111"/>
      <c r="AT131" s="1112"/>
      <c r="AU131" s="233"/>
      <c r="AV131" s="233"/>
      <c r="AW131" s="233"/>
      <c r="AX131" s="1083" t="s">
        <v>473</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1.394157425</v>
      </c>
      <c r="AB132" s="1097"/>
      <c r="AC132" s="1097"/>
      <c r="AD132" s="1097"/>
      <c r="AE132" s="1098"/>
      <c r="AF132" s="1099">
        <v>0.50784996400000004</v>
      </c>
      <c r="AG132" s="1097"/>
      <c r="AH132" s="1097"/>
      <c r="AI132" s="1097"/>
      <c r="AJ132" s="1098"/>
      <c r="AK132" s="1099">
        <v>2.6058739499999999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3.6</v>
      </c>
      <c r="AB133" s="1080"/>
      <c r="AC133" s="1080"/>
      <c r="AD133" s="1080"/>
      <c r="AE133" s="1081"/>
      <c r="AF133" s="1079">
        <v>2</v>
      </c>
      <c r="AG133" s="1080"/>
      <c r="AH133" s="1080"/>
      <c r="AI133" s="1080"/>
      <c r="AJ133" s="1081"/>
      <c r="AK133" s="1079">
        <v>1.5</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hZYPQ5X4j7rXfTEfmBOTJX6gRH3S/9a+4ODZqhftaxhNnCWoxFtUQlVgFqccnNwZ6zefWiJE3M/tKUfD6J4A==" saltValue="slsuUts+ByIl2m4nDc3AM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CI73" sqref="CI73"/>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6ooOl8IOSwOdjGrazNbgjwLmn1i4ZAn8CzpZ9t2XrjNKEWzJy/ANk9CMaTNMDU5qyncm8HhkaiczN3roz95CMA==" saltValue="CCs4+kXDWShfQkWKXJ1X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AR2" sqref="AR2"/>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fqKcF3KXzdDYLWFjy0eywlm+gGWhxCISYGDIRgQUMVZF5V10iwE+aywSWaosAp4t663BSQTo4L82uFAiAL1sQ==" saltValue="gtm9tzkk0zCLk1MGNdgt7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1" workbookViewId="0">
      <selection activeCell="AK38" sqref="AK38:AN38"/>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485</v>
      </c>
      <c r="AL9" s="1117"/>
      <c r="AM9" s="1117"/>
      <c r="AN9" s="1118"/>
      <c r="AO9" s="281">
        <v>11765509</v>
      </c>
      <c r="AP9" s="281">
        <v>74789</v>
      </c>
      <c r="AQ9" s="282">
        <v>70342</v>
      </c>
      <c r="AR9" s="283">
        <v>6.3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486</v>
      </c>
      <c r="AL10" s="1117"/>
      <c r="AM10" s="1117"/>
      <c r="AN10" s="1118"/>
      <c r="AO10" s="284">
        <v>1767784</v>
      </c>
      <c r="AP10" s="284">
        <v>11237</v>
      </c>
      <c r="AQ10" s="285">
        <v>2808</v>
      </c>
      <c r="AR10" s="286">
        <v>300.2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487</v>
      </c>
      <c r="AL11" s="1117"/>
      <c r="AM11" s="1117"/>
      <c r="AN11" s="1118"/>
      <c r="AO11" s="284">
        <v>361392</v>
      </c>
      <c r="AP11" s="284">
        <v>2297</v>
      </c>
      <c r="AQ11" s="285">
        <v>515</v>
      </c>
      <c r="AR11" s="286">
        <v>346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488</v>
      </c>
      <c r="AL12" s="1117"/>
      <c r="AM12" s="1117"/>
      <c r="AN12" s="1118"/>
      <c r="AO12" s="284" t="s">
        <v>489</v>
      </c>
      <c r="AP12" s="284" t="s">
        <v>489</v>
      </c>
      <c r="AQ12" s="285">
        <v>16</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490</v>
      </c>
      <c r="AL13" s="1117"/>
      <c r="AM13" s="1117"/>
      <c r="AN13" s="1118"/>
      <c r="AO13" s="284">
        <v>515868</v>
      </c>
      <c r="AP13" s="284">
        <v>3279</v>
      </c>
      <c r="AQ13" s="285">
        <v>2090</v>
      </c>
      <c r="AR13" s="286">
        <v>56.9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491</v>
      </c>
      <c r="AL14" s="1117"/>
      <c r="AM14" s="1117"/>
      <c r="AN14" s="1118"/>
      <c r="AO14" s="284">
        <v>107450</v>
      </c>
      <c r="AP14" s="284">
        <v>683</v>
      </c>
      <c r="AQ14" s="285">
        <v>1621</v>
      </c>
      <c r="AR14" s="286">
        <v>-57.9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492</v>
      </c>
      <c r="AL15" s="1120"/>
      <c r="AM15" s="1120"/>
      <c r="AN15" s="1121"/>
      <c r="AO15" s="284">
        <v>-496066</v>
      </c>
      <c r="AP15" s="284">
        <v>-3153</v>
      </c>
      <c r="AQ15" s="285">
        <v>-2861</v>
      </c>
      <c r="AR15" s="286">
        <v>10.199999999999999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14021937</v>
      </c>
      <c r="AP16" s="284">
        <v>89132</v>
      </c>
      <c r="AQ16" s="285">
        <v>74531</v>
      </c>
      <c r="AR16" s="286">
        <v>19.600000000000001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497</v>
      </c>
      <c r="AL21" s="1123"/>
      <c r="AM21" s="1123"/>
      <c r="AN21" s="1124"/>
      <c r="AO21" s="297">
        <v>7.76</v>
      </c>
      <c r="AP21" s="298">
        <v>7.12</v>
      </c>
      <c r="AQ21" s="299">
        <v>0.64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498</v>
      </c>
      <c r="AL22" s="1123"/>
      <c r="AM22" s="1123"/>
      <c r="AN22" s="1124"/>
      <c r="AO22" s="302">
        <v>98</v>
      </c>
      <c r="AP22" s="303">
        <v>99</v>
      </c>
      <c r="AQ22" s="304">
        <v>-1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502</v>
      </c>
      <c r="AL32" s="1131"/>
      <c r="AM32" s="1131"/>
      <c r="AN32" s="1132"/>
      <c r="AO32" s="312">
        <v>5196896</v>
      </c>
      <c r="AP32" s="312">
        <v>33035</v>
      </c>
      <c r="AQ32" s="313">
        <v>35560</v>
      </c>
      <c r="AR32" s="314">
        <v>-7.1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503</v>
      </c>
      <c r="AL33" s="1131"/>
      <c r="AM33" s="1131"/>
      <c r="AN33" s="1132"/>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504</v>
      </c>
      <c r="AL34" s="1131"/>
      <c r="AM34" s="1131"/>
      <c r="AN34" s="1132"/>
      <c r="AO34" s="312" t="s">
        <v>489</v>
      </c>
      <c r="AP34" s="312" t="s">
        <v>489</v>
      </c>
      <c r="AQ34" s="313" t="s">
        <v>489</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505</v>
      </c>
      <c r="AL35" s="1131"/>
      <c r="AM35" s="1131"/>
      <c r="AN35" s="1132"/>
      <c r="AO35" s="312">
        <v>3078457</v>
      </c>
      <c r="AP35" s="312">
        <v>19569</v>
      </c>
      <c r="AQ35" s="313">
        <v>9717</v>
      </c>
      <c r="AR35" s="314">
        <v>101.4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506</v>
      </c>
      <c r="AL36" s="1131"/>
      <c r="AM36" s="1131"/>
      <c r="AN36" s="1132"/>
      <c r="AO36" s="312">
        <v>118833</v>
      </c>
      <c r="AP36" s="312">
        <v>755</v>
      </c>
      <c r="AQ36" s="313">
        <v>703</v>
      </c>
      <c r="AR36" s="314">
        <v>7.4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507</v>
      </c>
      <c r="AL37" s="1131"/>
      <c r="AM37" s="1131"/>
      <c r="AN37" s="1132"/>
      <c r="AO37" s="312" t="s">
        <v>489</v>
      </c>
      <c r="AP37" s="312" t="s">
        <v>489</v>
      </c>
      <c r="AQ37" s="313">
        <v>638</v>
      </c>
      <c r="AR37" s="314" t="s">
        <v>489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508</v>
      </c>
      <c r="AL38" s="1134"/>
      <c r="AM38" s="1134"/>
      <c r="AN38" s="1135"/>
      <c r="AO38" s="315" t="s">
        <v>489</v>
      </c>
      <c r="AP38" s="315" t="s">
        <v>489</v>
      </c>
      <c r="AQ38" s="316">
        <v>0</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509</v>
      </c>
      <c r="AL39" s="1134"/>
      <c r="AM39" s="1134"/>
      <c r="AN39" s="1135"/>
      <c r="AO39" s="312">
        <v>-958034</v>
      </c>
      <c r="AP39" s="312">
        <v>-6090</v>
      </c>
      <c r="AQ39" s="313">
        <v>-5627</v>
      </c>
      <c r="AR39" s="314">
        <v>8.1999999999999993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510</v>
      </c>
      <c r="AL40" s="1131"/>
      <c r="AM40" s="1131"/>
      <c r="AN40" s="1132"/>
      <c r="AO40" s="312">
        <v>-6519314</v>
      </c>
      <c r="AP40" s="312">
        <v>-41441</v>
      </c>
      <c r="AQ40" s="313">
        <v>-31921</v>
      </c>
      <c r="AR40" s="314">
        <v>29.8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916838</v>
      </c>
      <c r="AP41" s="312">
        <v>5828</v>
      </c>
      <c r="AQ41" s="313">
        <v>9069</v>
      </c>
      <c r="AR41" s="314">
        <v>-35.700000000000003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480</v>
      </c>
      <c r="AN49" s="1127" t="s">
        <v>513</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8957101</v>
      </c>
      <c r="AN51" s="334">
        <v>54791</v>
      </c>
      <c r="AO51" s="335">
        <v>1</v>
      </c>
      <c r="AP51" s="336">
        <v>56662</v>
      </c>
      <c r="AQ51" s="337">
        <v>17.899999999999999</v>
      </c>
      <c r="AR51" s="338">
        <v>-16.899999999999999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4709851</v>
      </c>
      <c r="AN52" s="342">
        <v>28810</v>
      </c>
      <c r="AO52" s="343">
        <v>-6.4</v>
      </c>
      <c r="AP52" s="344">
        <v>34709</v>
      </c>
      <c r="AQ52" s="345">
        <v>14.3</v>
      </c>
      <c r="AR52" s="346">
        <v>-20.7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5583333</v>
      </c>
      <c r="AN53" s="334">
        <v>34465</v>
      </c>
      <c r="AO53" s="335">
        <v>-37.1</v>
      </c>
      <c r="AP53" s="336">
        <v>60285</v>
      </c>
      <c r="AQ53" s="337">
        <v>6.4</v>
      </c>
      <c r="AR53" s="338">
        <v>-43.5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3208131</v>
      </c>
      <c r="AN54" s="342">
        <v>19804</v>
      </c>
      <c r="AO54" s="343">
        <v>-31.3</v>
      </c>
      <c r="AP54" s="344">
        <v>36445</v>
      </c>
      <c r="AQ54" s="345">
        <v>5</v>
      </c>
      <c r="AR54" s="346">
        <v>-36.299999999999997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4989988</v>
      </c>
      <c r="AN55" s="334">
        <v>31066</v>
      </c>
      <c r="AO55" s="335">
        <v>-9.9</v>
      </c>
      <c r="AP55" s="336">
        <v>52714</v>
      </c>
      <c r="AQ55" s="337">
        <v>-12.6</v>
      </c>
      <c r="AR55" s="338">
        <v>2.7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2720478</v>
      </c>
      <c r="AN56" s="342">
        <v>16937</v>
      </c>
      <c r="AO56" s="343">
        <v>-14.5</v>
      </c>
      <c r="AP56" s="344">
        <v>29032</v>
      </c>
      <c r="AQ56" s="345">
        <v>-20.3</v>
      </c>
      <c r="AR56" s="346">
        <v>5.8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6286518</v>
      </c>
      <c r="AN57" s="334">
        <v>39538</v>
      </c>
      <c r="AO57" s="335">
        <v>27.3</v>
      </c>
      <c r="AP57" s="336">
        <v>46001</v>
      </c>
      <c r="AQ57" s="337">
        <v>-12.7</v>
      </c>
      <c r="AR57" s="338">
        <v>40</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3169918</v>
      </c>
      <c r="AN58" s="342">
        <v>19937</v>
      </c>
      <c r="AO58" s="343">
        <v>17.7</v>
      </c>
      <c r="AP58" s="344">
        <v>27974</v>
      </c>
      <c r="AQ58" s="345">
        <v>-3.6</v>
      </c>
      <c r="AR58" s="346">
        <v>21.3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6049407</v>
      </c>
      <c r="AN59" s="334">
        <v>38454</v>
      </c>
      <c r="AO59" s="335">
        <v>-2.7</v>
      </c>
      <c r="AP59" s="336">
        <v>52878</v>
      </c>
      <c r="AQ59" s="337">
        <v>14.9</v>
      </c>
      <c r="AR59" s="338">
        <v>-17.600000000000001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4051291</v>
      </c>
      <c r="AN60" s="342">
        <v>25753</v>
      </c>
      <c r="AO60" s="343">
        <v>29.2</v>
      </c>
      <c r="AP60" s="344">
        <v>32136</v>
      </c>
      <c r="AQ60" s="345">
        <v>14.9</v>
      </c>
      <c r="AR60" s="346">
        <v>14.3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6373269</v>
      </c>
      <c r="AN61" s="349">
        <v>39663</v>
      </c>
      <c r="AO61" s="350">
        <v>-4.3</v>
      </c>
      <c r="AP61" s="351">
        <v>53708</v>
      </c>
      <c r="AQ61" s="352">
        <v>2.8</v>
      </c>
      <c r="AR61" s="338">
        <v>-7.1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3571934</v>
      </c>
      <c r="AN62" s="342">
        <v>22248</v>
      </c>
      <c r="AO62" s="343">
        <v>-1.1000000000000001</v>
      </c>
      <c r="AP62" s="344">
        <v>32059</v>
      </c>
      <c r="AQ62" s="345">
        <v>2.1</v>
      </c>
      <c r="AR62" s="346">
        <v>-3.2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BKBXHlkRWSDqTdZn1i9abTOqEGJPvSA28DusgXSnZb681zsDqbUjKkv7HkfCue+jVoEaZ31DhIskeoMUafn//A==" saltValue="la9vEP9Y5eKBmNGGdgIAy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2" zoomScaleNormal="100" zoomScaleSheetLayoutView="55" workbookViewId="0">
      <selection activeCell="AE102" sqref="AE102"/>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V8npDBRrgaZU/xOArn+2DJhgxz53RsP3P1f7rdHetEq+ZwdEmkY8WvD7BK5GQLW9ME6ER4gkREEKBdJNw9Mp5g==" saltValue="9lRonCG6I0Sc+m4q6jjW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2" zoomScaleNormal="100" zoomScaleSheetLayoutView="55" workbookViewId="0">
      <selection activeCell="AF102" sqref="AF102"/>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rwpAl85QPBWC872X1jRsPHo/UyxQ+XAaV74qcyGpd3f8nYvmnXHLCf+/VYZbetadvCO044+Aw8b5Dq8IAAgSQw==" saltValue="y2M4r8kmbRvw/gp+3ciDB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SheetLayoutView="100" workbookViewId="0">
      <selection activeCell="M50" sqref="M5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20.04</v>
      </c>
      <c r="G47" s="12">
        <v>17.89</v>
      </c>
      <c r="H47" s="12">
        <v>26.46</v>
      </c>
      <c r="I47" s="12">
        <v>28.19</v>
      </c>
      <c r="J47" s="13">
        <v>32.11</v>
      </c>
    </row>
    <row r="48" spans="2:10" ht="57.75" customHeight="1" x14ac:dyDescent="0.15">
      <c r="B48" s="14"/>
      <c r="C48" s="1141" t="s">
        <v>4</v>
      </c>
      <c r="D48" s="1141"/>
      <c r="E48" s="1142"/>
      <c r="F48" s="15">
        <v>4.79</v>
      </c>
      <c r="G48" s="16">
        <v>6.21</v>
      </c>
      <c r="H48" s="16">
        <v>4.75</v>
      </c>
      <c r="I48" s="16">
        <v>8.3800000000000008</v>
      </c>
      <c r="J48" s="17">
        <v>5.78</v>
      </c>
    </row>
    <row r="49" spans="2:10" ht="57.75" customHeight="1" thickBot="1" x14ac:dyDescent="0.2">
      <c r="B49" s="18"/>
      <c r="C49" s="1143" t="s">
        <v>5</v>
      </c>
      <c r="D49" s="1143"/>
      <c r="E49" s="1144"/>
      <c r="F49" s="19" t="s">
        <v>532</v>
      </c>
      <c r="G49" s="20">
        <v>0.66</v>
      </c>
      <c r="H49" s="20">
        <v>6.31</v>
      </c>
      <c r="I49" s="20">
        <v>4.28</v>
      </c>
      <c r="J49" s="21">
        <v>1.65</v>
      </c>
    </row>
    <row r="50" spans="2:10" x14ac:dyDescent="0.15"/>
  </sheetData>
  <sheetProtection algorithmName="SHA-512" hashValue="JiETBcZ0ZZymUffrUHPrqWWszC0MFsoYfpJqjWy4ww5GDw+X6VAUSqHZl9CTURynKuajBXi6oZF8f0aAE8BZNg==" saltValue="GoG5hUOP8lR1fHUw12vr4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