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D10E8958-69D4-45CB-9C8A-E99F959CEDE0}" xr6:coauthVersionLast="47" xr6:coauthVersionMax="47" xr10:uidLastSave="{00000000-0000-0000-0000-000000000000}"/>
  <bookViews>
    <workbookView xWindow="31275" yWindow="0" windowWidth="19320" windowHeight="15585" tabRatio="796" firstSheet="1" activeTab="1" xr2:uid="{00000000-000D-0000-FFFF-FFFF00000000}"/>
  </bookViews>
  <sheets>
    <sheet name="付表３－２" sheetId="27" state="hidden" r:id="rId1"/>
    <sheet name="勤務形態一覧表（児童発達支援・放課後デイサービス）" sheetId="109" r:id="rId2"/>
    <sheet name="勤務形態一覧表（記載例）" sheetId="110"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xlnm._FilterDatabase" localSheetId="2" hidden="1">'勤務形態一覧表（記載例）'!$AK$5:$AK$6</definedName>
    <definedName name="_xlnm._FilterDatabase" localSheetId="1" hidden="1">'勤務形態一覧表（児童発達支援・放課後デイサービス）'!$AK$5:$AK$6</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'勤務形態一覧表（記載例）'!$A$1:$AN$76</definedName>
    <definedName name="_xlnm.Print_Area" localSheetId="1">'勤務形態一覧表（児童発達支援・放課後デイサービス）'!$A$1:$AN$76</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3" i="110" l="1"/>
  <c r="AG43" i="110"/>
  <c r="AA43" i="110"/>
  <c r="U43" i="110"/>
  <c r="O43" i="110"/>
  <c r="I43" i="110"/>
  <c r="E43" i="110"/>
  <c r="C43" i="110"/>
  <c r="AL39" i="110"/>
  <c r="AG39" i="110"/>
  <c r="AA39" i="110"/>
  <c r="U39" i="110"/>
  <c r="O39" i="110"/>
  <c r="I39" i="110"/>
  <c r="E39" i="110"/>
  <c r="C39" i="110"/>
  <c r="AO14" i="110" s="1"/>
  <c r="AJ32" i="110"/>
  <c r="AI32" i="110"/>
  <c r="AH32" i="110"/>
  <c r="AG32" i="110"/>
  <c r="AF32" i="110"/>
  <c r="AE32" i="110"/>
  <c r="AD32" i="110"/>
  <c r="AC32" i="110"/>
  <c r="AB32" i="110"/>
  <c r="AA32" i="110"/>
  <c r="Z32" i="110"/>
  <c r="Y32" i="110"/>
  <c r="X32" i="110"/>
  <c r="W32" i="110"/>
  <c r="V32" i="110"/>
  <c r="U32" i="110"/>
  <c r="T32" i="110"/>
  <c r="S32" i="110"/>
  <c r="R32" i="110"/>
  <c r="Q32" i="110"/>
  <c r="P32" i="110"/>
  <c r="O32" i="110"/>
  <c r="N32" i="110"/>
  <c r="M32" i="110"/>
  <c r="L32" i="110"/>
  <c r="K32" i="110"/>
  <c r="J32" i="110"/>
  <c r="I32" i="110"/>
  <c r="H32" i="110"/>
  <c r="G32" i="110"/>
  <c r="F32" i="110"/>
  <c r="AK32" i="110" s="1"/>
  <c r="AL32" i="110" s="1"/>
  <c r="AO31" i="110"/>
  <c r="AK31" i="110"/>
  <c r="AL31" i="110" s="1"/>
  <c r="AO30" i="110"/>
  <c r="AK30" i="110"/>
  <c r="AO29" i="110"/>
  <c r="AK29" i="110"/>
  <c r="AL29" i="110" s="1"/>
  <c r="AO28" i="110"/>
  <c r="AK28" i="110"/>
  <c r="AL28" i="110" s="1"/>
  <c r="AO27" i="110"/>
  <c r="AK27" i="110"/>
  <c r="AL27" i="110" s="1"/>
  <c r="AO26" i="110"/>
  <c r="AK26" i="110"/>
  <c r="AO25" i="110"/>
  <c r="AK25" i="110"/>
  <c r="AL25" i="110" s="1"/>
  <c r="AO24" i="110"/>
  <c r="AK24" i="110"/>
  <c r="AL24" i="110" s="1"/>
  <c r="AO23" i="110"/>
  <c r="AK23" i="110"/>
  <c r="AL23" i="110" s="1"/>
  <c r="AO22" i="110"/>
  <c r="AK22" i="110"/>
  <c r="AO21" i="110"/>
  <c r="AK21" i="110"/>
  <c r="AL21" i="110" s="1"/>
  <c r="AO20" i="110"/>
  <c r="AK20" i="110"/>
  <c r="AL20" i="110" s="1"/>
  <c r="AO19" i="110"/>
  <c r="AK19" i="110"/>
  <c r="AL19" i="110" s="1"/>
  <c r="AO18" i="110"/>
  <c r="AK18" i="110"/>
  <c r="AO17" i="110"/>
  <c r="AK17" i="110"/>
  <c r="AL17" i="110" s="1"/>
  <c r="AK16" i="110"/>
  <c r="AL16" i="110" s="1"/>
  <c r="AK15" i="110"/>
  <c r="AL15" i="110" s="1"/>
  <c r="AK14" i="110"/>
  <c r="AK13" i="110"/>
  <c r="AL13" i="110" s="1"/>
  <c r="AK12" i="110"/>
  <c r="AL12" i="110" s="1"/>
  <c r="AJ11" i="110"/>
  <c r="AI11" i="110"/>
  <c r="AH11" i="110"/>
  <c r="AG11" i="110"/>
  <c r="AF11" i="110"/>
  <c r="AE11" i="110"/>
  <c r="AD11" i="110"/>
  <c r="AC11" i="110"/>
  <c r="AB11" i="110"/>
  <c r="AA11" i="110"/>
  <c r="Z11" i="110"/>
  <c r="Y11" i="110"/>
  <c r="X11" i="110"/>
  <c r="W11" i="110"/>
  <c r="V11" i="110"/>
  <c r="U11" i="110"/>
  <c r="T11" i="110"/>
  <c r="S11" i="110"/>
  <c r="R11" i="110"/>
  <c r="Q11" i="110"/>
  <c r="P11" i="110"/>
  <c r="O11" i="110"/>
  <c r="N11" i="110"/>
  <c r="M11" i="110"/>
  <c r="L11" i="110"/>
  <c r="K11" i="110"/>
  <c r="J11" i="110"/>
  <c r="I11" i="110"/>
  <c r="H11" i="110"/>
  <c r="G11" i="110"/>
  <c r="F11" i="110"/>
  <c r="AG10" i="110"/>
  <c r="AF10" i="110"/>
  <c r="AE10" i="110"/>
  <c r="AD10" i="110"/>
  <c r="AC10" i="110"/>
  <c r="AB10" i="110"/>
  <c r="AA10" i="110"/>
  <c r="Z10" i="110"/>
  <c r="Y10" i="110"/>
  <c r="X10" i="110"/>
  <c r="W10" i="110"/>
  <c r="V10" i="110"/>
  <c r="U10" i="110"/>
  <c r="T10" i="110"/>
  <c r="S10" i="110"/>
  <c r="R10" i="110"/>
  <c r="Q10" i="110"/>
  <c r="P10" i="110"/>
  <c r="O10" i="110"/>
  <c r="N10" i="110"/>
  <c r="M10" i="110"/>
  <c r="L10" i="110"/>
  <c r="K10" i="110"/>
  <c r="J10" i="110"/>
  <c r="I10" i="110"/>
  <c r="H10" i="110"/>
  <c r="G10" i="110"/>
  <c r="F10" i="110"/>
  <c r="AL30" i="110" s="1"/>
  <c r="AG39" i="109"/>
  <c r="AL43" i="109"/>
  <c r="AG43" i="109"/>
  <c r="AA43" i="109"/>
  <c r="U43" i="109"/>
  <c r="O43" i="109"/>
  <c r="I43" i="109"/>
  <c r="E43" i="109"/>
  <c r="C43" i="109"/>
  <c r="AO17" i="109"/>
  <c r="AO18" i="109"/>
  <c r="AO19" i="109"/>
  <c r="AO20" i="109"/>
  <c r="AO21" i="109"/>
  <c r="AO22" i="109"/>
  <c r="AO23" i="109"/>
  <c r="AO24" i="109"/>
  <c r="AO25" i="109"/>
  <c r="AO26" i="109"/>
  <c r="AO27" i="109"/>
  <c r="AO28" i="109"/>
  <c r="AO29" i="109"/>
  <c r="AO30" i="109"/>
  <c r="AO31" i="109"/>
  <c r="AJ10" i="110" l="1"/>
  <c r="AO13" i="110"/>
  <c r="U41" i="110" s="1"/>
  <c r="C41" i="110"/>
  <c r="AG41" i="110"/>
  <c r="AO15" i="110"/>
  <c r="C42" i="110"/>
  <c r="D42" i="110"/>
  <c r="E42" i="110"/>
  <c r="AH10" i="110"/>
  <c r="AO12" i="110"/>
  <c r="F41" i="110" s="1"/>
  <c r="AO16" i="110"/>
  <c r="AI10" i="110"/>
  <c r="AL14" i="110"/>
  <c r="AL18" i="110"/>
  <c r="AL22" i="110"/>
  <c r="AL26" i="110"/>
  <c r="E41" i="110"/>
  <c r="AL41" i="110"/>
  <c r="AA42" i="110"/>
  <c r="AL39" i="109"/>
  <c r="AA39" i="109"/>
  <c r="U39" i="109"/>
  <c r="O39" i="109"/>
  <c r="I39" i="109"/>
  <c r="E39" i="109"/>
  <c r="C39" i="109"/>
  <c r="AJ32" i="109"/>
  <c r="AI32" i="109"/>
  <c r="AH32" i="109"/>
  <c r="AG32" i="109"/>
  <c r="AF32" i="109"/>
  <c r="AE32" i="109"/>
  <c r="AD32" i="109"/>
  <c r="AC32" i="109"/>
  <c r="AB32" i="109"/>
  <c r="AA32" i="109"/>
  <c r="Z32" i="109"/>
  <c r="Y32" i="109"/>
  <c r="X32" i="109"/>
  <c r="W32" i="109"/>
  <c r="V32" i="109"/>
  <c r="U32" i="109"/>
  <c r="T32" i="109"/>
  <c r="S32" i="109"/>
  <c r="R32" i="109"/>
  <c r="Q32" i="109"/>
  <c r="P32" i="109"/>
  <c r="O32" i="109"/>
  <c r="N32" i="109"/>
  <c r="M32" i="109"/>
  <c r="L32" i="109"/>
  <c r="K32" i="109"/>
  <c r="J32" i="109"/>
  <c r="I32" i="109"/>
  <c r="H32" i="109"/>
  <c r="G32" i="109"/>
  <c r="F32" i="109"/>
  <c r="AK31" i="109"/>
  <c r="AK30" i="109"/>
  <c r="AK29" i="109"/>
  <c r="AK28" i="109"/>
  <c r="AK27" i="109"/>
  <c r="AK26" i="109"/>
  <c r="AK25" i="109"/>
  <c r="AK24" i="109"/>
  <c r="AK23" i="109"/>
  <c r="AK22" i="109"/>
  <c r="AK21" i="109"/>
  <c r="AK20" i="109"/>
  <c r="AK19" i="109"/>
  <c r="AK18" i="109"/>
  <c r="AK17" i="109"/>
  <c r="AK16" i="109"/>
  <c r="AK15" i="109"/>
  <c r="AK14" i="109"/>
  <c r="AK13" i="109"/>
  <c r="AK12" i="109"/>
  <c r="AG11" i="109"/>
  <c r="AF11" i="109"/>
  <c r="AE11" i="109"/>
  <c r="AD11" i="109"/>
  <c r="AC11" i="109"/>
  <c r="AB11" i="109"/>
  <c r="AA11" i="109"/>
  <c r="Z11" i="109"/>
  <c r="Y11" i="109"/>
  <c r="X11" i="109"/>
  <c r="W11" i="109"/>
  <c r="V11" i="109"/>
  <c r="U11" i="109"/>
  <c r="T11" i="109"/>
  <c r="S11" i="109"/>
  <c r="R11" i="109"/>
  <c r="Q11" i="109"/>
  <c r="P11" i="109"/>
  <c r="O11" i="109"/>
  <c r="N11" i="109"/>
  <c r="M11" i="109"/>
  <c r="L11" i="109"/>
  <c r="K11" i="109"/>
  <c r="J11" i="109"/>
  <c r="I11" i="109"/>
  <c r="H11" i="109"/>
  <c r="G11" i="109"/>
  <c r="F11" i="109"/>
  <c r="AH11" i="109" s="1"/>
  <c r="AG10" i="109"/>
  <c r="AF10" i="109"/>
  <c r="AE10" i="109"/>
  <c r="AD10" i="109"/>
  <c r="AC10" i="109"/>
  <c r="AB10" i="109"/>
  <c r="AA10" i="109"/>
  <c r="Z10" i="109"/>
  <c r="Y10" i="109"/>
  <c r="X10" i="109"/>
  <c r="W10" i="109"/>
  <c r="V10" i="109"/>
  <c r="U10" i="109"/>
  <c r="T10" i="109"/>
  <c r="S10" i="109"/>
  <c r="R10" i="109"/>
  <c r="Q10" i="109"/>
  <c r="P10" i="109"/>
  <c r="O10" i="109"/>
  <c r="N10" i="109"/>
  <c r="M10" i="109"/>
  <c r="L10" i="109"/>
  <c r="K10" i="109"/>
  <c r="J10" i="109"/>
  <c r="I10" i="109"/>
  <c r="H10" i="109"/>
  <c r="G10" i="109"/>
  <c r="F10" i="109"/>
  <c r="AL28" i="109" s="1"/>
  <c r="AI10" i="109"/>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X42" i="110" l="1"/>
  <c r="AA41" i="110"/>
  <c r="L42" i="110"/>
  <c r="X41" i="110"/>
  <c r="F42" i="110"/>
  <c r="AD42" i="110"/>
  <c r="O42" i="110"/>
  <c r="R42" i="110"/>
  <c r="R41" i="110"/>
  <c r="D41" i="110"/>
  <c r="AD41" i="110"/>
  <c r="AJ41" i="110"/>
  <c r="I42" i="110"/>
  <c r="O41" i="110"/>
  <c r="L41" i="110"/>
  <c r="I41" i="110"/>
  <c r="AJ42" i="110"/>
  <c r="AG42" i="110"/>
  <c r="AL42" i="110"/>
  <c r="AM42" i="110"/>
  <c r="U42" i="110"/>
  <c r="AM41" i="110"/>
  <c r="AO12" i="109"/>
  <c r="AO15" i="109"/>
  <c r="AO13" i="109"/>
  <c r="AA41" i="109" s="1"/>
  <c r="AO14" i="109"/>
  <c r="AO16" i="109"/>
  <c r="AL15" i="60"/>
  <c r="AL14" i="60"/>
  <c r="AL24" i="60"/>
  <c r="AL11" i="60"/>
  <c r="AL13" i="60"/>
  <c r="AL23" i="60"/>
  <c r="AL30" i="60"/>
  <c r="AL22" i="60"/>
  <c r="AL19" i="60"/>
  <c r="AL29" i="60"/>
  <c r="AL21" i="60"/>
  <c r="AL18" i="60"/>
  <c r="AL27" i="60"/>
  <c r="AK31" i="60"/>
  <c r="AL31" i="60" s="1"/>
  <c r="AL16" i="60"/>
  <c r="AL26" i="60"/>
  <c r="AL24" i="109"/>
  <c r="AL23" i="109"/>
  <c r="AL31" i="109"/>
  <c r="AL14" i="109"/>
  <c r="AL13" i="109"/>
  <c r="AL16" i="109"/>
  <c r="AJ10" i="109"/>
  <c r="AH10" i="109"/>
  <c r="AL25" i="109"/>
  <c r="AK32" i="109"/>
  <c r="AL32" i="109" s="1"/>
  <c r="AL19" i="109"/>
  <c r="AL26" i="109"/>
  <c r="AI11" i="109"/>
  <c r="AJ11" i="109"/>
  <c r="AL18" i="109"/>
  <c r="AL27" i="109"/>
  <c r="AL20" i="109"/>
  <c r="AL21" i="109"/>
  <c r="AL29" i="109"/>
  <c r="AI9" i="60"/>
  <c r="AI10" i="60"/>
  <c r="AL12" i="60"/>
  <c r="AJ9" i="60"/>
  <c r="AJ10" i="60"/>
  <c r="AL28" i="60"/>
  <c r="AL20" i="60"/>
  <c r="AL17" i="60"/>
  <c r="AL25" i="60"/>
  <c r="AL15" i="109"/>
  <c r="AL30" i="109"/>
  <c r="AL17" i="109"/>
  <c r="AL12" i="109"/>
  <c r="AL22" i="109"/>
  <c r="R42" i="109" l="1"/>
  <c r="X42" i="109"/>
  <c r="O41" i="109"/>
  <c r="L41" i="109"/>
  <c r="L42" i="109"/>
  <c r="AM41" i="109"/>
  <c r="E41" i="109"/>
  <c r="AA42" i="109"/>
  <c r="AD41" i="109"/>
  <c r="C41" i="109"/>
  <c r="D42" i="109"/>
  <c r="U42" i="109"/>
  <c r="C42" i="109"/>
  <c r="AL41" i="109"/>
  <c r="U41" i="109"/>
  <c r="D41" i="109"/>
  <c r="AL42" i="109"/>
  <c r="R41" i="109"/>
  <c r="I41" i="109"/>
  <c r="AM42" i="109"/>
  <c r="X41" i="109"/>
  <c r="E42" i="109"/>
  <c r="AD42" i="109"/>
  <c r="O42" i="109"/>
  <c r="F41" i="109"/>
  <c r="F42" i="109"/>
  <c r="I42" i="109"/>
  <c r="AG41" i="109"/>
  <c r="AJ41" i="109"/>
  <c r="AG42" i="109"/>
  <c r="AJ42" i="109"/>
</calcChain>
</file>

<file path=xl/sharedStrings.xml><?xml version="1.0" encoding="utf-8"?>
<sst xmlns="http://schemas.openxmlformats.org/spreadsheetml/2006/main" count="546" uniqueCount="243">
  <si>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</si>
  <si>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</si>
  <si>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</si>
  <si>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</si>
  <si>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</si>
  <si>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</si>
  <si>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</si>
  <si>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</si>
  <si>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</si>
  <si>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</si>
  <si>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</si>
  <si>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</si>
  <si>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</si>
  <si>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</si>
  <si>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</si>
  <si>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</si>
  <si>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</si>
  <si>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</si>
  <si>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</si>
  <si>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</si>
  <si>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</si>
  <si>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</si>
  <si>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</si>
  <si>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</si>
  <si>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</si>
  <si>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</si>
  <si>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</si>
  <si>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</si>
  <si>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</si>
  <si>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</si>
  <si>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</si>
  <si>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</si>
  <si>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</si>
  <si>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</si>
  <si>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</si>
  <si>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</si>
  <si>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</si>
  <si>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</si>
  <si>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</si>
  <si>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</si>
  <si>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</si>
  <si>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</si>
  <si>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</si>
  <si>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</si>
  <si>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</si>
  <si>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</si>
  <si>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</si>
  <si>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</si>
  <si>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</si>
  <si>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</si>
  <si>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</si>
  <si>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</si>
  <si>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</si>
  <si>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</si>
  <si>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</si>
  <si>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</si>
  <si>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</si>
  <si>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</si>
  <si>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</si>
  <si>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</si>
  <si>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</si>
  <si>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</si>
  <si>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</si>
  <si>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</si>
  <si>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</si>
  <si>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</si>
  <si>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</si>
  <si>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</si>
  <si>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</si>
  <si>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</si>
  <si>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</si>
  <si>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</si>
  <si>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</si>
  <si>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</si>
  <si>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</si>
  <si>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</si>
  <si>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</si>
  <si>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</si>
  <si>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</si>
  <si>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</si>
  <si>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</si>
  <si>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</si>
  <si>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</si>
  <si>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</si>
  <si>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</si>
  <si>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</si>
  <si>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</si>
  <si>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</si>
  <si>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</si>
  <si>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</si>
  <si>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</si>
  <si>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</si>
  <si>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</si>
  <si>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</si>
  <si>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</si>
  <si>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</si>
  <si>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</si>
  <si>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</si>
  <si>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</si>
  <si>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</si>
  <si>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</si>
  <si>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</si>
  <si>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</si>
  <si>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</si>
  <si>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</si>
  <si>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</si>
  <si>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</si>
  <si>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</si>
  <si>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</si>
  <si>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</si>
  <si>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</si>
  <si>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</si>
  <si>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</si>
  <si>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</si>
  <si>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</si>
  <si>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</si>
  <si>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</si>
  <si>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</si>
  <si>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</si>
  <si>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</si>
  <si>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</si>
  <si>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</si>
  <si>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</si>
  <si>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</si>
  <si>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</si>
  <si>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</si>
  <si>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</si>
  <si>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</si>
  <si>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</si>
  <si>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</si>
  <si>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</si>
  <si>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</si>
  <si>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</si>
  <si>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</si>
  <si>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</si>
  <si>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</si>
  <si>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</si>
  <si>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</si>
  <si>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</si>
  <si>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</si>
  <si>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</si>
  <si>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</si>
  <si>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</si>
  <si>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</si>
  <si>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</si>
  <si>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</si>
  <si>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</si>
  <si>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</si>
  <si>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</si>
  <si>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</si>
  <si>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</si>
  <si>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</si>
  <si>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</si>
  <si>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</si>
  <si>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</si>
  <si>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</si>
  <si>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</si>
  <si>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</si>
  <si>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</si>
  <si>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</si>
  <si>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</si>
  <si>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</si>
  <si>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</si>
  <si>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</si>
  <si>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</si>
  <si>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</si>
  <si>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</si>
  <si>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</si>
  <si>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</si>
  <si>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</si>
  <si>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</si>
  <si>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</si>
  <si>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</si>
  <si>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</si>
  <si>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</si>
  <si>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</si>
  <si>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</si>
  <si>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</si>
  <si>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</si>
  <si>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</si>
  <si>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</si>
  <si>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</si>
  <si>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</si>
  <si>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</si>
  <si>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</si>
  <si>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</si>
  <si>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</si>
  <si>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</si>
  <si>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</si>
  <si>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</si>
  <si>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</si>
  <si>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</si>
  <si>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</si>
  <si>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E</t>
    <phoneticPr fontId="3"/>
  </si>
  <si>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</si>
  <si>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</si>
  <si>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</si>
  <si>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</si>
  <si>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</si>
  <si>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(2)-2　定員</t>
    <rPh sb="6" eb="8">
      <t>テイイン</t>
    </rPh>
    <phoneticPr fontId="3"/>
  </si>
  <si>
    <t>児童発達支援管理責任者</t>
  </si>
  <si>
    <t>児童指導員</t>
    <rPh sb="0" eb="2">
      <t>ジドウ</t>
    </rPh>
    <rPh sb="2" eb="5">
      <t>シドウイン</t>
    </rPh>
    <phoneticPr fontId="3"/>
  </si>
  <si>
    <t>保育士</t>
    <rPh sb="0" eb="3">
      <t>ホイクシ</t>
    </rPh>
    <phoneticPr fontId="3"/>
  </si>
  <si>
    <t>その他職員</t>
    <rPh sb="2" eb="3">
      <t>タ</t>
    </rPh>
    <rPh sb="3" eb="5">
      <t>ショクイン</t>
    </rPh>
    <phoneticPr fontId="3"/>
  </si>
  <si>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8"/>
  </si>
  <si>
    <t>　(2) -2　定員数を入力してください。</t>
    <rPh sb="8" eb="11">
      <t>テイインスウ</t>
    </rPh>
    <rPh sb="12" eb="14">
      <t>ニュウリョク</t>
    </rPh>
    <phoneticPr fontId="3"/>
  </si>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</sst>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_ "/>
    <numFmt numFmtId="177" formatCode="[$-409]d;@"/>
    <numFmt numFmtId="178" formatCode="aaa"/>
  </numFmts>
  <fonts count="30">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12"/>
      <color rgb="FFC00000"/>
      <name val="ＭＳ ゴシック"/>
      <family val="3"/>
      <charset val="128"/>
    </font>
    <font>
      <sz val="12"/>
      <color theme="0" tint="-0.249977111117893"/>
      <name val="ＭＳ ゴシック"/>
      <family val="3"/>
      <charset val="128"/>
    </font>
    <font>
      <sz val="10"/>
      <color rgb="FFC00000"/>
      <name val="ＭＳ ゴシック"/>
      <family val="3"/>
      <charset val="128"/>
    </font>
    <font>
      <sz val="6"/>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78">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0" fontId="24"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26" fillId="0" borderId="0" xfId="7" applyFont="1">
      <alignment vertical="center"/>
    </xf>
    <xf numFmtId="0" fontId="27" fillId="0" borderId="0" xfId="7"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5" fillId="0" borderId="17" xfId="7" applyFont="1" applyBorder="1" applyAlignment="1">
      <alignmen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2" fillId="5" borderId="17" xfId="7" applyFont="1" applyFill="1" applyBorder="1" applyAlignment="1">
      <alignment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2" fillId="0" borderId="17" xfId="7" applyFont="1" applyBorder="1" applyAlignment="1">
      <alignment vertical="center"/>
    </xf>
    <xf numFmtId="0" fontId="5" fillId="0" borderId="16" xfId="7"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2" fillId="3" borderId="17" xfId="7" applyFont="1" applyFill="1" applyBorder="1" applyAlignment="1">
      <alignment horizontal="center"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19" fillId="6" borderId="0" xfId="0" applyFont="1" applyFill="1" applyAlignment="1">
      <alignment vertical="center"/>
    </xf>
    <xf numFmtId="0" fontId="2" fillId="4" borderId="10"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wrapText="1"/>
      <protection locked="0"/>
    </xf>
    <xf numFmtId="0" fontId="2" fillId="5" borderId="17"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19" fillId="6" borderId="28"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2" fillId="5" borderId="17" xfId="7" applyFont="1" applyFill="1" applyBorder="1" applyAlignment="1" applyProtection="1">
      <alignment vertical="center"/>
      <protection locked="0"/>
    </xf>
    <xf numFmtId="0" fontId="5" fillId="4" borderId="28" xfId="7" applyFont="1" applyFill="1" applyBorder="1" applyAlignment="1" applyProtection="1">
      <alignment horizontal="right" vertical="center"/>
      <protection locked="0"/>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11"/>
      <c r="B3" s="3"/>
      <c r="C3" s="3"/>
      <c r="D3" s="3"/>
      <c r="E3" s="3"/>
      <c r="F3" s="3"/>
      <c r="G3" s="3"/>
      <c r="H3" s="3"/>
      <c r="I3" s="112"/>
    </row>
    <row r="4" spans="1:20" ht="12.75" customHeight="1" thickBot="1">
      <c r="A4" s="111"/>
      <c r="B4" s="3"/>
      <c r="C4" s="3"/>
      <c r="D4" s="3"/>
      <c r="E4" s="3"/>
      <c r="F4" s="3"/>
      <c r="G4" s="3"/>
      <c r="H4" s="3"/>
      <c r="I4" s="112"/>
      <c r="N4" s="113" t="s">
        <v>2</v>
      </c>
      <c r="O4" s="114"/>
      <c r="P4" s="115"/>
      <c r="Q4" s="115"/>
      <c r="R4" s="115"/>
      <c r="S4" s="115"/>
      <c r="T4" s="116"/>
    </row>
    <row r="5" spans="1:20" ht="12.75" customHeight="1" thickBot="1">
      <c r="B5" s="32"/>
      <c r="C5" s="33"/>
      <c r="D5" s="33"/>
      <c r="E5" s="33"/>
      <c r="F5" s="33"/>
      <c r="G5" s="33"/>
      <c r="H5" s="33"/>
    </row>
    <row r="6" spans="1:20" ht="12.75" customHeight="1">
      <c r="A6" s="4"/>
      <c r="B6" s="117" t="s">
        <v>3</v>
      </c>
      <c r="C6" s="118"/>
      <c r="D6" s="119"/>
      <c r="E6" s="120"/>
      <c r="F6" s="120"/>
      <c r="G6" s="120"/>
      <c r="H6" s="120"/>
      <c r="I6" s="120"/>
      <c r="J6" s="120"/>
      <c r="K6" s="120"/>
      <c r="L6" s="120"/>
      <c r="M6" s="120"/>
      <c r="N6" s="120"/>
      <c r="O6" s="120"/>
      <c r="P6" s="120"/>
      <c r="Q6" s="120"/>
      <c r="R6" s="121"/>
      <c r="S6" s="121"/>
      <c r="T6" s="122"/>
    </row>
    <row r="7" spans="1:20" ht="12.75" customHeight="1">
      <c r="A7" s="5" t="s">
        <v>4</v>
      </c>
      <c r="B7" s="123" t="s">
        <v>5</v>
      </c>
      <c r="C7" s="124"/>
      <c r="D7" s="125"/>
      <c r="E7" s="126"/>
      <c r="F7" s="126"/>
      <c r="G7" s="126"/>
      <c r="H7" s="126"/>
      <c r="I7" s="126"/>
      <c r="J7" s="126"/>
      <c r="K7" s="126"/>
      <c r="L7" s="126"/>
      <c r="M7" s="126"/>
      <c r="N7" s="126"/>
      <c r="O7" s="126"/>
      <c r="P7" s="126"/>
      <c r="Q7" s="126"/>
      <c r="R7" s="127"/>
      <c r="S7" s="127"/>
      <c r="T7" s="128"/>
    </row>
    <row r="8" spans="1:20" ht="12.75" customHeight="1">
      <c r="A8" s="5"/>
      <c r="B8" s="129" t="s">
        <v>6</v>
      </c>
      <c r="C8" s="130"/>
      <c r="D8" s="6" t="s">
        <v>7</v>
      </c>
      <c r="E8" s="7"/>
      <c r="F8" s="7"/>
      <c r="G8" s="7"/>
      <c r="H8" s="7"/>
      <c r="I8" s="7"/>
      <c r="J8" s="7"/>
      <c r="K8" s="7"/>
      <c r="L8" s="7"/>
      <c r="M8" s="7"/>
      <c r="N8" s="7"/>
      <c r="O8" s="7"/>
      <c r="P8" s="7"/>
      <c r="Q8" s="7"/>
      <c r="R8" s="7"/>
      <c r="S8" s="7"/>
      <c r="T8" s="8"/>
    </row>
    <row r="9" spans="1:20" ht="12.75" customHeight="1">
      <c r="A9" s="5" t="s">
        <v>8</v>
      </c>
      <c r="B9" s="131"/>
      <c r="C9" s="132"/>
      <c r="D9" s="9"/>
      <c r="E9" s="10"/>
      <c r="F9" s="11" t="s">
        <v>9</v>
      </c>
      <c r="G9" s="12"/>
      <c r="H9" s="12"/>
      <c r="I9" s="135" t="s">
        <v>10</v>
      </c>
      <c r="J9" s="135"/>
      <c r="K9" s="10"/>
      <c r="L9" s="10"/>
      <c r="M9" s="10"/>
      <c r="N9" s="10"/>
      <c r="O9" s="10"/>
      <c r="P9" s="10"/>
      <c r="Q9" s="10"/>
      <c r="R9" s="10"/>
      <c r="S9" s="10"/>
      <c r="T9" s="13"/>
    </row>
    <row r="10" spans="1:20" ht="12.75" customHeight="1">
      <c r="A10" s="14"/>
      <c r="B10" s="133"/>
      <c r="C10" s="134"/>
      <c r="D10" s="15"/>
      <c r="E10" s="16"/>
      <c r="F10" s="16"/>
      <c r="G10" s="16"/>
      <c r="H10" s="16"/>
      <c r="I10" s="16"/>
      <c r="J10" s="16"/>
      <c r="K10" s="16"/>
      <c r="L10" s="16"/>
      <c r="M10" s="16"/>
      <c r="N10" s="16"/>
      <c r="O10" s="16"/>
      <c r="P10" s="16"/>
      <c r="Q10" s="16"/>
      <c r="R10" s="16"/>
      <c r="S10" s="16"/>
      <c r="T10" s="17"/>
    </row>
    <row r="11" spans="1:20" ht="12.75" customHeight="1">
      <c r="A11" s="18"/>
      <c r="B11" s="123" t="s">
        <v>11</v>
      </c>
      <c r="C11" s="124"/>
      <c r="D11" s="124" t="s">
        <v>12</v>
      </c>
      <c r="E11" s="124"/>
      <c r="F11" s="136"/>
      <c r="G11" s="136"/>
      <c r="H11" s="136"/>
      <c r="I11" s="136"/>
      <c r="J11" s="137"/>
      <c r="K11" s="138" t="s">
        <v>13</v>
      </c>
      <c r="L11" s="138"/>
      <c r="M11" s="125"/>
      <c r="N11" s="126"/>
      <c r="O11" s="126"/>
      <c r="P11" s="126"/>
      <c r="Q11" s="126"/>
      <c r="R11" s="127"/>
      <c r="S11" s="127"/>
      <c r="T11" s="128"/>
    </row>
    <row r="12" spans="1:20" ht="12.75" customHeight="1">
      <c r="A12" s="139" t="s">
        <v>14</v>
      </c>
      <c r="B12" s="140"/>
      <c r="C12" s="140"/>
      <c r="D12" s="140"/>
      <c r="E12" s="140"/>
      <c r="F12" s="140"/>
      <c r="G12" s="140"/>
      <c r="H12" s="140"/>
      <c r="I12" s="141"/>
      <c r="J12" s="142" t="s">
        <v>15</v>
      </c>
      <c r="K12" s="143"/>
      <c r="L12" s="143"/>
      <c r="M12" s="143"/>
      <c r="N12" s="143"/>
      <c r="O12" s="143"/>
      <c r="P12" s="143"/>
      <c r="Q12" s="143"/>
      <c r="R12" s="144"/>
      <c r="S12" s="144"/>
      <c r="T12" s="145"/>
    </row>
    <row r="13" spans="1:20" ht="13">
      <c r="A13" s="146" t="s">
        <v>16</v>
      </c>
      <c r="B13" s="147"/>
      <c r="C13" s="124" t="s">
        <v>3</v>
      </c>
      <c r="D13" s="142"/>
      <c r="E13" s="19"/>
      <c r="F13" s="20"/>
      <c r="G13" s="20"/>
      <c r="H13" s="20"/>
      <c r="I13" s="21"/>
      <c r="J13" s="148" t="s">
        <v>17</v>
      </c>
      <c r="K13" s="132"/>
      <c r="L13" s="150" t="s">
        <v>18</v>
      </c>
      <c r="M13" s="151"/>
      <c r="N13" s="151"/>
      <c r="O13" s="151"/>
      <c r="P13" s="151"/>
      <c r="Q13" s="151"/>
      <c r="R13" s="127"/>
      <c r="S13" s="127"/>
      <c r="T13" s="128"/>
    </row>
    <row r="14" spans="1:20" ht="20.25" customHeight="1">
      <c r="A14" s="152" t="s">
        <v>19</v>
      </c>
      <c r="B14" s="153"/>
      <c r="C14" s="124" t="s">
        <v>20</v>
      </c>
      <c r="D14" s="142"/>
      <c r="E14" s="149"/>
      <c r="F14" s="154"/>
      <c r="G14" s="154"/>
      <c r="H14" s="154"/>
      <c r="I14" s="155"/>
      <c r="J14" s="149"/>
      <c r="K14" s="133"/>
      <c r="L14" s="22"/>
      <c r="M14" s="23"/>
      <c r="N14" s="23"/>
      <c r="O14" s="23"/>
      <c r="P14" s="23"/>
      <c r="Q14" s="23"/>
      <c r="R14" s="23"/>
      <c r="S14" s="23"/>
      <c r="T14" s="24"/>
    </row>
    <row r="15" spans="1:20" ht="12.75" customHeight="1">
      <c r="A15" s="162" t="s">
        <v>21</v>
      </c>
      <c r="B15" s="129"/>
      <c r="C15" s="129"/>
      <c r="D15" s="129"/>
      <c r="E15" s="130"/>
      <c r="F15" s="124" t="s">
        <v>22</v>
      </c>
      <c r="G15" s="124"/>
      <c r="H15" s="124"/>
      <c r="I15" s="156" t="s">
        <v>23</v>
      </c>
      <c r="J15" s="140"/>
      <c r="K15" s="157"/>
      <c r="L15" s="124" t="s">
        <v>24</v>
      </c>
      <c r="M15" s="124"/>
      <c r="N15" s="124"/>
      <c r="O15" s="124" t="s">
        <v>25</v>
      </c>
      <c r="P15" s="124"/>
      <c r="Q15" s="142"/>
      <c r="R15" s="164" t="s">
        <v>26</v>
      </c>
      <c r="S15" s="164"/>
      <c r="T15" s="165"/>
    </row>
    <row r="16" spans="1:20" ht="12.75" customHeight="1">
      <c r="A16" s="163"/>
      <c r="B16" s="133"/>
      <c r="C16" s="133"/>
      <c r="D16" s="133"/>
      <c r="E16" s="134"/>
      <c r="F16" s="25" t="s">
        <v>27</v>
      </c>
      <c r="G16" s="142" t="s">
        <v>28</v>
      </c>
      <c r="H16" s="123"/>
      <c r="I16" s="26" t="s">
        <v>27</v>
      </c>
      <c r="J16" s="142" t="s">
        <v>28</v>
      </c>
      <c r="K16" s="123"/>
      <c r="L16" s="26" t="s">
        <v>27</v>
      </c>
      <c r="M16" s="142" t="s">
        <v>28</v>
      </c>
      <c r="N16" s="123"/>
      <c r="O16" s="26" t="s">
        <v>27</v>
      </c>
      <c r="P16" s="142" t="s">
        <v>28</v>
      </c>
      <c r="Q16" s="143"/>
      <c r="R16" s="26" t="s">
        <v>27</v>
      </c>
      <c r="S16" s="142" t="s">
        <v>28</v>
      </c>
      <c r="T16" s="166"/>
    </row>
    <row r="17" spans="1:20" ht="12.75" customHeight="1">
      <c r="A17" s="27"/>
      <c r="B17" s="167" t="s">
        <v>29</v>
      </c>
      <c r="C17" s="130"/>
      <c r="D17" s="156" t="s">
        <v>30</v>
      </c>
      <c r="E17" s="157"/>
      <c r="F17" s="26"/>
      <c r="G17" s="142"/>
      <c r="H17" s="123"/>
      <c r="I17" s="26"/>
      <c r="J17" s="142"/>
      <c r="K17" s="123"/>
      <c r="L17" s="26"/>
      <c r="M17" s="142"/>
      <c r="N17" s="123"/>
      <c r="O17" s="26"/>
      <c r="P17" s="142"/>
      <c r="Q17" s="143"/>
      <c r="R17" s="26"/>
      <c r="S17" s="142"/>
      <c r="T17" s="166"/>
    </row>
    <row r="18" spans="1:20" ht="12.75" customHeight="1">
      <c r="A18" s="27"/>
      <c r="B18" s="149"/>
      <c r="C18" s="134"/>
      <c r="D18" s="156" t="s">
        <v>31</v>
      </c>
      <c r="E18" s="157"/>
      <c r="F18" s="26"/>
      <c r="G18" s="142"/>
      <c r="H18" s="123"/>
      <c r="I18" s="26"/>
      <c r="J18" s="142"/>
      <c r="K18" s="123"/>
      <c r="L18" s="26"/>
      <c r="M18" s="142"/>
      <c r="N18" s="123"/>
      <c r="O18" s="26"/>
      <c r="P18" s="142"/>
      <c r="Q18" s="143"/>
      <c r="R18" s="26"/>
      <c r="S18" s="142"/>
      <c r="T18" s="166"/>
    </row>
    <row r="19" spans="1:20" ht="12.75" customHeight="1">
      <c r="A19" s="27"/>
      <c r="B19" s="156" t="s">
        <v>32</v>
      </c>
      <c r="C19" s="140"/>
      <c r="D19" s="140"/>
      <c r="E19" s="157"/>
      <c r="F19" s="142"/>
      <c r="G19" s="143"/>
      <c r="H19" s="123"/>
      <c r="I19" s="142"/>
      <c r="J19" s="143"/>
      <c r="K19" s="123"/>
      <c r="L19" s="142"/>
      <c r="M19" s="143"/>
      <c r="N19" s="123"/>
      <c r="O19" s="142"/>
      <c r="P19" s="143"/>
      <c r="Q19" s="143"/>
      <c r="R19" s="142"/>
      <c r="S19" s="143"/>
      <c r="T19" s="166"/>
    </row>
    <row r="20" spans="1:20" ht="12.75" customHeight="1">
      <c r="A20" s="27"/>
      <c r="B20" s="156" t="s">
        <v>33</v>
      </c>
      <c r="C20" s="140"/>
      <c r="D20" s="140"/>
      <c r="E20" s="157"/>
      <c r="F20" s="158"/>
      <c r="G20" s="159"/>
      <c r="H20" s="160"/>
      <c r="I20" s="158"/>
      <c r="J20" s="159"/>
      <c r="K20" s="160"/>
      <c r="L20" s="158"/>
      <c r="M20" s="159"/>
      <c r="N20" s="160"/>
      <c r="O20" s="158"/>
      <c r="P20" s="159"/>
      <c r="Q20" s="159"/>
      <c r="R20" s="158"/>
      <c r="S20" s="159"/>
      <c r="T20" s="161"/>
    </row>
    <row r="21" spans="1:20" ht="12.75" customHeight="1">
      <c r="A21" s="27"/>
      <c r="B21" s="129"/>
      <c r="C21" s="129"/>
      <c r="D21" s="129"/>
      <c r="E21" s="130"/>
      <c r="F21" s="124" t="s">
        <v>34</v>
      </c>
      <c r="G21" s="124"/>
      <c r="H21" s="124"/>
      <c r="I21" s="142" t="s">
        <v>35</v>
      </c>
      <c r="J21" s="143"/>
      <c r="K21" s="123"/>
      <c r="L21" s="156" t="s">
        <v>36</v>
      </c>
      <c r="M21" s="140"/>
      <c r="N21" s="157"/>
      <c r="O21" s="142" t="s">
        <v>37</v>
      </c>
      <c r="P21" s="143"/>
      <c r="Q21" s="143"/>
      <c r="R21" s="34"/>
      <c r="T21" s="35"/>
    </row>
    <row r="22" spans="1:20" ht="12.75" customHeight="1">
      <c r="A22" s="27"/>
      <c r="B22" s="133"/>
      <c r="C22" s="133"/>
      <c r="D22" s="133"/>
      <c r="E22" s="134"/>
      <c r="F22" s="25" t="s">
        <v>27</v>
      </c>
      <c r="G22" s="142" t="s">
        <v>28</v>
      </c>
      <c r="H22" s="123"/>
      <c r="I22" s="26" t="s">
        <v>27</v>
      </c>
      <c r="J22" s="142" t="s">
        <v>28</v>
      </c>
      <c r="K22" s="123"/>
      <c r="L22" s="26" t="s">
        <v>27</v>
      </c>
      <c r="M22" s="142" t="s">
        <v>28</v>
      </c>
      <c r="N22" s="123"/>
      <c r="O22" s="26" t="s">
        <v>27</v>
      </c>
      <c r="P22" s="142" t="s">
        <v>28</v>
      </c>
      <c r="Q22" s="143"/>
      <c r="R22" s="34"/>
      <c r="T22" s="35"/>
    </row>
    <row r="23" spans="1:20" ht="12.75" customHeight="1">
      <c r="A23" s="27"/>
      <c r="B23" s="167" t="s">
        <v>29</v>
      </c>
      <c r="C23" s="130"/>
      <c r="D23" s="156" t="s">
        <v>30</v>
      </c>
      <c r="E23" s="157"/>
      <c r="F23" s="26"/>
      <c r="G23" s="142"/>
      <c r="H23" s="123"/>
      <c r="I23" s="26"/>
      <c r="J23" s="142"/>
      <c r="K23" s="123"/>
      <c r="L23" s="26"/>
      <c r="M23" s="142"/>
      <c r="N23" s="123"/>
      <c r="O23" s="26"/>
      <c r="P23" s="142"/>
      <c r="Q23" s="143"/>
      <c r="R23" s="34"/>
      <c r="T23" s="35"/>
    </row>
    <row r="24" spans="1:20" ht="12.75" customHeight="1">
      <c r="A24" s="27"/>
      <c r="B24" s="149"/>
      <c r="C24" s="134"/>
      <c r="D24" s="156" t="s">
        <v>31</v>
      </c>
      <c r="E24" s="157"/>
      <c r="F24" s="26"/>
      <c r="G24" s="142"/>
      <c r="H24" s="123"/>
      <c r="I24" s="26"/>
      <c r="J24" s="142"/>
      <c r="K24" s="123"/>
      <c r="L24" s="26"/>
      <c r="M24" s="142"/>
      <c r="N24" s="123"/>
      <c r="O24" s="26"/>
      <c r="P24" s="142"/>
      <c r="Q24" s="143"/>
      <c r="R24" s="34"/>
      <c r="T24" s="35"/>
    </row>
    <row r="25" spans="1:20" ht="12.75" customHeight="1">
      <c r="A25" s="27"/>
      <c r="B25" s="156" t="s">
        <v>32</v>
      </c>
      <c r="C25" s="140"/>
      <c r="D25" s="140"/>
      <c r="E25" s="157"/>
      <c r="F25" s="142"/>
      <c r="G25" s="143"/>
      <c r="H25" s="123"/>
      <c r="I25" s="142"/>
      <c r="J25" s="143"/>
      <c r="K25" s="123"/>
      <c r="L25" s="142"/>
      <c r="M25" s="143"/>
      <c r="N25" s="123"/>
      <c r="O25" s="124"/>
      <c r="P25" s="124"/>
      <c r="Q25" s="142"/>
      <c r="R25" s="34"/>
      <c r="T25" s="35"/>
    </row>
    <row r="26" spans="1:20" ht="12.75" customHeight="1">
      <c r="A26" s="27"/>
      <c r="B26" s="156" t="s">
        <v>33</v>
      </c>
      <c r="C26" s="140"/>
      <c r="D26" s="140"/>
      <c r="E26" s="157"/>
      <c r="F26" s="168"/>
      <c r="G26" s="169"/>
      <c r="H26" s="170"/>
      <c r="I26" s="168"/>
      <c r="J26" s="169"/>
      <c r="K26" s="170"/>
      <c r="L26" s="168"/>
      <c r="M26" s="169"/>
      <c r="N26" s="170"/>
      <c r="O26" s="171"/>
      <c r="P26" s="171"/>
      <c r="Q26" s="168"/>
      <c r="R26" s="34"/>
      <c r="T26" s="35"/>
    </row>
    <row r="27" spans="1:20" s="37" customFormat="1" ht="13.5" customHeight="1">
      <c r="A27" s="36"/>
      <c r="B27" s="172" t="s">
        <v>38</v>
      </c>
      <c r="C27" s="173"/>
      <c r="D27" s="173"/>
      <c r="E27" s="174"/>
      <c r="F27" s="180" t="s">
        <v>39</v>
      </c>
      <c r="G27" s="181"/>
      <c r="H27" s="181"/>
      <c r="I27" s="181"/>
      <c r="J27" s="181"/>
      <c r="K27" s="181"/>
      <c r="L27" s="181"/>
      <c r="M27" s="181"/>
      <c r="N27" s="181"/>
      <c r="O27" s="181"/>
      <c r="P27" s="181"/>
      <c r="Q27" s="181"/>
      <c r="R27" s="181"/>
      <c r="S27" s="181"/>
      <c r="T27" s="182"/>
    </row>
    <row r="28" spans="1:20" s="37" customFormat="1" ht="13.5" customHeight="1">
      <c r="A28" s="36"/>
      <c r="B28" s="175"/>
      <c r="C28" s="127"/>
      <c r="D28" s="127"/>
      <c r="E28" s="176"/>
      <c r="F28" s="38" t="s">
        <v>40</v>
      </c>
      <c r="G28" s="39"/>
      <c r="H28" s="39"/>
      <c r="I28" s="183" t="s">
        <v>41</v>
      </c>
      <c r="J28" s="183"/>
      <c r="K28" s="183"/>
      <c r="L28" s="183"/>
      <c r="M28" s="183" t="s">
        <v>42</v>
      </c>
      <c r="N28" s="183"/>
      <c r="O28" s="183"/>
      <c r="P28" s="183"/>
      <c r="Q28" s="183" t="s">
        <v>43</v>
      </c>
      <c r="R28" s="183"/>
      <c r="S28" s="183"/>
      <c r="T28" s="184"/>
    </row>
    <row r="29" spans="1:20" s="37" customFormat="1" ht="13.5" customHeight="1">
      <c r="A29" s="36"/>
      <c r="B29" s="175"/>
      <c r="C29" s="127"/>
      <c r="D29" s="127"/>
      <c r="E29" s="176"/>
      <c r="F29" s="38" t="s">
        <v>44</v>
      </c>
      <c r="G29" s="39"/>
      <c r="H29" s="39"/>
      <c r="I29" s="180"/>
      <c r="J29" s="185"/>
      <c r="K29" s="185"/>
      <c r="L29" s="186"/>
      <c r="M29" s="180"/>
      <c r="N29" s="185"/>
      <c r="O29" s="185"/>
      <c r="P29" s="186"/>
      <c r="Q29" s="180"/>
      <c r="R29" s="144"/>
      <c r="S29" s="144"/>
      <c r="T29" s="145"/>
    </row>
    <row r="30" spans="1:20" s="37" customFormat="1" ht="13.5" customHeight="1">
      <c r="A30" s="36"/>
      <c r="B30" s="175"/>
      <c r="C30" s="127"/>
      <c r="D30" s="127"/>
      <c r="E30" s="176"/>
      <c r="F30" s="38" t="s">
        <v>45</v>
      </c>
      <c r="G30" s="39"/>
      <c r="H30" s="39"/>
      <c r="I30" s="180"/>
      <c r="J30" s="185"/>
      <c r="K30" s="185"/>
      <c r="L30" s="186"/>
      <c r="M30" s="180"/>
      <c r="N30" s="185"/>
      <c r="O30" s="185"/>
      <c r="P30" s="186"/>
      <c r="Q30" s="180"/>
      <c r="R30" s="144"/>
      <c r="S30" s="144"/>
      <c r="T30" s="145"/>
    </row>
    <row r="31" spans="1:20" s="37" customFormat="1" ht="13.5" customHeight="1">
      <c r="A31" s="40"/>
      <c r="B31" s="177"/>
      <c r="C31" s="178"/>
      <c r="D31" s="178"/>
      <c r="E31" s="179"/>
      <c r="F31" s="38" t="s">
        <v>46</v>
      </c>
      <c r="G31" s="39"/>
      <c r="H31" s="39"/>
      <c r="I31" s="180"/>
      <c r="J31" s="185"/>
      <c r="K31" s="185"/>
      <c r="L31" s="186"/>
      <c r="M31" s="180"/>
      <c r="N31" s="185"/>
      <c r="O31" s="185"/>
      <c r="P31" s="186"/>
      <c r="Q31" s="180"/>
      <c r="R31" s="144"/>
      <c r="S31" s="144"/>
      <c r="T31" s="145"/>
    </row>
    <row r="32" spans="1:20" ht="12.75" customHeight="1">
      <c r="A32" s="187" t="s">
        <v>47</v>
      </c>
      <c r="B32" s="124"/>
      <c r="C32" s="124"/>
      <c r="D32" s="124"/>
      <c r="E32" s="124"/>
      <c r="F32" s="142"/>
      <c r="G32" s="143"/>
      <c r="H32" s="143"/>
      <c r="I32" s="143"/>
      <c r="J32" s="143"/>
      <c r="K32" s="143"/>
      <c r="L32" s="143"/>
      <c r="M32" s="143"/>
      <c r="N32" s="143"/>
      <c r="O32" s="143"/>
      <c r="P32" s="143"/>
      <c r="Q32" s="143"/>
      <c r="R32" s="188"/>
      <c r="S32" s="188"/>
      <c r="T32" s="189"/>
    </row>
    <row r="33" spans="1:21" ht="12.75" customHeight="1">
      <c r="A33" s="187"/>
      <c r="B33" s="190" t="s">
        <v>48</v>
      </c>
      <c r="C33" s="190"/>
      <c r="D33" s="190"/>
      <c r="E33" s="190"/>
      <c r="F33" s="191" t="s">
        <v>49</v>
      </c>
      <c r="G33" s="192"/>
      <c r="H33" s="192"/>
      <c r="I33" s="192"/>
      <c r="J33" s="192"/>
      <c r="K33" s="192"/>
      <c r="L33" s="192"/>
      <c r="M33" s="192"/>
      <c r="N33" s="192"/>
      <c r="O33" s="192"/>
      <c r="P33" s="192"/>
      <c r="Q33" s="192"/>
      <c r="R33" s="188"/>
      <c r="S33" s="188"/>
      <c r="T33" s="189"/>
    </row>
    <row r="34" spans="1:21" ht="12.75" customHeight="1">
      <c r="A34" s="187"/>
      <c r="B34" s="190" t="s">
        <v>50</v>
      </c>
      <c r="C34" s="190"/>
      <c r="D34" s="190"/>
      <c r="E34" s="190"/>
      <c r="F34" s="191" t="s">
        <v>51</v>
      </c>
      <c r="G34" s="192"/>
      <c r="H34" s="192"/>
      <c r="I34" s="192"/>
      <c r="J34" s="192"/>
      <c r="K34" s="192"/>
      <c r="L34" s="192"/>
      <c r="M34" s="192"/>
      <c r="N34" s="192"/>
      <c r="O34" s="192"/>
      <c r="P34" s="192"/>
      <c r="Q34" s="192"/>
      <c r="R34" s="188"/>
      <c r="S34" s="188"/>
      <c r="T34" s="189"/>
    </row>
    <row r="35" spans="1:21" ht="12.75" customHeight="1">
      <c r="A35" s="187"/>
      <c r="B35" s="193" t="s">
        <v>52</v>
      </c>
      <c r="C35" s="194"/>
      <c r="D35" s="194"/>
      <c r="E35" s="195"/>
      <c r="F35" s="201" t="s">
        <v>53</v>
      </c>
      <c r="G35" s="202"/>
      <c r="H35" s="203" t="s">
        <v>54</v>
      </c>
      <c r="I35" s="203"/>
      <c r="J35" s="203"/>
      <c r="K35" s="203"/>
      <c r="L35" s="203"/>
      <c r="M35" s="203"/>
      <c r="N35" s="203"/>
      <c r="O35" s="203"/>
      <c r="P35" s="203"/>
      <c r="Q35" s="204"/>
      <c r="R35" s="41"/>
      <c r="S35" s="42"/>
      <c r="T35" s="43"/>
    </row>
    <row r="36" spans="1:21" ht="12.75" customHeight="1">
      <c r="A36" s="187"/>
      <c r="B36" s="196"/>
      <c r="C36" s="112"/>
      <c r="D36" s="112"/>
      <c r="E36" s="197"/>
      <c r="F36" s="201"/>
      <c r="G36" s="202"/>
      <c r="H36" s="205" t="s">
        <v>55</v>
      </c>
      <c r="I36" s="205"/>
      <c r="J36" s="205" t="s">
        <v>56</v>
      </c>
      <c r="K36" s="205"/>
      <c r="L36" s="205" t="s">
        <v>57</v>
      </c>
      <c r="M36" s="205"/>
      <c r="N36" s="205" t="s">
        <v>58</v>
      </c>
      <c r="O36" s="205"/>
      <c r="P36" s="205" t="s">
        <v>59</v>
      </c>
      <c r="Q36" s="206"/>
      <c r="R36" s="34"/>
      <c r="T36" s="35"/>
    </row>
    <row r="37" spans="1:21" ht="12.75" customHeight="1">
      <c r="A37" s="187"/>
      <c r="B37" s="196"/>
      <c r="C37" s="112"/>
      <c r="D37" s="112"/>
      <c r="E37" s="197"/>
      <c r="F37" s="207"/>
      <c r="G37" s="207"/>
      <c r="H37" s="207"/>
      <c r="I37" s="207"/>
      <c r="J37" s="207"/>
      <c r="K37" s="207"/>
      <c r="L37" s="207"/>
      <c r="M37" s="207"/>
      <c r="N37" s="207"/>
      <c r="O37" s="207"/>
      <c r="P37" s="207"/>
      <c r="Q37" s="214"/>
      <c r="R37" s="34"/>
      <c r="T37" s="35"/>
    </row>
    <row r="38" spans="1:21" ht="12.75" customHeight="1">
      <c r="A38" s="187"/>
      <c r="B38" s="196"/>
      <c r="C38" s="112"/>
      <c r="D38" s="112"/>
      <c r="E38" s="197"/>
      <c r="F38" s="207" t="s">
        <v>60</v>
      </c>
      <c r="G38" s="207"/>
      <c r="H38" s="207" t="s">
        <v>61</v>
      </c>
      <c r="I38" s="214"/>
      <c r="J38" s="215" t="s">
        <v>62</v>
      </c>
      <c r="K38" s="215"/>
      <c r="L38" s="44"/>
      <c r="M38" s="44"/>
      <c r="N38" s="44"/>
      <c r="O38" s="44"/>
      <c r="P38" s="44"/>
      <c r="Q38" s="44"/>
      <c r="R38" s="45"/>
      <c r="S38" s="45"/>
      <c r="T38" s="46"/>
      <c r="U38" s="45"/>
    </row>
    <row r="39" spans="1:21" ht="12.75" customHeight="1">
      <c r="A39" s="187"/>
      <c r="B39" s="196"/>
      <c r="C39" s="112"/>
      <c r="D39" s="112"/>
      <c r="E39" s="197"/>
      <c r="F39" s="207"/>
      <c r="G39" s="207"/>
      <c r="H39" s="207"/>
      <c r="I39" s="214"/>
      <c r="J39" s="215"/>
      <c r="K39" s="215"/>
      <c r="L39" s="45"/>
      <c r="M39" s="45"/>
      <c r="N39" s="45"/>
      <c r="O39" s="45"/>
      <c r="P39" s="45"/>
      <c r="Q39" s="45"/>
      <c r="R39" s="45"/>
      <c r="S39" s="45"/>
      <c r="T39" s="46"/>
      <c r="U39" s="45"/>
    </row>
    <row r="40" spans="1:21" ht="12.75" customHeight="1">
      <c r="A40" s="187"/>
      <c r="B40" s="198"/>
      <c r="C40" s="199"/>
      <c r="D40" s="199"/>
      <c r="E40" s="200"/>
      <c r="F40" s="214"/>
      <c r="G40" s="216"/>
      <c r="H40" s="214"/>
      <c r="I40" s="217"/>
      <c r="J40" s="207"/>
      <c r="K40" s="207"/>
      <c r="L40" s="47"/>
      <c r="M40" s="47"/>
      <c r="N40" s="47"/>
      <c r="O40" s="47"/>
      <c r="P40" s="47"/>
      <c r="Q40" s="47"/>
      <c r="R40" s="47"/>
      <c r="S40" s="47"/>
      <c r="T40" s="48"/>
      <c r="U40" s="45"/>
    </row>
    <row r="41" spans="1:21" ht="12.75" customHeight="1">
      <c r="A41" s="187"/>
      <c r="B41" s="191" t="s">
        <v>63</v>
      </c>
      <c r="C41" s="192"/>
      <c r="D41" s="192"/>
      <c r="E41" s="218"/>
      <c r="F41" s="142" t="s">
        <v>64</v>
      </c>
      <c r="G41" s="143"/>
      <c r="H41" s="143"/>
      <c r="I41" s="143"/>
      <c r="J41" s="143"/>
      <c r="K41" s="143"/>
      <c r="L41" s="143"/>
      <c r="M41" s="143"/>
      <c r="N41" s="143"/>
      <c r="O41" s="143"/>
      <c r="P41" s="143"/>
      <c r="Q41" s="143"/>
      <c r="R41" s="188"/>
      <c r="S41" s="188"/>
      <c r="T41" s="189"/>
    </row>
    <row r="42" spans="1:21" ht="12.75" customHeight="1">
      <c r="A42" s="187"/>
      <c r="B42" s="190" t="s">
        <v>65</v>
      </c>
      <c r="C42" s="190"/>
      <c r="D42" s="190"/>
      <c r="E42" s="190"/>
      <c r="F42" s="158"/>
      <c r="G42" s="159"/>
      <c r="H42" s="159"/>
      <c r="I42" s="159"/>
      <c r="J42" s="159"/>
      <c r="K42" s="159"/>
      <c r="L42" s="159"/>
      <c r="M42" s="159"/>
      <c r="N42" s="159"/>
      <c r="O42" s="159"/>
      <c r="P42" s="159"/>
      <c r="Q42" s="159"/>
      <c r="R42" s="188"/>
      <c r="S42" s="188"/>
      <c r="T42" s="189"/>
    </row>
    <row r="43" spans="1:21" ht="12.75" customHeight="1">
      <c r="A43" s="187"/>
      <c r="B43" s="191" t="s">
        <v>66</v>
      </c>
      <c r="C43" s="192"/>
      <c r="D43" s="192"/>
      <c r="E43" s="218"/>
      <c r="F43" s="142" t="s">
        <v>67</v>
      </c>
      <c r="G43" s="143"/>
      <c r="H43" s="143"/>
      <c r="I43" s="143"/>
      <c r="J43" s="143"/>
      <c r="K43" s="143"/>
      <c r="L43" s="143"/>
      <c r="M43" s="143"/>
      <c r="N43" s="143"/>
      <c r="O43" s="143"/>
      <c r="P43" s="143"/>
      <c r="Q43" s="143"/>
      <c r="R43" s="188"/>
      <c r="S43" s="188"/>
      <c r="T43" s="189"/>
    </row>
    <row r="44" spans="1:21" ht="12.75" customHeight="1">
      <c r="A44" s="187"/>
      <c r="B44" s="190" t="s">
        <v>68</v>
      </c>
      <c r="C44" s="190"/>
      <c r="D44" s="190"/>
      <c r="E44" s="190"/>
      <c r="F44" s="142"/>
      <c r="G44" s="143"/>
      <c r="H44" s="143"/>
      <c r="I44" s="143"/>
      <c r="J44" s="143"/>
      <c r="K44" s="143"/>
      <c r="L44" s="143"/>
      <c r="M44" s="143"/>
      <c r="N44" s="143"/>
      <c r="O44" s="143"/>
      <c r="P44" s="143"/>
      <c r="Q44" s="143"/>
      <c r="R44" s="188"/>
      <c r="S44" s="188"/>
      <c r="T44" s="189"/>
    </row>
    <row r="45" spans="1:21" ht="12.75" customHeight="1">
      <c r="A45" s="187"/>
      <c r="B45" s="190"/>
      <c r="C45" s="190"/>
      <c r="D45" s="190"/>
      <c r="E45" s="190"/>
      <c r="F45" s="142"/>
      <c r="G45" s="143"/>
      <c r="H45" s="143"/>
      <c r="I45" s="143"/>
      <c r="J45" s="143"/>
      <c r="K45" s="143"/>
      <c r="L45" s="143"/>
      <c r="M45" s="143"/>
      <c r="N45" s="143"/>
      <c r="O45" s="143"/>
      <c r="P45" s="143"/>
      <c r="Q45" s="143"/>
      <c r="R45" s="188"/>
      <c r="S45" s="188"/>
      <c r="T45" s="189"/>
    </row>
    <row r="46" spans="1:21" ht="12.75" customHeight="1">
      <c r="A46" s="187"/>
      <c r="B46" s="190" t="s">
        <v>69</v>
      </c>
      <c r="C46" s="190"/>
      <c r="D46" s="190"/>
      <c r="E46" s="190"/>
      <c r="F46" s="142"/>
      <c r="G46" s="143"/>
      <c r="H46" s="143"/>
      <c r="I46" s="143"/>
      <c r="J46" s="143"/>
      <c r="K46" s="143"/>
      <c r="L46" s="143"/>
      <c r="M46" s="143"/>
      <c r="N46" s="143"/>
      <c r="O46" s="143"/>
      <c r="P46" s="143"/>
      <c r="Q46" s="143"/>
      <c r="R46" s="188"/>
      <c r="S46" s="188"/>
      <c r="T46" s="189"/>
    </row>
    <row r="47" spans="1:21" ht="12.75" customHeight="1">
      <c r="A47" s="187"/>
      <c r="B47" s="190" t="s">
        <v>70</v>
      </c>
      <c r="C47" s="190"/>
      <c r="D47" s="190"/>
      <c r="E47" s="190"/>
      <c r="F47" s="149" t="s">
        <v>71</v>
      </c>
      <c r="G47" s="133"/>
      <c r="H47" s="133"/>
      <c r="I47" s="134"/>
      <c r="J47" s="149" t="s">
        <v>72</v>
      </c>
      <c r="K47" s="133"/>
      <c r="L47" s="133"/>
      <c r="M47" s="134"/>
      <c r="N47" s="142"/>
      <c r="O47" s="181"/>
      <c r="P47" s="181"/>
      <c r="Q47" s="181"/>
      <c r="R47" s="144"/>
      <c r="S47" s="144"/>
      <c r="T47" s="145"/>
    </row>
    <row r="48" spans="1:21" ht="12.75" customHeight="1">
      <c r="A48" s="187"/>
      <c r="B48" s="220"/>
      <c r="C48" s="220"/>
      <c r="D48" s="220"/>
      <c r="E48" s="220"/>
      <c r="F48" s="142" t="s">
        <v>73</v>
      </c>
      <c r="G48" s="143"/>
      <c r="H48" s="143"/>
      <c r="I48" s="123"/>
      <c r="J48" s="221" t="s">
        <v>74</v>
      </c>
      <c r="K48" s="222"/>
      <c r="L48" s="49"/>
      <c r="M48" s="50"/>
      <c r="N48" s="51" t="s">
        <v>75</v>
      </c>
      <c r="O48" s="148"/>
      <c r="P48" s="126"/>
      <c r="Q48" s="126"/>
      <c r="R48" s="127"/>
      <c r="S48" s="127"/>
      <c r="T48" s="35"/>
    </row>
    <row r="49" spans="1:20" ht="12.75" customHeight="1">
      <c r="A49" s="187"/>
      <c r="B49" s="220"/>
      <c r="C49" s="220"/>
      <c r="D49" s="220"/>
      <c r="E49" s="220"/>
      <c r="F49" s="142" t="s">
        <v>76</v>
      </c>
      <c r="G49" s="143"/>
      <c r="H49" s="143"/>
      <c r="I49" s="123"/>
      <c r="J49" s="142"/>
      <c r="K49" s="181"/>
      <c r="L49" s="181"/>
      <c r="M49" s="181"/>
      <c r="N49" s="181"/>
      <c r="O49" s="181"/>
      <c r="P49" s="181"/>
      <c r="Q49" s="181"/>
      <c r="R49" s="144"/>
      <c r="S49" s="144"/>
      <c r="T49" s="145"/>
    </row>
    <row r="50" spans="1:20" ht="12.75" customHeight="1">
      <c r="A50" s="223" t="s">
        <v>77</v>
      </c>
      <c r="B50" s="181"/>
      <c r="C50" s="181"/>
      <c r="D50" s="181"/>
      <c r="E50" s="224"/>
      <c r="F50" s="142" t="s">
        <v>78</v>
      </c>
      <c r="G50" s="123"/>
      <c r="H50" s="52"/>
      <c r="I50" s="52"/>
      <c r="J50" s="53"/>
      <c r="K50" s="54"/>
      <c r="L50" s="225" t="s">
        <v>79</v>
      </c>
      <c r="M50" s="225"/>
      <c r="N50" s="225"/>
      <c r="O50" s="55"/>
      <c r="P50" s="56"/>
      <c r="Q50" s="56"/>
      <c r="R50" s="56"/>
      <c r="S50" s="56"/>
      <c r="T50" s="57"/>
    </row>
    <row r="51" spans="1:20" ht="26.25" customHeight="1">
      <c r="A51" s="226" t="s">
        <v>80</v>
      </c>
      <c r="B51" s="188"/>
      <c r="C51" s="188"/>
      <c r="D51" s="188"/>
      <c r="E51" s="227"/>
      <c r="F51" s="142"/>
      <c r="G51" s="143"/>
      <c r="H51" s="143"/>
      <c r="I51" s="143"/>
      <c r="J51" s="143"/>
      <c r="K51" s="143"/>
      <c r="L51" s="143"/>
      <c r="M51" s="143"/>
      <c r="N51" s="143"/>
      <c r="O51" s="143"/>
      <c r="P51" s="143"/>
      <c r="Q51" s="143"/>
      <c r="R51" s="188"/>
      <c r="S51" s="188"/>
      <c r="T51" s="189"/>
    </row>
    <row r="52" spans="1:20" ht="39" customHeight="1" thickBot="1">
      <c r="A52" s="228" t="s">
        <v>81</v>
      </c>
      <c r="B52" s="229"/>
      <c r="C52" s="229"/>
      <c r="D52" s="229"/>
      <c r="E52" s="229"/>
      <c r="F52" s="208" t="s">
        <v>82</v>
      </c>
      <c r="G52" s="209"/>
      <c r="H52" s="209"/>
      <c r="I52" s="209"/>
      <c r="J52" s="209"/>
      <c r="K52" s="209"/>
      <c r="L52" s="209"/>
      <c r="M52" s="209"/>
      <c r="N52" s="209"/>
      <c r="O52" s="209"/>
      <c r="P52" s="209"/>
      <c r="Q52" s="209"/>
      <c r="R52" s="210"/>
      <c r="S52" s="210"/>
      <c r="T52" s="211"/>
    </row>
    <row r="53" spans="1:20" ht="12.75" customHeight="1">
      <c r="A53" s="29" t="s">
        <v>83</v>
      </c>
    </row>
    <row r="54" spans="1:20" ht="12.75" customHeight="1">
      <c r="A54" s="212" t="s">
        <v>84</v>
      </c>
      <c r="B54" s="213"/>
      <c r="C54" s="213"/>
      <c r="D54" s="213"/>
      <c r="E54" s="213"/>
      <c r="F54" s="213"/>
      <c r="G54" s="213"/>
      <c r="H54" s="213"/>
      <c r="I54" s="213"/>
      <c r="J54" s="213"/>
      <c r="K54" s="213"/>
      <c r="L54" s="213"/>
      <c r="M54" s="213"/>
      <c r="N54" s="213"/>
      <c r="O54" s="213"/>
      <c r="P54" s="213"/>
      <c r="Q54" s="213"/>
      <c r="R54" s="213"/>
      <c r="S54" s="213"/>
      <c r="T54" s="213"/>
    </row>
    <row r="55" spans="1:20" ht="12.75" customHeight="1">
      <c r="A55" s="212" t="s">
        <v>85</v>
      </c>
      <c r="B55" s="213"/>
      <c r="C55" s="213"/>
      <c r="D55" s="213"/>
      <c r="E55" s="213"/>
      <c r="F55" s="213"/>
      <c r="G55" s="213"/>
      <c r="H55" s="213"/>
      <c r="I55" s="213"/>
      <c r="J55" s="213"/>
      <c r="K55" s="213"/>
      <c r="L55" s="213"/>
      <c r="M55" s="213"/>
      <c r="N55" s="213"/>
      <c r="O55" s="213"/>
      <c r="P55" s="213"/>
      <c r="Q55" s="213"/>
      <c r="R55" s="213"/>
      <c r="S55" s="213"/>
      <c r="T55" s="213"/>
    </row>
    <row r="56" spans="1:20" ht="12.75" customHeight="1">
      <c r="A56" s="212" t="s">
        <v>86</v>
      </c>
      <c r="B56" s="213"/>
      <c r="C56" s="213"/>
      <c r="D56" s="213"/>
      <c r="E56" s="213"/>
      <c r="F56" s="213"/>
      <c r="G56" s="213"/>
      <c r="H56" s="213"/>
      <c r="I56" s="213"/>
      <c r="J56" s="213"/>
      <c r="K56" s="213"/>
      <c r="L56" s="213"/>
      <c r="M56" s="213"/>
      <c r="N56" s="213"/>
      <c r="O56" s="213"/>
      <c r="P56" s="213"/>
      <c r="Q56" s="213"/>
      <c r="R56" s="213"/>
      <c r="S56" s="213"/>
      <c r="T56" s="213"/>
    </row>
    <row r="57" spans="1:20" s="30" customFormat="1" ht="13.5" customHeight="1">
      <c r="A57" s="212" t="s">
        <v>87</v>
      </c>
      <c r="B57" s="212"/>
      <c r="C57" s="212"/>
      <c r="D57" s="212"/>
      <c r="E57" s="212"/>
      <c r="F57" s="212"/>
      <c r="G57" s="212"/>
      <c r="H57" s="212"/>
      <c r="I57" s="212"/>
      <c r="J57" s="212"/>
      <c r="K57" s="212"/>
      <c r="L57" s="212"/>
      <c r="M57" s="212"/>
      <c r="N57" s="212"/>
      <c r="O57" s="212"/>
      <c r="P57" s="212"/>
      <c r="Q57" s="212"/>
    </row>
    <row r="58" spans="1:20" ht="12.75" customHeight="1">
      <c r="A58" s="212" t="s">
        <v>88</v>
      </c>
      <c r="B58" s="213"/>
      <c r="C58" s="213"/>
      <c r="D58" s="213"/>
      <c r="E58" s="213"/>
      <c r="F58" s="213"/>
      <c r="G58" s="213"/>
      <c r="H58" s="213"/>
      <c r="I58" s="213"/>
      <c r="J58" s="213"/>
      <c r="K58" s="213"/>
      <c r="L58" s="213"/>
      <c r="M58" s="213"/>
      <c r="N58" s="213"/>
      <c r="O58" s="213"/>
      <c r="P58" s="213"/>
      <c r="Q58" s="213"/>
      <c r="R58" s="213"/>
      <c r="S58" s="213"/>
      <c r="T58" s="213"/>
    </row>
    <row r="59" spans="1:20" ht="12.75" customHeight="1">
      <c r="A59" s="212" t="s">
        <v>89</v>
      </c>
      <c r="B59" s="213"/>
      <c r="C59" s="213"/>
      <c r="D59" s="213"/>
      <c r="E59" s="213"/>
      <c r="F59" s="213"/>
      <c r="G59" s="213"/>
      <c r="H59" s="213"/>
      <c r="I59" s="213"/>
      <c r="J59" s="213"/>
      <c r="K59" s="213"/>
      <c r="L59" s="213"/>
      <c r="M59" s="213"/>
      <c r="N59" s="213"/>
      <c r="O59" s="213"/>
      <c r="P59" s="213"/>
      <c r="Q59" s="213"/>
      <c r="R59" s="213"/>
      <c r="S59" s="213"/>
      <c r="T59" s="213"/>
    </row>
    <row r="60" spans="1:20" ht="12.75" customHeight="1">
      <c r="A60" s="212" t="s">
        <v>90</v>
      </c>
      <c r="B60" s="213"/>
      <c r="C60" s="213"/>
      <c r="D60" s="213"/>
      <c r="E60" s="213"/>
      <c r="F60" s="213"/>
      <c r="G60" s="213"/>
      <c r="H60" s="213"/>
      <c r="I60" s="213"/>
      <c r="J60" s="213"/>
      <c r="K60" s="213"/>
      <c r="L60" s="213"/>
      <c r="M60" s="213"/>
      <c r="N60" s="213"/>
      <c r="O60" s="213"/>
      <c r="P60" s="213"/>
      <c r="Q60" s="213"/>
      <c r="R60" s="213"/>
      <c r="S60" s="213"/>
      <c r="T60" s="213"/>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19"/>
      <c r="B62" s="219"/>
      <c r="C62" s="219"/>
    </row>
    <row r="63" spans="1:20" ht="12.75" customHeight="1">
      <c r="A63" s="219"/>
      <c r="B63" s="219"/>
      <c r="C63" s="219"/>
    </row>
    <row r="64" spans="1:20" ht="12.75" customHeight="1">
      <c r="A64" s="219"/>
      <c r="B64" s="219"/>
      <c r="C64" s="219"/>
    </row>
    <row r="65" spans="1:3" ht="12.75" customHeight="1">
      <c r="A65" s="219"/>
      <c r="B65" s="219"/>
      <c r="C65" s="219"/>
    </row>
    <row r="66" spans="1:3" ht="12.75" customHeight="1">
      <c r="A66" s="219"/>
      <c r="B66" s="219"/>
      <c r="C66" s="219"/>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AO76"/>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5.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1"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63" t="s">
        <v>198</v>
      </c>
      <c r="AL1" s="263"/>
      <c r="AM1" s="263"/>
      <c r="AN1" s="263"/>
    </row>
    <row r="2" spans="1:41" ht="18" customHeight="1">
      <c r="A2" s="62"/>
      <c r="B2" s="63"/>
      <c r="C2" s="63"/>
      <c r="D2" s="63"/>
      <c r="E2" s="63"/>
      <c r="F2" s="63"/>
      <c r="G2" s="63"/>
      <c r="H2" s="63"/>
      <c r="I2" s="63"/>
      <c r="J2" s="63"/>
      <c r="K2" s="63"/>
      <c r="L2" s="63"/>
      <c r="M2" s="262">
        <v>2026</v>
      </c>
      <c r="N2" s="262"/>
      <c r="O2" s="262"/>
      <c r="P2" s="262"/>
      <c r="Q2" s="259" t="s">
        <v>94</v>
      </c>
      <c r="R2" s="259"/>
      <c r="S2" s="262">
        <v>4</v>
      </c>
      <c r="T2" s="262"/>
      <c r="U2" s="259" t="s">
        <v>95</v>
      </c>
      <c r="V2" s="259"/>
      <c r="W2" s="63"/>
      <c r="X2" s="63"/>
      <c r="Y2" s="63"/>
      <c r="Z2" s="62"/>
      <c r="AA2" s="62"/>
      <c r="AC2" s="81"/>
      <c r="AD2" s="63"/>
      <c r="AE2" s="63"/>
      <c r="AF2" s="63"/>
      <c r="AG2" s="63"/>
      <c r="AH2" s="63"/>
      <c r="AI2" s="81" t="s">
        <v>96</v>
      </c>
      <c r="AJ2" s="81"/>
      <c r="AK2" s="264"/>
      <c r="AL2" s="264"/>
      <c r="AM2" s="264"/>
      <c r="AN2" s="264"/>
    </row>
    <row r="3" spans="1:41"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65"/>
      <c r="AL3" s="265"/>
      <c r="AM3" s="265"/>
      <c r="AN3" s="265"/>
    </row>
    <row r="4" spans="1:41"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65"/>
      <c r="AL4" s="265"/>
      <c r="AM4" s="265"/>
      <c r="AN4" s="265"/>
    </row>
    <row r="5" spans="1:41" ht="18" customHeight="1">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103"/>
      <c r="AF5" s="103"/>
      <c r="AG5" s="103"/>
      <c r="AH5" s="103"/>
      <c r="AI5" s="104" t="s">
        <v>199</v>
      </c>
      <c r="AJ5" s="81"/>
      <c r="AK5" s="265"/>
      <c r="AL5" s="265"/>
      <c r="AM5" s="265"/>
      <c r="AN5" s="265"/>
    </row>
    <row r="6" spans="1:41" ht="18" customHeight="1">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99</v>
      </c>
      <c r="AH6" s="266"/>
      <c r="AI6" s="266"/>
      <c r="AJ6" s="266"/>
      <c r="AK6" s="88" t="s">
        <v>100</v>
      </c>
      <c r="AL6" s="267"/>
      <c r="AM6" s="88" t="s">
        <v>101</v>
      </c>
      <c r="AN6" s="62"/>
    </row>
    <row r="7" spans="1:41" ht="10" customHeight="1">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c r="A8" s="243" t="s">
        <v>102</v>
      </c>
      <c r="B8" s="250" t="s">
        <v>103</v>
      </c>
      <c r="C8" s="245" t="s">
        <v>104</v>
      </c>
      <c r="D8" s="234" t="s">
        <v>105</v>
      </c>
      <c r="E8" s="241" t="s">
        <v>106</v>
      </c>
      <c r="F8" s="255" t="s">
        <v>107</v>
      </c>
      <c r="G8" s="255"/>
      <c r="H8" s="255"/>
      <c r="I8" s="255"/>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6" t="s">
        <v>108</v>
      </c>
      <c r="AL8" s="248" t="s">
        <v>109</v>
      </c>
      <c r="AM8" s="249" t="s">
        <v>110</v>
      </c>
      <c r="AN8" s="249"/>
    </row>
    <row r="9" spans="1:41" ht="15" customHeight="1">
      <c r="A9" s="243"/>
      <c r="B9" s="251"/>
      <c r="C9" s="246"/>
      <c r="D9" s="234"/>
      <c r="E9" s="241"/>
      <c r="F9" s="234" t="s">
        <v>111</v>
      </c>
      <c r="G9" s="234"/>
      <c r="H9" s="234"/>
      <c r="I9" s="234"/>
      <c r="J9" s="234"/>
      <c r="K9" s="234"/>
      <c r="L9" s="234"/>
      <c r="M9" s="234" t="s">
        <v>112</v>
      </c>
      <c r="N9" s="234"/>
      <c r="O9" s="234"/>
      <c r="P9" s="234"/>
      <c r="Q9" s="234"/>
      <c r="R9" s="234"/>
      <c r="S9" s="234"/>
      <c r="T9" s="234" t="s">
        <v>113</v>
      </c>
      <c r="U9" s="234"/>
      <c r="V9" s="234"/>
      <c r="W9" s="234"/>
      <c r="X9" s="234"/>
      <c r="Y9" s="234"/>
      <c r="Z9" s="234"/>
      <c r="AA9" s="234" t="s">
        <v>114</v>
      </c>
      <c r="AB9" s="234"/>
      <c r="AC9" s="234"/>
      <c r="AD9" s="234"/>
      <c r="AE9" s="234"/>
      <c r="AF9" s="234"/>
      <c r="AG9" s="234"/>
      <c r="AH9" s="234" t="s">
        <v>115</v>
      </c>
      <c r="AI9" s="234"/>
      <c r="AJ9" s="234"/>
      <c r="AK9" s="256"/>
      <c r="AL9" s="248"/>
      <c r="AM9" s="249"/>
      <c r="AN9" s="249"/>
    </row>
    <row r="10" spans="1:41" ht="15" customHeight="1">
      <c r="A10" s="243"/>
      <c r="B10" s="252" t="s">
        <v>154</v>
      </c>
      <c r="C10" s="246"/>
      <c r="D10" s="234"/>
      <c r="E10" s="241"/>
      <c r="F10" s="64">
        <f>DATE($M$2,$S$2,1)</f>
        <v>46113</v>
      </c>
      <c r="G10" s="64">
        <f>DATE($M$2,$S$2,2)</f>
        <v>46114</v>
      </c>
      <c r="H10" s="64">
        <f>DATE($M$2,$S$2,3)</f>
        <v>46115</v>
      </c>
      <c r="I10" s="64">
        <f>DATE($M$2,$S$2,4)</f>
        <v>46116</v>
      </c>
      <c r="J10" s="64">
        <f>DATE($M$2,$S$2,5)</f>
        <v>46117</v>
      </c>
      <c r="K10" s="64">
        <f>DATE($M$2,$S$2,6)</f>
        <v>46118</v>
      </c>
      <c r="L10" s="64">
        <f>DATE($M$2,$S$2,7)</f>
        <v>46119</v>
      </c>
      <c r="M10" s="64">
        <f>DATE($M$2,$S$2,8)</f>
        <v>46120</v>
      </c>
      <c r="N10" s="64">
        <f>DATE($M$2,$S$2,9)</f>
        <v>46121</v>
      </c>
      <c r="O10" s="64">
        <f>DATE($M$2,$S$2,10)</f>
        <v>46122</v>
      </c>
      <c r="P10" s="64">
        <f>DATE($M$2,$S$2,11)</f>
        <v>46123</v>
      </c>
      <c r="Q10" s="64">
        <f>DATE($M$2,$S$2,12)</f>
        <v>46124</v>
      </c>
      <c r="R10" s="64">
        <f>DATE($M$2,$S$2,13)</f>
        <v>46125</v>
      </c>
      <c r="S10" s="64">
        <f>DATE($M$2,$S$2,14)</f>
        <v>46126</v>
      </c>
      <c r="T10" s="64">
        <f>DATE($M$2,$S$2,15)</f>
        <v>46127</v>
      </c>
      <c r="U10" s="64">
        <f>DATE($M$2,$S$2,16)</f>
        <v>46128</v>
      </c>
      <c r="V10" s="64">
        <f>DATE($M$2,$S$2,17)</f>
        <v>46129</v>
      </c>
      <c r="W10" s="64">
        <f>DATE($M$2,$S$2,18)</f>
        <v>46130</v>
      </c>
      <c r="X10" s="64">
        <f>DATE($M$2,$S$2,19)</f>
        <v>46131</v>
      </c>
      <c r="Y10" s="64">
        <f>DATE($M$2,$S$2,20)</f>
        <v>46132</v>
      </c>
      <c r="Z10" s="64">
        <f>DATE($M$2,$S$2,21)</f>
        <v>46133</v>
      </c>
      <c r="AA10" s="64">
        <f>DATE($M$2,$S$2,22)</f>
        <v>46134</v>
      </c>
      <c r="AB10" s="64">
        <f>DATE($M$2,$S$2,23)</f>
        <v>46135</v>
      </c>
      <c r="AC10" s="64">
        <f>DATE($M$2,$S$2,24)</f>
        <v>46136</v>
      </c>
      <c r="AD10" s="64">
        <f>DATE($M$2,$S$2,25)</f>
        <v>46137</v>
      </c>
      <c r="AE10" s="64">
        <f>DATE($M$2,$S$2,26)</f>
        <v>46138</v>
      </c>
      <c r="AF10" s="64">
        <f>DATE($M$2,$S$2,27)</f>
        <v>46139</v>
      </c>
      <c r="AG10" s="64">
        <f>DATE($M$2,$S$2,28)</f>
        <v>46140</v>
      </c>
      <c r="AH10" s="64">
        <f>IF(DAY(EOMONTH(F10,0))&lt;29,"",DATE($M$2,$S$2,29))</f>
        <v>46141</v>
      </c>
      <c r="AI10" s="64">
        <f>IF(DAY(EOMONTH(F10,0))&lt;30,"",DATE($M$2,$S$2,30))</f>
        <v>46142</v>
      </c>
      <c r="AJ10" s="64" t="str">
        <f>IF(DAY(EOMONTH(F10,0))&lt;31,"",DATE($M$2,$S$2,31))</f>
        <v/>
      </c>
      <c r="AK10" s="256"/>
      <c r="AL10" s="248"/>
      <c r="AM10" s="249"/>
      <c r="AN10" s="249"/>
    </row>
    <row r="11" spans="1:41" ht="15" customHeight="1">
      <c r="A11" s="243"/>
      <c r="B11" s="253"/>
      <c r="C11" s="247"/>
      <c r="D11" s="234"/>
      <c r="E11" s="241"/>
      <c r="F11" s="65">
        <f>DATE($M$2,$S$2,1)</f>
        <v>46113</v>
      </c>
      <c r="G11" s="65">
        <f>DATE($M$2,$S$2,2)</f>
        <v>46114</v>
      </c>
      <c r="H11" s="65">
        <f>DATE($M$2,$S$2,3)</f>
        <v>46115</v>
      </c>
      <c r="I11" s="65">
        <f>DATE($M$2,$S$2,4)</f>
        <v>46116</v>
      </c>
      <c r="J11" s="65">
        <f>DATE($M$2,$S$2,5)</f>
        <v>46117</v>
      </c>
      <c r="K11" s="65">
        <f>DATE($M$2,$S$2,6)</f>
        <v>46118</v>
      </c>
      <c r="L11" s="65">
        <f>DATE($M$2,$S$2,7)</f>
        <v>46119</v>
      </c>
      <c r="M11" s="65">
        <f>DATE($M$2,$S$2,8)</f>
        <v>46120</v>
      </c>
      <c r="N11" s="65">
        <f>DATE($M$2,$S$2,9)</f>
        <v>46121</v>
      </c>
      <c r="O11" s="65">
        <f>DATE($M$2,$S$2,10)</f>
        <v>46122</v>
      </c>
      <c r="P11" s="65">
        <f>DATE($M$2,$S$2,11)</f>
        <v>46123</v>
      </c>
      <c r="Q11" s="65">
        <f>DATE($M$2,$S$2,12)</f>
        <v>46124</v>
      </c>
      <c r="R11" s="65">
        <f>DATE($M$2,$S$2,13)</f>
        <v>46125</v>
      </c>
      <c r="S11" s="65">
        <f>DATE($M$2,$S$2,14)</f>
        <v>46126</v>
      </c>
      <c r="T11" s="65">
        <f>DATE($M$2,$S$2,15)</f>
        <v>46127</v>
      </c>
      <c r="U11" s="65">
        <f>DATE($M$2,$S$2,16)</f>
        <v>46128</v>
      </c>
      <c r="V11" s="65">
        <f>DATE($M$2,$S$2,17)</f>
        <v>46129</v>
      </c>
      <c r="W11" s="65">
        <f>DATE($M$2,$S$2,18)</f>
        <v>46130</v>
      </c>
      <c r="X11" s="65">
        <f>DATE($M$2,$S$2,19)</f>
        <v>46131</v>
      </c>
      <c r="Y11" s="65">
        <f>DATE($M$2,$S$2,20)</f>
        <v>46132</v>
      </c>
      <c r="Z11" s="65">
        <f>DATE($M$2,$S$2,21)</f>
        <v>46133</v>
      </c>
      <c r="AA11" s="65">
        <f>DATE($M$2,$S$2,22)</f>
        <v>46134</v>
      </c>
      <c r="AB11" s="65">
        <f>DATE($M$2,$S$2,23)</f>
        <v>46135</v>
      </c>
      <c r="AC11" s="65">
        <f>DATE($M$2,$S$2,24)</f>
        <v>46136</v>
      </c>
      <c r="AD11" s="65">
        <f>DATE($M$2,$S$2,25)</f>
        <v>46137</v>
      </c>
      <c r="AE11" s="65">
        <f>DATE($M$2,$S$2,26)</f>
        <v>46138</v>
      </c>
      <c r="AF11" s="65">
        <f>DATE($M$2,$S$2,27)</f>
        <v>46139</v>
      </c>
      <c r="AG11" s="65">
        <f>DATE($M$2,$S$2,28)</f>
        <v>46140</v>
      </c>
      <c r="AH11" s="65">
        <f>IF(DAY(EOMONTH(F11,0))&lt;29,"",DATE($M$2,$S$2,29))</f>
        <v>46141</v>
      </c>
      <c r="AI11" s="65">
        <f>IF(DAY(EOMONTH(F11,0))&lt;30,"",DATE($M$2,$S$2,30))</f>
        <v>46142</v>
      </c>
      <c r="AJ11" s="65" t="str">
        <f>IF(DAY(EOMONTH(F11,0))&lt;31,"",DATE($M$2,$S$2,31))</f>
        <v/>
      </c>
      <c r="AK11" s="256"/>
      <c r="AL11" s="248"/>
      <c r="AM11" s="249"/>
      <c r="AN11" s="249"/>
    </row>
    <row r="12" spans="1:41" ht="18" customHeight="1">
      <c r="A12" s="268">
        <v>1</v>
      </c>
      <c r="B12" s="269"/>
      <c r="C12" s="270"/>
      <c r="D12" s="271"/>
      <c r="E12" s="272"/>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3"/>
      <c r="AH12" s="273"/>
      <c r="AI12" s="273"/>
      <c r="AJ12" s="273"/>
      <c r="AK12" s="274">
        <f>+SUM(F12:AJ12)</f>
        <v>0</v>
      </c>
      <c r="AL12" s="275">
        <f t="shared" ref="AL12:AL32" si="0">IF($AK$3="４週",AK12/4,AK12/(DAY(EOMONTH($F$10,0))/7))</f>
        <v>0</v>
      </c>
      <c r="AM12" s="276"/>
      <c r="AN12" s="276"/>
      <c r="AO12" s="106" t="str">
        <f>IF(B12="","",IF(ISERROR(MATCH(B12,$C$39:$AM$39,0)),"その他職員",B12))</f>
        <v/>
      </c>
    </row>
    <row r="13" spans="1:41" ht="18" customHeight="1">
      <c r="A13" s="268">
        <v>2</v>
      </c>
      <c r="B13" s="269"/>
      <c r="C13" s="270"/>
      <c r="D13" s="271"/>
      <c r="E13" s="272"/>
      <c r="F13" s="273"/>
      <c r="G13" s="273"/>
      <c r="H13" s="273"/>
      <c r="I13" s="273"/>
      <c r="J13" s="273"/>
      <c r="K13" s="273"/>
      <c r="L13" s="273"/>
      <c r="M13" s="273"/>
      <c r="N13" s="273"/>
      <c r="O13" s="273"/>
      <c r="P13" s="273"/>
      <c r="Q13" s="273"/>
      <c r="R13" s="273"/>
      <c r="S13" s="273"/>
      <c r="T13" s="273"/>
      <c r="U13" s="273"/>
      <c r="V13" s="273"/>
      <c r="W13" s="273"/>
      <c r="X13" s="273"/>
      <c r="Y13" s="273"/>
      <c r="Z13" s="273"/>
      <c r="AA13" s="273"/>
      <c r="AB13" s="273"/>
      <c r="AC13" s="273"/>
      <c r="AD13" s="273"/>
      <c r="AE13" s="273"/>
      <c r="AF13" s="273"/>
      <c r="AG13" s="273"/>
      <c r="AH13" s="273"/>
      <c r="AI13" s="273"/>
      <c r="AJ13" s="273"/>
      <c r="AK13" s="274">
        <f t="shared" ref="AK13:AK32" si="1">+SUM(F13:AJ13)</f>
        <v>0</v>
      </c>
      <c r="AL13" s="275">
        <f t="shared" si="0"/>
        <v>0</v>
      </c>
      <c r="AM13" s="276"/>
      <c r="AN13" s="276"/>
      <c r="AO13" s="106" t="str">
        <f t="shared" ref="AO13:AO31" si="2">IF(B13="","",IF(ISERROR(MATCH(B13,$C$39:$AM$39,0)),"その他職員",B13))</f>
        <v/>
      </c>
    </row>
    <row r="14" spans="1:41" ht="18" customHeight="1">
      <c r="A14" s="268">
        <v>3</v>
      </c>
      <c r="B14" s="269"/>
      <c r="C14" s="270"/>
      <c r="D14" s="271"/>
      <c r="E14" s="272"/>
      <c r="F14" s="273"/>
      <c r="G14" s="273"/>
      <c r="H14" s="273"/>
      <c r="I14" s="273"/>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4">
        <f t="shared" si="1"/>
        <v>0</v>
      </c>
      <c r="AL14" s="275">
        <f t="shared" si="0"/>
        <v>0</v>
      </c>
      <c r="AM14" s="276"/>
      <c r="AN14" s="276"/>
      <c r="AO14" s="106" t="str">
        <f t="shared" si="2"/>
        <v/>
      </c>
    </row>
    <row r="15" spans="1:41" ht="18" customHeight="1">
      <c r="A15" s="268">
        <v>4</v>
      </c>
      <c r="B15" s="269"/>
      <c r="C15" s="270"/>
      <c r="D15" s="271"/>
      <c r="E15" s="272"/>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4">
        <f t="shared" si="1"/>
        <v>0</v>
      </c>
      <c r="AL15" s="275">
        <f t="shared" si="0"/>
        <v>0</v>
      </c>
      <c r="AM15" s="276"/>
      <c r="AN15" s="276"/>
      <c r="AO15" s="106" t="str">
        <f t="shared" si="2"/>
        <v/>
      </c>
    </row>
    <row r="16" spans="1:41" ht="18" customHeight="1">
      <c r="A16" s="268">
        <v>5</v>
      </c>
      <c r="B16" s="269"/>
      <c r="C16" s="270"/>
      <c r="D16" s="271"/>
      <c r="E16" s="272"/>
      <c r="F16" s="273"/>
      <c r="G16" s="273"/>
      <c r="H16" s="273"/>
      <c r="I16" s="273"/>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4">
        <f t="shared" si="1"/>
        <v>0</v>
      </c>
      <c r="AL16" s="275">
        <f t="shared" si="0"/>
        <v>0</v>
      </c>
      <c r="AM16" s="276"/>
      <c r="AN16" s="276"/>
      <c r="AO16" s="106" t="str">
        <f t="shared" si="2"/>
        <v/>
      </c>
    </row>
    <row r="17" spans="1:41" ht="18" customHeight="1">
      <c r="A17" s="268">
        <v>6</v>
      </c>
      <c r="B17" s="269"/>
      <c r="C17" s="270"/>
      <c r="D17" s="271"/>
      <c r="E17" s="272"/>
      <c r="F17" s="273"/>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4">
        <f t="shared" si="1"/>
        <v>0</v>
      </c>
      <c r="AL17" s="275">
        <f t="shared" si="0"/>
        <v>0</v>
      </c>
      <c r="AM17" s="276"/>
      <c r="AN17" s="276"/>
      <c r="AO17" s="106" t="str">
        <f t="shared" si="2"/>
        <v/>
      </c>
    </row>
    <row r="18" spans="1:41" ht="18" customHeight="1">
      <c r="A18" s="268">
        <v>7</v>
      </c>
      <c r="B18" s="269"/>
      <c r="C18" s="270"/>
      <c r="D18" s="271"/>
      <c r="E18" s="272"/>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4">
        <f t="shared" si="1"/>
        <v>0</v>
      </c>
      <c r="AL18" s="275">
        <f t="shared" si="0"/>
        <v>0</v>
      </c>
      <c r="AM18" s="276"/>
      <c r="AN18" s="276"/>
      <c r="AO18" s="106" t="str">
        <f t="shared" si="2"/>
        <v/>
      </c>
    </row>
    <row r="19" spans="1:41" ht="18" customHeight="1">
      <c r="A19" s="268">
        <v>8</v>
      </c>
      <c r="B19" s="269"/>
      <c r="C19" s="270"/>
      <c r="D19" s="271"/>
      <c r="E19" s="272"/>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4">
        <f t="shared" si="1"/>
        <v>0</v>
      </c>
      <c r="AL19" s="275">
        <f t="shared" si="0"/>
        <v>0</v>
      </c>
      <c r="AM19" s="276"/>
      <c r="AN19" s="276"/>
      <c r="AO19" s="106" t="str">
        <f t="shared" si="2"/>
        <v/>
      </c>
    </row>
    <row r="20" spans="1:41" ht="18" customHeight="1">
      <c r="A20" s="268">
        <v>9</v>
      </c>
      <c r="B20" s="269"/>
      <c r="C20" s="270"/>
      <c r="D20" s="271"/>
      <c r="E20" s="272"/>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4">
        <f t="shared" si="1"/>
        <v>0</v>
      </c>
      <c r="AL20" s="275">
        <f t="shared" si="0"/>
        <v>0</v>
      </c>
      <c r="AM20" s="276"/>
      <c r="AN20" s="276"/>
      <c r="AO20" s="106" t="str">
        <f t="shared" si="2"/>
        <v/>
      </c>
    </row>
    <row r="21" spans="1:41" ht="18" customHeight="1">
      <c r="A21" s="268">
        <v>10</v>
      </c>
      <c r="B21" s="269"/>
      <c r="C21" s="270"/>
      <c r="D21" s="271"/>
      <c r="E21" s="272"/>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4">
        <f t="shared" si="1"/>
        <v>0</v>
      </c>
      <c r="AL21" s="275">
        <f t="shared" si="0"/>
        <v>0</v>
      </c>
      <c r="AM21" s="276"/>
      <c r="AN21" s="276"/>
      <c r="AO21" s="106" t="str">
        <f t="shared" si="2"/>
        <v/>
      </c>
    </row>
    <row r="22" spans="1:41" ht="18" customHeight="1">
      <c r="A22" s="268">
        <v>11</v>
      </c>
      <c r="B22" s="269"/>
      <c r="C22" s="270"/>
      <c r="D22" s="271"/>
      <c r="E22" s="272"/>
      <c r="F22" s="273"/>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4">
        <f t="shared" si="1"/>
        <v>0</v>
      </c>
      <c r="AL22" s="275">
        <f t="shared" si="0"/>
        <v>0</v>
      </c>
      <c r="AM22" s="276"/>
      <c r="AN22" s="276"/>
      <c r="AO22" s="106" t="str">
        <f t="shared" si="2"/>
        <v/>
      </c>
    </row>
    <row r="23" spans="1:41" ht="18" customHeight="1">
      <c r="A23" s="268">
        <v>12</v>
      </c>
      <c r="B23" s="269"/>
      <c r="C23" s="270"/>
      <c r="D23" s="271"/>
      <c r="E23" s="272"/>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4">
        <f t="shared" si="1"/>
        <v>0</v>
      </c>
      <c r="AL23" s="275">
        <f t="shared" si="0"/>
        <v>0</v>
      </c>
      <c r="AM23" s="276"/>
      <c r="AN23" s="276"/>
      <c r="AO23" s="106" t="str">
        <f t="shared" si="2"/>
        <v/>
      </c>
    </row>
    <row r="24" spans="1:41" ht="18" customHeight="1">
      <c r="A24" s="268">
        <v>13</v>
      </c>
      <c r="B24" s="269"/>
      <c r="C24" s="270"/>
      <c r="D24" s="271"/>
      <c r="E24" s="272"/>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4">
        <f t="shared" si="1"/>
        <v>0</v>
      </c>
      <c r="AL24" s="275">
        <f t="shared" si="0"/>
        <v>0</v>
      </c>
      <c r="AM24" s="276"/>
      <c r="AN24" s="276"/>
      <c r="AO24" s="106" t="str">
        <f t="shared" si="2"/>
        <v/>
      </c>
    </row>
    <row r="25" spans="1:41" ht="18" customHeight="1">
      <c r="A25" s="268">
        <v>14</v>
      </c>
      <c r="B25" s="269"/>
      <c r="C25" s="270"/>
      <c r="D25" s="271"/>
      <c r="E25" s="272"/>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4">
        <f t="shared" si="1"/>
        <v>0</v>
      </c>
      <c r="AL25" s="275">
        <f t="shared" si="0"/>
        <v>0</v>
      </c>
      <c r="AM25" s="276"/>
      <c r="AN25" s="276"/>
      <c r="AO25" s="106" t="str">
        <f t="shared" si="2"/>
        <v/>
      </c>
    </row>
    <row r="26" spans="1:41" ht="18" customHeight="1">
      <c r="A26" s="268">
        <v>15</v>
      </c>
      <c r="B26" s="269"/>
      <c r="C26" s="270"/>
      <c r="D26" s="271"/>
      <c r="E26" s="272"/>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4">
        <f t="shared" si="1"/>
        <v>0</v>
      </c>
      <c r="AL26" s="275">
        <f t="shared" si="0"/>
        <v>0</v>
      </c>
      <c r="AM26" s="276"/>
      <c r="AN26" s="276"/>
      <c r="AO26" s="106" t="str">
        <f t="shared" si="2"/>
        <v/>
      </c>
    </row>
    <row r="27" spans="1:41" ht="18" customHeight="1">
      <c r="A27" s="268">
        <v>16</v>
      </c>
      <c r="B27" s="269"/>
      <c r="C27" s="270"/>
      <c r="D27" s="271"/>
      <c r="E27" s="272"/>
      <c r="F27" s="273"/>
      <c r="G27" s="273"/>
      <c r="H27" s="273"/>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4">
        <f t="shared" si="1"/>
        <v>0</v>
      </c>
      <c r="AL27" s="275">
        <f t="shared" si="0"/>
        <v>0</v>
      </c>
      <c r="AM27" s="276"/>
      <c r="AN27" s="276"/>
      <c r="AO27" s="106" t="str">
        <f t="shared" si="2"/>
        <v/>
      </c>
    </row>
    <row r="28" spans="1:41" ht="18" customHeight="1">
      <c r="A28" s="268">
        <v>17</v>
      </c>
      <c r="B28" s="269"/>
      <c r="C28" s="270"/>
      <c r="D28" s="271"/>
      <c r="E28" s="272"/>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4">
        <f t="shared" si="1"/>
        <v>0</v>
      </c>
      <c r="AL28" s="275">
        <f t="shared" si="0"/>
        <v>0</v>
      </c>
      <c r="AM28" s="276"/>
      <c r="AN28" s="276"/>
      <c r="AO28" s="106" t="str">
        <f t="shared" si="2"/>
        <v/>
      </c>
    </row>
    <row r="29" spans="1:41" ht="18" customHeight="1">
      <c r="A29" s="268">
        <v>18</v>
      </c>
      <c r="B29" s="269"/>
      <c r="C29" s="270"/>
      <c r="D29" s="271"/>
      <c r="E29" s="272"/>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4">
        <f t="shared" si="1"/>
        <v>0</v>
      </c>
      <c r="AL29" s="275">
        <f t="shared" si="0"/>
        <v>0</v>
      </c>
      <c r="AM29" s="276"/>
      <c r="AN29" s="276"/>
      <c r="AO29" s="106" t="str">
        <f t="shared" si="2"/>
        <v/>
      </c>
    </row>
    <row r="30" spans="1:41" ht="18" customHeight="1">
      <c r="A30" s="268">
        <v>19</v>
      </c>
      <c r="B30" s="269"/>
      <c r="C30" s="270"/>
      <c r="D30" s="271"/>
      <c r="E30" s="272"/>
      <c r="F30" s="273"/>
      <c r="G30" s="273"/>
      <c r="H30" s="273"/>
      <c r="I30" s="273"/>
      <c r="J30" s="273"/>
      <c r="K30" s="273"/>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I30" s="273"/>
      <c r="AJ30" s="273"/>
      <c r="AK30" s="274">
        <f t="shared" si="1"/>
        <v>0</v>
      </c>
      <c r="AL30" s="275">
        <f t="shared" si="0"/>
        <v>0</v>
      </c>
      <c r="AM30" s="276"/>
      <c r="AN30" s="276"/>
      <c r="AO30" s="106" t="str">
        <f t="shared" si="2"/>
        <v/>
      </c>
    </row>
    <row r="31" spans="1:41" ht="18" customHeight="1">
      <c r="A31" s="268">
        <v>20</v>
      </c>
      <c r="B31" s="269"/>
      <c r="C31" s="270"/>
      <c r="D31" s="271"/>
      <c r="E31" s="272"/>
      <c r="F31" s="273"/>
      <c r="G31" s="273"/>
      <c r="H31" s="273"/>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4">
        <f t="shared" si="1"/>
        <v>0</v>
      </c>
      <c r="AL31" s="275">
        <f t="shared" si="0"/>
        <v>0</v>
      </c>
      <c r="AM31" s="276"/>
      <c r="AN31" s="276"/>
      <c r="AO31" s="106" t="str">
        <f t="shared" si="2"/>
        <v/>
      </c>
    </row>
    <row r="32" spans="1:41" ht="18" customHeight="1">
      <c r="A32" s="241" t="s">
        <v>116</v>
      </c>
      <c r="B32" s="242"/>
      <c r="C32" s="242"/>
      <c r="D32" s="242"/>
      <c r="E32" s="242"/>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243"/>
      <c r="AN32" s="243"/>
      <c r="AO32" s="105"/>
    </row>
    <row r="33" spans="1:41" ht="18" customHeight="1">
      <c r="A33" s="242" t="s">
        <v>117</v>
      </c>
      <c r="B33" s="242"/>
      <c r="C33" s="242"/>
      <c r="D33" s="242"/>
      <c r="E33" s="244"/>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72"/>
      <c r="AL33" s="73"/>
      <c r="AM33" s="243"/>
      <c r="AN33" s="243"/>
      <c r="AO33" s="105"/>
    </row>
    <row r="34" spans="1:41"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1"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1" ht="15" customHeight="1">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1" ht="5.15" customHeight="1">
      <c r="A37" s="86"/>
      <c r="B37" s="86"/>
      <c r="C37" s="86"/>
      <c r="D37" s="86"/>
      <c r="E37" s="86"/>
      <c r="F37" s="86"/>
      <c r="G37" s="86"/>
      <c r="H37" s="86"/>
      <c r="I37" s="86"/>
      <c r="J37" s="60"/>
      <c r="K37" s="60"/>
      <c r="L37" s="60"/>
      <c r="M37" s="101"/>
      <c r="N37" s="60"/>
      <c r="O37" s="60"/>
      <c r="P37" s="60"/>
      <c r="Q37"/>
      <c r="W37" s="67"/>
      <c r="X37" s="60"/>
      <c r="Y37" s="60"/>
      <c r="Z37" s="60"/>
      <c r="AA37" s="60"/>
      <c r="AB37" s="60"/>
      <c r="AC37" s="60"/>
      <c r="AD37" s="60"/>
      <c r="AE37" s="60"/>
      <c r="AF37" s="60"/>
      <c r="AG37" s="60"/>
      <c r="AH37" s="60"/>
      <c r="AI37" s="60"/>
      <c r="AJ37" s="101"/>
      <c r="AK37" s="60"/>
      <c r="AL37" s="67"/>
      <c r="AM37" s="67"/>
      <c r="AN37" s="62"/>
    </row>
    <row r="38" spans="1:41" ht="21" customHeight="1">
      <c r="A38" s="68" t="s">
        <v>204</v>
      </c>
      <c r="B38" s="59"/>
      <c r="C38" s="63"/>
      <c r="D38" s="63"/>
      <c r="E38" s="63"/>
      <c r="F38" s="63"/>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3"/>
      <c r="AM38" s="63"/>
      <c r="AN38" s="62"/>
    </row>
    <row r="39" spans="1:41" ht="25" customHeight="1">
      <c r="A39" s="62"/>
      <c r="B39" s="67"/>
      <c r="C39" s="231" t="str">
        <f>IF(VLOOKUP($AK$1,選択肢!$A$1:$J$32,C44,FALSE)=0,"-",VLOOKUP($AK$1,選択肢!$A$1:$J$32,C44,FALSE))</f>
        <v>管理者</v>
      </c>
      <c r="D39" s="232"/>
      <c r="E39" s="239" t="str">
        <f>IF(VLOOKUP($AK$1,選択肢!$A$1:$J$32,E44,FALSE)=0,"-",VLOOKUP($AK$1,選択肢!$A$1:$J$32,E44,FALSE))</f>
        <v>児童発達支援管理責任者</v>
      </c>
      <c r="F39" s="239"/>
      <c r="G39" s="239"/>
      <c r="H39" s="239"/>
      <c r="I39" s="231" t="str">
        <f>IF(VLOOKUP($AK$1,選択肢!$A$1:$J$32,I44,FALSE)=0,"-",VLOOKUP($AK$1,選択肢!$A$1:$J$32,I44,FALSE))</f>
        <v>児童指導員</v>
      </c>
      <c r="J39" s="232"/>
      <c r="K39" s="232"/>
      <c r="L39" s="232"/>
      <c r="M39" s="232"/>
      <c r="N39" s="233"/>
      <c r="O39" s="231" t="str">
        <f>IF(VLOOKUP($AK$1,選択肢!$A$1:$J$32,O44,FALSE)=0,"-",VLOOKUP($AK$1,選択肢!$A$1:$J$32,O44,FALSE))</f>
        <v>保育士</v>
      </c>
      <c r="P39" s="232"/>
      <c r="Q39" s="232"/>
      <c r="R39" s="232"/>
      <c r="S39" s="232"/>
      <c r="T39" s="233"/>
      <c r="U39" s="231" t="str">
        <f>IF(VLOOKUP($AK$1,選択肢!$A$1:$J$32,U44,FALSE)=0,"-",VLOOKUP($AK$1,選択肢!$A$1:$J$32,U44,FALSE))</f>
        <v>機能訓練担当職員</v>
      </c>
      <c r="V39" s="232"/>
      <c r="W39" s="232"/>
      <c r="X39" s="232"/>
      <c r="Y39" s="232"/>
      <c r="Z39" s="233"/>
      <c r="AA39" s="231" t="str">
        <f>IF(VLOOKUP($AK$1,選択肢!$A$1:$J$32,AA44,FALSE)=0,"-",VLOOKUP($AK$1,選択肢!$A$1:$J$32,AA44,FALSE))</f>
        <v>看護職員</v>
      </c>
      <c r="AB39" s="232"/>
      <c r="AC39" s="232"/>
      <c r="AD39" s="232"/>
      <c r="AE39" s="232"/>
      <c r="AF39" s="233"/>
      <c r="AG39" s="239" t="str">
        <f>IF(VLOOKUP($AK$1,選択肢!$A$1:$J$32,AG44,FALSE)=0,"-",VLOOKUP($AK$1,選択肢!$A$1:$J$32,AG44,FALSE))</f>
        <v>その他職員</v>
      </c>
      <c r="AH39" s="239"/>
      <c r="AI39" s="239"/>
      <c r="AJ39" s="239"/>
      <c r="AK39" s="239"/>
      <c r="AL39" s="239" t="str">
        <f>IF(VLOOKUP($AK$1,選択肢!$A$1:$J$32,AL44,FALSE)=0,"-",VLOOKUP($AK$1,選択肢!$A$1:$J$32,AL44,FALSE))</f>
        <v>-</v>
      </c>
      <c r="AM39" s="239"/>
      <c r="AN39" s="62"/>
    </row>
    <row r="40" spans="1:41" ht="18" customHeight="1">
      <c r="A40" s="62"/>
      <c r="B40" s="67"/>
      <c r="C40" s="100" t="s">
        <v>158</v>
      </c>
      <c r="D40" s="100" t="s">
        <v>159</v>
      </c>
      <c r="E40" s="99" t="s">
        <v>158</v>
      </c>
      <c r="F40" s="240" t="s">
        <v>159</v>
      </c>
      <c r="G40" s="240"/>
      <c r="H40" s="240"/>
      <c r="I40" s="235" t="s">
        <v>158</v>
      </c>
      <c r="J40" s="236"/>
      <c r="K40" s="237"/>
      <c r="L40" s="235" t="s">
        <v>159</v>
      </c>
      <c r="M40" s="236"/>
      <c r="N40" s="237"/>
      <c r="O40" s="235" t="s">
        <v>158</v>
      </c>
      <c r="P40" s="236"/>
      <c r="Q40" s="237"/>
      <c r="R40" s="235" t="s">
        <v>159</v>
      </c>
      <c r="S40" s="236"/>
      <c r="T40" s="237"/>
      <c r="U40" s="235" t="s">
        <v>158</v>
      </c>
      <c r="V40" s="236"/>
      <c r="W40" s="237"/>
      <c r="X40" s="235" t="s">
        <v>159</v>
      </c>
      <c r="Y40" s="236"/>
      <c r="Z40" s="237"/>
      <c r="AA40" s="235" t="s">
        <v>158</v>
      </c>
      <c r="AB40" s="236"/>
      <c r="AC40" s="237"/>
      <c r="AD40" s="235" t="s">
        <v>159</v>
      </c>
      <c r="AE40" s="236"/>
      <c r="AF40" s="237"/>
      <c r="AG40" s="235" t="s">
        <v>158</v>
      </c>
      <c r="AH40" s="236"/>
      <c r="AI40" s="237"/>
      <c r="AJ40" s="235" t="s">
        <v>159</v>
      </c>
      <c r="AK40" s="237"/>
      <c r="AL40" s="99" t="s">
        <v>27</v>
      </c>
      <c r="AM40" s="99" t="s">
        <v>171</v>
      </c>
      <c r="AN40" s="62"/>
    </row>
    <row r="41" spans="1:41" ht="18" customHeight="1">
      <c r="A41" s="62"/>
      <c r="B41" s="75" t="s">
        <v>160</v>
      </c>
      <c r="C41" s="99">
        <f>COUNTIFS($AO$12:$AO$31,C$39,$C$12:$C$31,"A",$E$12:$E$31,"*")</f>
        <v>0</v>
      </c>
      <c r="D41" s="99">
        <f>COUNTIFS($AO$12:$AO$31,C$39,$C$12:$C$31,"B",$E$12:$E$31,"*")</f>
        <v>0</v>
      </c>
      <c r="E41" s="99">
        <f>COUNTIFS($AO$12:$AO$31,E$39,$C$12:$C$31,"A",$E$12:$E$31,"*")</f>
        <v>0</v>
      </c>
      <c r="F41" s="235">
        <f>COUNTIFS($AO$12:$AO$31,E$39,$C$12:$C$31,"B",$E$12:$E$31,"*")</f>
        <v>0</v>
      </c>
      <c r="G41" s="236"/>
      <c r="H41" s="237"/>
      <c r="I41" s="235">
        <f>COUNTIFS($AO$12:$AO$31,I$39,$C$12:$C$31,"A",$E$12:$E$31,"*")</f>
        <v>0</v>
      </c>
      <c r="J41" s="236"/>
      <c r="K41" s="237"/>
      <c r="L41" s="235">
        <f>COUNTIFS($AO$12:$AO$31,I$39,$C$12:$C$31,"B",$E$12:$E$31,"*")</f>
        <v>0</v>
      </c>
      <c r="M41" s="236"/>
      <c r="N41" s="237"/>
      <c r="O41" s="235">
        <f>COUNTIFS($AO$12:$AO$31,O$39,$C$12:$C$31,"A",$E$12:$E$31,"*")</f>
        <v>0</v>
      </c>
      <c r="P41" s="236"/>
      <c r="Q41" s="237"/>
      <c r="R41" s="235">
        <f>COUNTIFS($AO$12:$AO$31,O$39,$C$12:$C$31,"B",$E$12:$E$31,"*")</f>
        <v>0</v>
      </c>
      <c r="S41" s="236"/>
      <c r="T41" s="237"/>
      <c r="U41" s="235">
        <f>COUNTIFS($AO$12:$AO$31,U$39,$C$12:$C$31,"A",$E$12:$E$31,"*")</f>
        <v>0</v>
      </c>
      <c r="V41" s="236"/>
      <c r="W41" s="237"/>
      <c r="X41" s="235">
        <f>COUNTIFS($AO$12:$AO$31,U$39,$C$12:$C$31,"B",$E$12:$E$31,"*")</f>
        <v>0</v>
      </c>
      <c r="Y41" s="236"/>
      <c r="Z41" s="237"/>
      <c r="AA41" s="235">
        <f>COUNTIFS($AO$12:$AO$31,AA$39,$C$12:$C$31,"A",$E$12:$E$31,"*")</f>
        <v>0</v>
      </c>
      <c r="AB41" s="236"/>
      <c r="AC41" s="237"/>
      <c r="AD41" s="235">
        <f>COUNTIFS($AO$12:$AO$31,AA$39,$C$12:$C$31,"B",$E$12:$E$31,"*")</f>
        <v>0</v>
      </c>
      <c r="AE41" s="236"/>
      <c r="AF41" s="237"/>
      <c r="AG41" s="235">
        <f>COUNTIFS($AO$12:$AO$31,AG$39,$C$12:$C$31,"A",$E$12:$E$31,"*")</f>
        <v>0</v>
      </c>
      <c r="AH41" s="236"/>
      <c r="AI41" s="237"/>
      <c r="AJ41" s="235">
        <f>COUNTIFS($AO$12:$AO$31,AG$39,$C$12:$C$31,"B",$E$12:$E$31,"*")</f>
        <v>0</v>
      </c>
      <c r="AK41" s="237"/>
      <c r="AL41" s="99">
        <f>COUNTIFS($AO$12:$AO$31,AL$39,$C$12:$C$31,"A",$E$12:$E$31,"*")</f>
        <v>0</v>
      </c>
      <c r="AM41" s="99">
        <f>COUNTIFS($AO$12:$AO$31,AL$39,$C$12:$C$31,"B",$E$12:$E$31,"*")</f>
        <v>0</v>
      </c>
      <c r="AN41" s="62"/>
    </row>
    <row r="42" spans="1:41" ht="18" customHeight="1">
      <c r="A42" s="62"/>
      <c r="B42" s="82" t="s">
        <v>161</v>
      </c>
      <c r="C42" s="99">
        <f>COUNTIFS($AO$12:$AO$31,C$39,$C$12:$C$31,"C",$E$12:$E$31,"*")</f>
        <v>0</v>
      </c>
      <c r="D42" s="99">
        <f>COUNTIFS($AO$12:$AO$31,C$39,$C$12:$C$31,"D",$E$12:$E$31,"*")</f>
        <v>0</v>
      </c>
      <c r="E42" s="99">
        <f>COUNTIFS($AO$12:$AO$31,E$39,$C$12:$C$31,"C",$E$12:$E$31,"*")</f>
        <v>0</v>
      </c>
      <c r="F42" s="235">
        <f>COUNTIFS($AO$12:$AO$31,E$39,$C$12:$C$31,"D",$E$12:$E$31,"*")</f>
        <v>0</v>
      </c>
      <c r="G42" s="236"/>
      <c r="H42" s="237"/>
      <c r="I42" s="235">
        <f>COUNTIFS($AO$12:$AO$31,I$39,$C$12:$C$31,"C",$E$12:$E$31,"*")</f>
        <v>0</v>
      </c>
      <c r="J42" s="236"/>
      <c r="K42" s="237"/>
      <c r="L42" s="235">
        <f>COUNTIFS($AO$12:$AO$31,I$39,$C$12:$C$31,"D",$E$12:$E$31,"*")</f>
        <v>0</v>
      </c>
      <c r="M42" s="236"/>
      <c r="N42" s="237"/>
      <c r="O42" s="235">
        <f>COUNTIFS($AO$12:$AO$31,O$39,$C$12:$C$31,"C",$E$12:$E$31,"*")</f>
        <v>0</v>
      </c>
      <c r="P42" s="236"/>
      <c r="Q42" s="237"/>
      <c r="R42" s="235">
        <f>COUNTIFS($AO$12:$AO$31,O$39,$C$12:$C$31,"D",$E$12:$E$31,"*")</f>
        <v>0</v>
      </c>
      <c r="S42" s="236"/>
      <c r="T42" s="237"/>
      <c r="U42" s="235">
        <f>COUNTIFS($AO$12:$AO$31,U$39,$C$12:$C$31,"C",$E$12:$E$31,"*")</f>
        <v>0</v>
      </c>
      <c r="V42" s="236"/>
      <c r="W42" s="237"/>
      <c r="X42" s="235">
        <f>COUNTIFS($AO$12:$AO$31,U$39,$C$12:$C$31,"D",$E$12:$E$31,"*")</f>
        <v>0</v>
      </c>
      <c r="Y42" s="236"/>
      <c r="Z42" s="237"/>
      <c r="AA42" s="235">
        <f>COUNTIFS($AO$12:$AO$31,AA$39,$C$12:$C$31,"C",$E$12:$E$31,"*")</f>
        <v>0</v>
      </c>
      <c r="AB42" s="236"/>
      <c r="AC42" s="237"/>
      <c r="AD42" s="235">
        <f>COUNTIFS($AO$12:$AO$31,AA$39,$C$12:$C$31,"D",$E$12:$E$31,"*")</f>
        <v>0</v>
      </c>
      <c r="AE42" s="236"/>
      <c r="AF42" s="237"/>
      <c r="AG42" s="235">
        <f>COUNTIFS($AO$12:$AO$31,AG$39,$C$12:$C$31,"C",$E$12:$E$31,"*")</f>
        <v>0</v>
      </c>
      <c r="AH42" s="236"/>
      <c r="AI42" s="237"/>
      <c r="AJ42" s="235">
        <f>COUNTIFS($AO$12:$AO$31,AG$39,$C$12:$C$31,"D",$E$12:$E$31,"*")</f>
        <v>0</v>
      </c>
      <c r="AK42" s="237"/>
      <c r="AL42" s="99">
        <f>COUNTIFS($AO$12:$AO$31,AL$39,$C$12:$C$31,"C",$E$12:$E$31,"*")</f>
        <v>0</v>
      </c>
      <c r="AM42" s="99">
        <f>COUNTIFS($AO$12:$AO$31,AL$39,$C$12:$C$31,"D",$E$12:$E$31,"*")</f>
        <v>0</v>
      </c>
      <c r="AN42" s="62"/>
    </row>
    <row r="43" spans="1:41" ht="25" customHeight="1">
      <c r="A43" s="62"/>
      <c r="B43" s="82" t="s">
        <v>162</v>
      </c>
      <c r="C43" s="231" t="str">
        <f>IF($AK$3="４週",SUMIFS($AK$12:$AK$31,$AO$12:$AO$31,C39)/4/$AH$6,IF($AK$3="歴月",SUMIFS($AK$12:$AK$31,$AO$12:$AO$31,C39)/$AL$6,"記載する期間を選択してください"))</f>
        <v>記載する期間を選択してください</v>
      </c>
      <c r="D43" s="233"/>
      <c r="E43" s="231" t="str">
        <f>IF($AK$3="４週",SUMIFS($AK$12:$AK$31,$AO$12:$AO$31,E39)/4/$AH$6,IF($AK$3="歴月",SUMIFS($AK$12:$AK$31,$AO$12:$AO$31,E39)/$AL$6,"記載する期間を選択してください"))</f>
        <v>記載する期間を選択してください</v>
      </c>
      <c r="F43" s="232"/>
      <c r="G43" s="232"/>
      <c r="H43" s="233"/>
      <c r="I43" s="231" t="str">
        <f>IF($AK$3="４週",SUMIFS($AK$12:$AK$31,$AO$12:$AO$31,I39)/4/$AH$6,IF($AK$3="歴月",SUMIFS($AK$12:$AK$31,$AO$12:$AO$31,I39)/$AL$6,"記載する期間を選択してください"))</f>
        <v>記載する期間を選択してください</v>
      </c>
      <c r="J43" s="232"/>
      <c r="K43" s="232"/>
      <c r="L43" s="232"/>
      <c r="M43" s="232"/>
      <c r="N43" s="233"/>
      <c r="O43" s="231" t="str">
        <f>IF($AK$3="４週",SUMIFS($AK$12:$AK$31,$AO$12:$AO$31,O39)/4/$AH$6,IF($AK$3="歴月",SUMIFS($AK$12:$AK$31,$AO$12:$AO$31,O39)/$AL$6,"記載する期間を選択してください"))</f>
        <v>記載する期間を選択してください</v>
      </c>
      <c r="P43" s="232"/>
      <c r="Q43" s="232"/>
      <c r="R43" s="232"/>
      <c r="S43" s="232"/>
      <c r="T43" s="233"/>
      <c r="U43" s="231" t="str">
        <f>IF($AK$3="４週",SUMIFS($AK$12:$AK$31,$AO$12:$AO$31,U39)/4/$AH$6,IF($AK$3="歴月",SUMIFS($AK$12:$AK$31,$AO$12:$AO$31,U39)/$AL$6,"記載する期間を選択してください"))</f>
        <v>記載する期間を選択してください</v>
      </c>
      <c r="V43" s="232"/>
      <c r="W43" s="232"/>
      <c r="X43" s="232"/>
      <c r="Y43" s="232"/>
      <c r="Z43" s="233"/>
      <c r="AA43" s="231" t="str">
        <f>IF($AK$3="４週",SUMIFS($AK$12:$AK$31,$AO$12:$AO$31,AA39)/4/$AH$6,IF($AK$3="歴月",SUMIFS($AK$12:$AK$31,$AO$12:$AO$31,AA39)/$AL$6,"記載する期間を選択してください"))</f>
        <v>記載する期間を選択してください</v>
      </c>
      <c r="AB43" s="232"/>
      <c r="AC43" s="232"/>
      <c r="AD43" s="232"/>
      <c r="AE43" s="232"/>
      <c r="AF43" s="233"/>
      <c r="AG43" s="231" t="str">
        <f>IF($AK$3="４週",SUMIFS($AK$12:$AK$31,$AO$12:$AO$31,AG39)/4/$AH$6,IF($AK$3="歴月",SUMIFS($AK$12:$AK$31,$AO$12:$AO$31,AG39)/$AL$6,"記載する期間を選択してください"))</f>
        <v>記載する期間を選択してください</v>
      </c>
      <c r="AH43" s="232"/>
      <c r="AI43" s="232"/>
      <c r="AJ43" s="232"/>
      <c r="AK43" s="233"/>
      <c r="AL43" s="231" t="str">
        <f>IF($AK$3="４週",SUMIFS($AK$12:$AK$31,$AO$12:$AO$31,AL39)/4/$AH$6,IF($AK$3="歴月",SUMIFS($AK$12:$AK$31,$AO$12:$AO$31,AL39)/$AL$6,"記載する期間を選択してください"))</f>
        <v>記載する期間を選択してください</v>
      </c>
      <c r="AM43" s="233"/>
      <c r="AN43" s="62"/>
    </row>
    <row r="44" spans="1:41" ht="5.15" customHeight="1">
      <c r="A44" s="62"/>
      <c r="B44" s="59"/>
      <c r="C44" s="78">
        <v>2</v>
      </c>
      <c r="D44" s="78"/>
      <c r="E44" s="78">
        <v>3</v>
      </c>
      <c r="F44" s="78"/>
      <c r="G44" s="78"/>
      <c r="H44" s="78"/>
      <c r="I44" s="78">
        <v>4</v>
      </c>
      <c r="J44" s="78"/>
      <c r="K44" s="78"/>
      <c r="L44" s="78"/>
      <c r="M44" s="78"/>
      <c r="N44" s="78"/>
      <c r="O44" s="78">
        <v>5</v>
      </c>
      <c r="P44" s="78"/>
      <c r="Q44" s="78"/>
      <c r="R44" s="78"/>
      <c r="S44" s="78"/>
      <c r="T44" s="78"/>
      <c r="U44" s="78">
        <v>6</v>
      </c>
      <c r="V44" s="78"/>
      <c r="W44" s="78"/>
      <c r="X44" s="78"/>
      <c r="Y44" s="78"/>
      <c r="Z44" s="78"/>
      <c r="AA44" s="78">
        <v>7</v>
      </c>
      <c r="AB44" s="78"/>
      <c r="AC44" s="78"/>
      <c r="AD44" s="78"/>
      <c r="AE44" s="78"/>
      <c r="AF44" s="78"/>
      <c r="AG44" s="78">
        <v>8</v>
      </c>
      <c r="AH44" s="78"/>
      <c r="AI44" s="78"/>
      <c r="AJ44" s="78"/>
      <c r="AK44" s="78"/>
      <c r="AL44" s="78">
        <v>9</v>
      </c>
      <c r="AM44" s="98"/>
      <c r="AN44" s="62"/>
    </row>
    <row r="45" spans="1:41" ht="15" customHeight="1">
      <c r="A45" s="60" t="s">
        <v>118</v>
      </c>
      <c r="B45" s="91"/>
      <c r="C45" s="92"/>
      <c r="D45" s="92"/>
      <c r="E45" s="92"/>
      <c r="F45" s="93"/>
      <c r="G45" s="92"/>
      <c r="H45" s="78"/>
      <c r="I45" s="78"/>
      <c r="J45" s="78"/>
      <c r="K45" s="78"/>
      <c r="L45" s="78"/>
      <c r="M45" s="78"/>
      <c r="N45" s="78"/>
      <c r="O45" s="78"/>
      <c r="P45" s="78"/>
      <c r="Q45" s="78"/>
      <c r="R45" s="78">
        <v>6</v>
      </c>
      <c r="S45" s="78"/>
      <c r="T45" s="78"/>
      <c r="U45" s="78"/>
      <c r="V45" s="78"/>
      <c r="W45" s="78"/>
      <c r="X45" s="78">
        <v>7</v>
      </c>
      <c r="Y45" s="78"/>
      <c r="Z45" s="78"/>
      <c r="AA45" s="78"/>
      <c r="AB45" s="78"/>
      <c r="AC45" s="78"/>
      <c r="AD45" s="78">
        <v>8</v>
      </c>
      <c r="AE45" s="78"/>
      <c r="AF45" s="78"/>
      <c r="AG45" s="79"/>
      <c r="AH45" s="79"/>
      <c r="AI45" s="79"/>
      <c r="AJ45" s="79">
        <v>9</v>
      </c>
      <c r="AK45" s="77"/>
      <c r="AL45" s="77"/>
      <c r="AM45" s="62"/>
    </row>
    <row r="46" spans="1:41" s="60" customFormat="1" ht="15" customHeight="1">
      <c r="A46" s="60" t="s">
        <v>119</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1" s="60" customFormat="1" ht="15" customHeight="1">
      <c r="A47" s="60" t="s">
        <v>120</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1" s="60" customFormat="1" ht="15" customHeight="1">
      <c r="A48" s="86" t="s">
        <v>205</v>
      </c>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c r="A49" s="60" t="s">
        <v>121</v>
      </c>
      <c r="B49" s="86"/>
      <c r="C49" s="86"/>
      <c r="D49" s="86"/>
      <c r="E49" s="86"/>
      <c r="F49" s="86"/>
      <c r="G49" s="86"/>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c r="A50" s="60" t="s">
        <v>122</v>
      </c>
      <c r="B50" s="86"/>
      <c r="C50" s="86"/>
      <c r="D50" s="86"/>
      <c r="E50" s="86"/>
      <c r="F50" s="86"/>
      <c r="G50" s="86"/>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c r="A51" s="60" t="s">
        <v>123</v>
      </c>
      <c r="B51" s="94"/>
      <c r="C51" s="60"/>
      <c r="D51" s="60"/>
      <c r="E51" s="60"/>
      <c r="F51" s="60"/>
      <c r="G51" s="60"/>
    </row>
    <row r="52" spans="1:39" ht="15" customHeight="1">
      <c r="A52" s="60" t="s">
        <v>124</v>
      </c>
      <c r="B52" s="94"/>
      <c r="C52" s="60"/>
      <c r="D52" s="60"/>
      <c r="E52" s="60"/>
      <c r="F52" s="60"/>
      <c r="G52" s="60"/>
    </row>
    <row r="53" spans="1:39" ht="15" customHeight="1">
      <c r="A53" s="60"/>
      <c r="B53" s="75" t="s">
        <v>125</v>
      </c>
      <c r="C53" s="234" t="s">
        <v>126</v>
      </c>
      <c r="D53" s="234"/>
      <c r="E53" s="234"/>
      <c r="F53" s="60"/>
      <c r="G53" s="60"/>
    </row>
    <row r="54" spans="1:39" ht="15" customHeight="1">
      <c r="A54" s="60"/>
      <c r="B54" s="97" t="s">
        <v>127</v>
      </c>
      <c r="C54" s="230" t="s">
        <v>128</v>
      </c>
      <c r="D54" s="230"/>
      <c r="E54" s="230"/>
      <c r="F54" s="60"/>
      <c r="G54" s="60"/>
    </row>
    <row r="55" spans="1:39" ht="15" customHeight="1">
      <c r="A55" s="60"/>
      <c r="B55" s="97" t="s">
        <v>129</v>
      </c>
      <c r="C55" s="230" t="s">
        <v>130</v>
      </c>
      <c r="D55" s="230"/>
      <c r="E55" s="230"/>
      <c r="F55" s="60"/>
      <c r="G55" s="60"/>
    </row>
    <row r="56" spans="1:39" ht="15" customHeight="1">
      <c r="A56" s="60"/>
      <c r="B56" s="97" t="s">
        <v>131</v>
      </c>
      <c r="C56" s="230" t="s">
        <v>132</v>
      </c>
      <c r="D56" s="230"/>
      <c r="E56" s="230"/>
      <c r="F56" s="60"/>
      <c r="G56" s="60"/>
    </row>
    <row r="57" spans="1:39" ht="15" customHeight="1">
      <c r="A57" s="60"/>
      <c r="B57" s="97" t="s">
        <v>133</v>
      </c>
      <c r="C57" s="230" t="s">
        <v>134</v>
      </c>
      <c r="D57" s="230"/>
      <c r="E57" s="230"/>
      <c r="F57" s="60"/>
      <c r="G57" s="60"/>
    </row>
    <row r="58" spans="1:39" ht="15" customHeight="1">
      <c r="A58" s="60"/>
      <c r="B58" s="60" t="s">
        <v>135</v>
      </c>
      <c r="C58" s="60"/>
      <c r="D58" s="60"/>
      <c r="E58" s="60"/>
      <c r="F58" s="60"/>
      <c r="G58" s="60"/>
    </row>
    <row r="59" spans="1:39" ht="15" customHeight="1">
      <c r="A59" s="60"/>
      <c r="B59" s="60" t="s">
        <v>136</v>
      </c>
      <c r="C59" s="60"/>
      <c r="D59" s="60"/>
      <c r="E59" s="60"/>
      <c r="F59" s="60"/>
      <c r="G59" s="60"/>
    </row>
    <row r="60" spans="1:39" ht="15" customHeight="1">
      <c r="A60" s="60"/>
      <c r="B60" s="60" t="s">
        <v>137</v>
      </c>
      <c r="C60" s="60"/>
      <c r="D60" s="60"/>
      <c r="E60" s="60"/>
      <c r="F60" s="60"/>
      <c r="G60" s="60"/>
    </row>
    <row r="61" spans="1:39" ht="15" customHeight="1">
      <c r="A61" s="60" t="s">
        <v>138</v>
      </c>
      <c r="B61" s="94"/>
      <c r="C61" s="60"/>
      <c r="D61" s="60"/>
      <c r="E61" s="60"/>
      <c r="F61" s="60"/>
      <c r="G61" s="60"/>
    </row>
    <row r="62" spans="1:39" ht="15" customHeight="1">
      <c r="A62" s="60" t="s">
        <v>206</v>
      </c>
      <c r="B62" s="94"/>
      <c r="C62" s="60"/>
      <c r="D62" s="60"/>
      <c r="E62" s="60"/>
      <c r="F62" s="60"/>
      <c r="G62" s="60"/>
    </row>
    <row r="63" spans="1:39" ht="15" customHeight="1">
      <c r="A63" s="60" t="s">
        <v>140</v>
      </c>
      <c r="B63" s="94"/>
      <c r="C63" s="60"/>
      <c r="D63" s="60"/>
      <c r="E63" s="60"/>
      <c r="F63" s="60"/>
      <c r="G63" s="60"/>
    </row>
    <row r="64" spans="1:39" ht="15" customHeight="1">
      <c r="A64" s="60" t="s">
        <v>141</v>
      </c>
      <c r="B64" s="94"/>
      <c r="C64" s="60"/>
      <c r="D64" s="60"/>
      <c r="E64" s="60"/>
      <c r="F64" s="60"/>
      <c r="G64" s="60"/>
    </row>
    <row r="65" spans="1:7" ht="15" customHeight="1">
      <c r="A65" s="60" t="s">
        <v>142</v>
      </c>
      <c r="B65" s="94"/>
      <c r="C65" s="60"/>
      <c r="D65" s="60"/>
      <c r="E65" s="60"/>
      <c r="F65" s="60"/>
      <c r="G65" s="60"/>
    </row>
    <row r="66" spans="1:7" ht="15" customHeight="1">
      <c r="A66" s="60" t="s">
        <v>143</v>
      </c>
      <c r="B66" s="94"/>
      <c r="C66" s="60"/>
      <c r="D66" s="60"/>
      <c r="E66" s="60"/>
      <c r="F66" s="60"/>
      <c r="G66" s="60"/>
    </row>
    <row r="67" spans="1:7" ht="15" customHeight="1">
      <c r="A67" s="60"/>
      <c r="B67" s="60" t="s">
        <v>144</v>
      </c>
      <c r="C67" s="60"/>
      <c r="D67" s="60"/>
      <c r="E67" s="60"/>
      <c r="F67" s="60"/>
      <c r="G67" s="60"/>
    </row>
    <row r="68" spans="1:7" ht="15" customHeight="1">
      <c r="A68" s="60"/>
      <c r="B68" s="60" t="s">
        <v>145</v>
      </c>
      <c r="C68" s="60"/>
      <c r="D68" s="60"/>
      <c r="E68" s="60"/>
      <c r="F68" s="60"/>
      <c r="G68" s="60"/>
    </row>
    <row r="69" spans="1:7" ht="15" customHeight="1">
      <c r="A69" s="60" t="s">
        <v>146</v>
      </c>
      <c r="B69" s="94"/>
      <c r="C69" s="60"/>
      <c r="D69" s="60"/>
      <c r="E69" s="60"/>
      <c r="F69" s="60"/>
      <c r="G69" s="60"/>
    </row>
    <row r="70" spans="1:7" ht="15" customHeight="1">
      <c r="A70" s="60" t="s">
        <v>147</v>
      </c>
      <c r="B70" s="94"/>
      <c r="C70" s="60"/>
      <c r="D70" s="60"/>
      <c r="E70" s="60"/>
      <c r="F70" s="60"/>
      <c r="G70" s="60"/>
    </row>
    <row r="71" spans="1:7" ht="15" customHeight="1">
      <c r="A71" s="60" t="s">
        <v>148</v>
      </c>
      <c r="B71" s="94"/>
      <c r="C71" s="60"/>
      <c r="D71" s="60"/>
      <c r="E71" s="60"/>
      <c r="F71" s="60"/>
      <c r="G71" s="60"/>
    </row>
    <row r="72" spans="1:7" ht="15" customHeight="1">
      <c r="A72" s="60" t="s">
        <v>149</v>
      </c>
      <c r="B72" s="94"/>
      <c r="C72" s="60"/>
      <c r="D72" s="60"/>
      <c r="E72" s="60"/>
      <c r="F72" s="60"/>
      <c r="G72" s="60"/>
    </row>
    <row r="73" spans="1:7" ht="15" customHeight="1">
      <c r="A73" s="60" t="s">
        <v>150</v>
      </c>
      <c r="B73" s="94"/>
      <c r="C73" s="60"/>
      <c r="D73" s="60"/>
      <c r="E73" s="60"/>
      <c r="F73" s="60"/>
      <c r="G73" s="60"/>
    </row>
    <row r="74" spans="1:7" ht="15" customHeight="1">
      <c r="A74" s="60" t="s">
        <v>151</v>
      </c>
      <c r="B74" s="94"/>
      <c r="C74" s="60"/>
      <c r="D74" s="60"/>
      <c r="E74" s="60"/>
      <c r="F74" s="60"/>
      <c r="G74" s="60"/>
    </row>
    <row r="75" spans="1:7" ht="15" customHeight="1">
      <c r="A75" s="60" t="s">
        <v>152</v>
      </c>
      <c r="B75" s="94"/>
      <c r="C75" s="60"/>
      <c r="D75" s="60"/>
      <c r="E75" s="60"/>
      <c r="F75" s="60"/>
      <c r="G75" s="60"/>
    </row>
    <row r="76" spans="1:7" ht="15" customHeight="1">
      <c r="A76" s="60" t="s">
        <v>153</v>
      </c>
      <c r="B76" s="94"/>
      <c r="C76" s="60"/>
      <c r="D76" s="60"/>
      <c r="E76" s="60"/>
      <c r="F76" s="60"/>
      <c r="G76" s="60"/>
    </row>
  </sheetData>
  <sheetProtection algorithmName="SHA-512" hashValue="P5iF8L+kCDWdWRrd3SXJK4PLsEHwQUIBYGEqXUrvK892XWVd7ygDxAR+wNs99KbaeHJhiVrUfxefxoy5U+o5zg==" saltValue="oyT/XQKz8OxoBjWOYD9wrA==" spinCount="100000" sheet="1" objects="1" scenarios="1" formatCells="0" insertRows="0"/>
  <mergeCells count="102">
    <mergeCell ref="AK3:AN3"/>
    <mergeCell ref="AK4:AN4"/>
    <mergeCell ref="AH6:AJ6"/>
    <mergeCell ref="F8:AJ8"/>
    <mergeCell ref="AK8:AK11"/>
    <mergeCell ref="AM12:AN12"/>
    <mergeCell ref="AM13:AN13"/>
    <mergeCell ref="AK1:AN1"/>
    <mergeCell ref="M2:P2"/>
    <mergeCell ref="Q2:R2"/>
    <mergeCell ref="S2:T2"/>
    <mergeCell ref="U2:V2"/>
    <mergeCell ref="AK2:AN2"/>
    <mergeCell ref="F9:L9"/>
    <mergeCell ref="M9:S9"/>
    <mergeCell ref="T9:Z9"/>
    <mergeCell ref="AA9:AG9"/>
    <mergeCell ref="AH9:AJ9"/>
    <mergeCell ref="AK5:AN5"/>
    <mergeCell ref="A8:A11"/>
    <mergeCell ref="C8:C11"/>
    <mergeCell ref="D8:D11"/>
    <mergeCell ref="E8:E11"/>
    <mergeCell ref="AM14:AN14"/>
    <mergeCell ref="AM15:AN15"/>
    <mergeCell ref="AM16:AN16"/>
    <mergeCell ref="AM17:AN17"/>
    <mergeCell ref="AL8:AL11"/>
    <mergeCell ref="AM8:AN11"/>
    <mergeCell ref="B8:B9"/>
    <mergeCell ref="B10:B11"/>
    <mergeCell ref="AM18:AN18"/>
    <mergeCell ref="AM19:AN19"/>
    <mergeCell ref="AM20:AN20"/>
    <mergeCell ref="AM21:AN21"/>
    <mergeCell ref="AM22:AN22"/>
    <mergeCell ref="AM23:AN23"/>
    <mergeCell ref="AM24:AN24"/>
    <mergeCell ref="AM25:AN25"/>
    <mergeCell ref="AM26:AN26"/>
    <mergeCell ref="F41:H41"/>
    <mergeCell ref="I41:K41"/>
    <mergeCell ref="AL39:AM39"/>
    <mergeCell ref="AJ41:AK41"/>
    <mergeCell ref="AJ40:AK40"/>
    <mergeCell ref="AD41:AF41"/>
    <mergeCell ref="AG39:AK39"/>
    <mergeCell ref="L41:N41"/>
    <mergeCell ref="O41:Q41"/>
    <mergeCell ref="R41:T41"/>
    <mergeCell ref="U41:W41"/>
    <mergeCell ref="X41:Z41"/>
    <mergeCell ref="AA41:AC41"/>
    <mergeCell ref="AG41:AI41"/>
    <mergeCell ref="AM27:AN27"/>
    <mergeCell ref="AM28:AN28"/>
    <mergeCell ref="AM29:AN29"/>
    <mergeCell ref="AM30:AN30"/>
    <mergeCell ref="AM31:AN31"/>
    <mergeCell ref="AA40:AC40"/>
    <mergeCell ref="AD40:AF40"/>
    <mergeCell ref="AG40:AI40"/>
    <mergeCell ref="C39:D39"/>
    <mergeCell ref="E39:H39"/>
    <mergeCell ref="I39:N39"/>
    <mergeCell ref="O39:T39"/>
    <mergeCell ref="U39:Z39"/>
    <mergeCell ref="AA39:AF39"/>
    <mergeCell ref="F40:H40"/>
    <mergeCell ref="I40:K40"/>
    <mergeCell ref="L40:N40"/>
    <mergeCell ref="O40:Q40"/>
    <mergeCell ref="R40:T40"/>
    <mergeCell ref="U40:W40"/>
    <mergeCell ref="X40:Z40"/>
    <mergeCell ref="A32:E32"/>
    <mergeCell ref="AM32:AN33"/>
    <mergeCell ref="A33:E33"/>
    <mergeCell ref="C57:E57"/>
    <mergeCell ref="AA43:AF43"/>
    <mergeCell ref="AG43:AK43"/>
    <mergeCell ref="AL43:AM43"/>
    <mergeCell ref="C53:E53"/>
    <mergeCell ref="C54:E54"/>
    <mergeCell ref="C55:E55"/>
    <mergeCell ref="C56:E56"/>
    <mergeCell ref="AA42:AC42"/>
    <mergeCell ref="AD42:AF42"/>
    <mergeCell ref="AG42:AI42"/>
    <mergeCell ref="AJ42:AK42"/>
    <mergeCell ref="C43:D43"/>
    <mergeCell ref="E43:H43"/>
    <mergeCell ref="I43:N43"/>
    <mergeCell ref="O43:T43"/>
    <mergeCell ref="U43:Z43"/>
    <mergeCell ref="F42:H42"/>
    <mergeCell ref="I42:K42"/>
    <mergeCell ref="L42:N42"/>
    <mergeCell ref="O42:Q42"/>
    <mergeCell ref="R42:T42"/>
    <mergeCell ref="U42:W42"/>
    <mergeCell ref="X42:Z42"/>
  </mergeCells>
  <phoneticPr fontId="3"/>
  <dataValidations count="6">
    <dataValidation type="list" allowBlank="1" showInputMessage="1" sqref="B14:B31" xr:uid="{00000000-0002-0000-1700-000000000000}">
      <formula1>INDIRECT($AK$1)</formula1>
    </dataValidation>
    <dataValidation type="list" allowBlank="1" showInputMessage="1" showErrorMessage="1" sqref="AK3:AN3" xr:uid="{00000000-0002-0000-1700-000001000000}">
      <formula1>"４週,歴月"</formula1>
    </dataValidation>
    <dataValidation type="list" allowBlank="1" showInputMessage="1" showErrorMessage="1" sqref="AK4:AN4" xr:uid="{00000000-0002-0000-1700-000002000000}">
      <formula1>"予定,実績"</formula1>
    </dataValidation>
    <dataValidation operator="greaterThanOrEqual" allowBlank="1" showInputMessage="1" showErrorMessage="1" sqref="I37 L37" xr:uid="{00000000-0002-0000-1700-000004000000}"/>
    <dataValidation type="list" allowBlank="1" showInputMessage="1" showErrorMessage="1" sqref="C12:C31" xr:uid="{00000000-0002-0000-1700-000005000000}">
      <formula1>"A,B,C,D"</formula1>
    </dataValidation>
    <dataValidation allowBlank="1" showInputMessage="1" sqref="B12:B13" xr:uid="{37444F86-3872-4BBD-B094-7E372B8A8D8F}"/>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3A8BB-3081-4A3E-B686-F7C747399CD3}">
  <dimension ref="A1:AO76"/>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5.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1"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63" t="s">
        <v>198</v>
      </c>
      <c r="AL1" s="263"/>
      <c r="AM1" s="263"/>
      <c r="AN1" s="263"/>
    </row>
    <row r="2" spans="1:41" ht="18" customHeight="1">
      <c r="A2" s="62"/>
      <c r="B2" s="63"/>
      <c r="C2" s="63"/>
      <c r="D2" s="63"/>
      <c r="E2" s="63"/>
      <c r="F2" s="63"/>
      <c r="G2" s="63"/>
      <c r="H2" s="63"/>
      <c r="I2" s="63"/>
      <c r="J2" s="63"/>
      <c r="K2" s="63"/>
      <c r="L2" s="63"/>
      <c r="M2" s="262">
        <v>2024</v>
      </c>
      <c r="N2" s="262"/>
      <c r="O2" s="262"/>
      <c r="P2" s="262"/>
      <c r="Q2" s="259" t="s">
        <v>94</v>
      </c>
      <c r="R2" s="259"/>
      <c r="S2" s="262">
        <v>5</v>
      </c>
      <c r="T2" s="262"/>
      <c r="U2" s="259" t="s">
        <v>95</v>
      </c>
      <c r="V2" s="259"/>
      <c r="W2" s="63"/>
      <c r="X2" s="63"/>
      <c r="Y2" s="63"/>
      <c r="Z2" s="62"/>
      <c r="AA2" s="62"/>
      <c r="AC2" s="81"/>
      <c r="AD2" s="63"/>
      <c r="AE2" s="63"/>
      <c r="AF2" s="63"/>
      <c r="AG2" s="63"/>
      <c r="AH2" s="63"/>
      <c r="AI2" s="81" t="s">
        <v>96</v>
      </c>
      <c r="AJ2" s="81"/>
      <c r="AK2" s="264"/>
      <c r="AL2" s="264"/>
      <c r="AM2" s="264"/>
      <c r="AN2" s="264"/>
    </row>
    <row r="3" spans="1:41"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65"/>
      <c r="AL3" s="265"/>
      <c r="AM3" s="265"/>
      <c r="AN3" s="265"/>
    </row>
    <row r="4" spans="1:41"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65"/>
      <c r="AL4" s="265"/>
      <c r="AM4" s="265"/>
      <c r="AN4" s="265"/>
    </row>
    <row r="5" spans="1:41" ht="18" customHeight="1">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103"/>
      <c r="AF5" s="103"/>
      <c r="AG5" s="103"/>
      <c r="AH5" s="103"/>
      <c r="AI5" s="104" t="s">
        <v>199</v>
      </c>
      <c r="AJ5" s="81"/>
      <c r="AK5" s="265"/>
      <c r="AL5" s="265"/>
      <c r="AM5" s="265"/>
      <c r="AN5" s="265"/>
    </row>
    <row r="6" spans="1:41" ht="18" customHeight="1">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99</v>
      </c>
      <c r="AH6" s="266"/>
      <c r="AI6" s="266"/>
      <c r="AJ6" s="266"/>
      <c r="AK6" s="88" t="s">
        <v>100</v>
      </c>
      <c r="AL6" s="267"/>
      <c r="AM6" s="88" t="s">
        <v>101</v>
      </c>
      <c r="AN6" s="62"/>
    </row>
    <row r="7" spans="1:41" ht="10" customHeight="1">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c r="A8" s="243" t="s">
        <v>102</v>
      </c>
      <c r="B8" s="250" t="s">
        <v>103</v>
      </c>
      <c r="C8" s="245" t="s">
        <v>104</v>
      </c>
      <c r="D8" s="234" t="s">
        <v>105</v>
      </c>
      <c r="E8" s="241" t="s">
        <v>106</v>
      </c>
      <c r="F8" s="255" t="s">
        <v>107</v>
      </c>
      <c r="G8" s="255"/>
      <c r="H8" s="255"/>
      <c r="I8" s="255"/>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6" t="s">
        <v>108</v>
      </c>
      <c r="AL8" s="248" t="s">
        <v>109</v>
      </c>
      <c r="AM8" s="249" t="s">
        <v>110</v>
      </c>
      <c r="AN8" s="249"/>
    </row>
    <row r="9" spans="1:41" ht="15" customHeight="1">
      <c r="A9" s="243"/>
      <c r="B9" s="251"/>
      <c r="C9" s="246"/>
      <c r="D9" s="234"/>
      <c r="E9" s="241"/>
      <c r="F9" s="234" t="s">
        <v>111</v>
      </c>
      <c r="G9" s="234"/>
      <c r="H9" s="234"/>
      <c r="I9" s="234"/>
      <c r="J9" s="234"/>
      <c r="K9" s="234"/>
      <c r="L9" s="234"/>
      <c r="M9" s="234" t="s">
        <v>112</v>
      </c>
      <c r="N9" s="234"/>
      <c r="O9" s="234"/>
      <c r="P9" s="234"/>
      <c r="Q9" s="234"/>
      <c r="R9" s="234"/>
      <c r="S9" s="234"/>
      <c r="T9" s="234" t="s">
        <v>113</v>
      </c>
      <c r="U9" s="234"/>
      <c r="V9" s="234"/>
      <c r="W9" s="234"/>
      <c r="X9" s="234"/>
      <c r="Y9" s="234"/>
      <c r="Z9" s="234"/>
      <c r="AA9" s="234" t="s">
        <v>114</v>
      </c>
      <c r="AB9" s="234"/>
      <c r="AC9" s="234"/>
      <c r="AD9" s="234"/>
      <c r="AE9" s="234"/>
      <c r="AF9" s="234"/>
      <c r="AG9" s="234"/>
      <c r="AH9" s="234" t="s">
        <v>115</v>
      </c>
      <c r="AI9" s="234"/>
      <c r="AJ9" s="234"/>
      <c r="AK9" s="256"/>
      <c r="AL9" s="248"/>
      <c r="AM9" s="249"/>
      <c r="AN9" s="249"/>
    </row>
    <row r="10" spans="1:41" ht="15" customHeight="1">
      <c r="A10" s="243"/>
      <c r="B10" s="252" t="s">
        <v>154</v>
      </c>
      <c r="C10" s="246"/>
      <c r="D10" s="234"/>
      <c r="E10" s="241"/>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56"/>
      <c r="AL10" s="248"/>
      <c r="AM10" s="249"/>
      <c r="AN10" s="249"/>
    </row>
    <row r="11" spans="1:41" ht="15" customHeight="1">
      <c r="A11" s="243"/>
      <c r="B11" s="253"/>
      <c r="C11" s="247"/>
      <c r="D11" s="234"/>
      <c r="E11" s="241"/>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56"/>
      <c r="AL11" s="248"/>
      <c r="AM11" s="249"/>
      <c r="AN11" s="249"/>
    </row>
    <row r="12" spans="1:41" ht="18" customHeight="1">
      <c r="A12" s="268">
        <v>1</v>
      </c>
      <c r="B12" s="269" t="s">
        <v>155</v>
      </c>
      <c r="C12" s="270" t="s">
        <v>127</v>
      </c>
      <c r="D12" s="271"/>
      <c r="E12" s="272" t="s">
        <v>127</v>
      </c>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3"/>
      <c r="AH12" s="273"/>
      <c r="AI12" s="273"/>
      <c r="AJ12" s="273"/>
      <c r="AK12" s="274">
        <f>+SUM(F12:AJ12)</f>
        <v>0</v>
      </c>
      <c r="AL12" s="275">
        <f t="shared" ref="AL12:AL32" si="0">IF($AK$3="４週",AK12/4,AK12/(DAY(EOMONTH($F$10,0))/7))</f>
        <v>0</v>
      </c>
      <c r="AM12" s="276"/>
      <c r="AN12" s="276"/>
      <c r="AO12" s="106" t="str">
        <f>IF(B12="","",IF(ISERROR(MATCH(B12,$C$39:$AM$39,0)),"その他職員",B12))</f>
        <v>管理者</v>
      </c>
    </row>
    <row r="13" spans="1:41" ht="18" customHeight="1">
      <c r="A13" s="268">
        <v>2</v>
      </c>
      <c r="B13" s="269" t="s">
        <v>200</v>
      </c>
      <c r="C13" s="270" t="s">
        <v>129</v>
      </c>
      <c r="D13" s="271"/>
      <c r="E13" s="272" t="s">
        <v>129</v>
      </c>
      <c r="F13" s="273"/>
      <c r="G13" s="273"/>
      <c r="H13" s="273"/>
      <c r="I13" s="273"/>
      <c r="J13" s="273"/>
      <c r="K13" s="273"/>
      <c r="L13" s="273"/>
      <c r="M13" s="273"/>
      <c r="N13" s="273"/>
      <c r="O13" s="273"/>
      <c r="P13" s="273"/>
      <c r="Q13" s="273"/>
      <c r="R13" s="273"/>
      <c r="S13" s="273"/>
      <c r="T13" s="273"/>
      <c r="U13" s="273"/>
      <c r="V13" s="273"/>
      <c r="W13" s="273"/>
      <c r="X13" s="273"/>
      <c r="Y13" s="273"/>
      <c r="Z13" s="273"/>
      <c r="AA13" s="273"/>
      <c r="AB13" s="273"/>
      <c r="AC13" s="273"/>
      <c r="AD13" s="273"/>
      <c r="AE13" s="273"/>
      <c r="AF13" s="273"/>
      <c r="AG13" s="273"/>
      <c r="AH13" s="273"/>
      <c r="AI13" s="273"/>
      <c r="AJ13" s="273"/>
      <c r="AK13" s="274">
        <f t="shared" ref="AK13:AK32" si="1">+SUM(F13:AJ13)</f>
        <v>0</v>
      </c>
      <c r="AL13" s="275">
        <f t="shared" si="0"/>
        <v>0</v>
      </c>
      <c r="AM13" s="276"/>
      <c r="AN13" s="276"/>
      <c r="AO13" s="106" t="str">
        <f t="shared" ref="AO13:AO31" si="2">IF(B13="","",IF(ISERROR(MATCH(B13,$C$39:$AM$39,0)),"その他職員",B13))</f>
        <v>児童発達支援管理責任者</v>
      </c>
    </row>
    <row r="14" spans="1:41" ht="18" customHeight="1">
      <c r="A14" s="268">
        <v>3</v>
      </c>
      <c r="B14" s="269" t="s">
        <v>201</v>
      </c>
      <c r="C14" s="270" t="s">
        <v>131</v>
      </c>
      <c r="D14" s="271"/>
      <c r="E14" s="272" t="s">
        <v>131</v>
      </c>
      <c r="F14" s="273"/>
      <c r="G14" s="273"/>
      <c r="H14" s="273"/>
      <c r="I14" s="273"/>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4">
        <f t="shared" si="1"/>
        <v>0</v>
      </c>
      <c r="AL14" s="275">
        <f t="shared" si="0"/>
        <v>0</v>
      </c>
      <c r="AM14" s="276"/>
      <c r="AN14" s="276"/>
      <c r="AO14" s="106" t="str">
        <f t="shared" si="2"/>
        <v>児童指導員</v>
      </c>
    </row>
    <row r="15" spans="1:41" ht="18" customHeight="1">
      <c r="A15" s="268">
        <v>4</v>
      </c>
      <c r="B15" s="269" t="s">
        <v>202</v>
      </c>
      <c r="C15" s="270" t="s">
        <v>133</v>
      </c>
      <c r="D15" s="271"/>
      <c r="E15" s="272" t="s">
        <v>133</v>
      </c>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4">
        <f t="shared" si="1"/>
        <v>0</v>
      </c>
      <c r="AL15" s="275">
        <f t="shared" si="0"/>
        <v>0</v>
      </c>
      <c r="AM15" s="276"/>
      <c r="AN15" s="276"/>
      <c r="AO15" s="106" t="str">
        <f t="shared" si="2"/>
        <v>保育士</v>
      </c>
    </row>
    <row r="16" spans="1:41" ht="18" customHeight="1">
      <c r="A16" s="268">
        <v>5</v>
      </c>
      <c r="B16" s="269" t="s">
        <v>203</v>
      </c>
      <c r="C16" s="270" t="s">
        <v>127</v>
      </c>
      <c r="D16" s="271"/>
      <c r="E16" s="272" t="s">
        <v>193</v>
      </c>
      <c r="F16" s="273"/>
      <c r="G16" s="273"/>
      <c r="H16" s="273"/>
      <c r="I16" s="273"/>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4">
        <f t="shared" si="1"/>
        <v>0</v>
      </c>
      <c r="AL16" s="275">
        <f t="shared" si="0"/>
        <v>0</v>
      </c>
      <c r="AM16" s="276"/>
      <c r="AN16" s="276"/>
      <c r="AO16" s="106" t="str">
        <f t="shared" si="2"/>
        <v>その他職員</v>
      </c>
    </row>
    <row r="17" spans="1:41" ht="18" customHeight="1">
      <c r="A17" s="268">
        <v>6</v>
      </c>
      <c r="B17" s="269"/>
      <c r="C17" s="270"/>
      <c r="D17" s="271"/>
      <c r="E17" s="272"/>
      <c r="F17" s="273"/>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4">
        <f t="shared" si="1"/>
        <v>0</v>
      </c>
      <c r="AL17" s="275">
        <f t="shared" si="0"/>
        <v>0</v>
      </c>
      <c r="AM17" s="276"/>
      <c r="AN17" s="276"/>
      <c r="AO17" s="106" t="str">
        <f t="shared" si="2"/>
        <v/>
      </c>
    </row>
    <row r="18" spans="1:41" ht="18" customHeight="1">
      <c r="A18" s="268">
        <v>7</v>
      </c>
      <c r="B18" s="269"/>
      <c r="C18" s="270"/>
      <c r="D18" s="271"/>
      <c r="E18" s="272"/>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4">
        <f t="shared" si="1"/>
        <v>0</v>
      </c>
      <c r="AL18" s="275">
        <f t="shared" si="0"/>
        <v>0</v>
      </c>
      <c r="AM18" s="276"/>
      <c r="AN18" s="276"/>
      <c r="AO18" s="106" t="str">
        <f t="shared" si="2"/>
        <v/>
      </c>
    </row>
    <row r="19" spans="1:41" ht="18" customHeight="1">
      <c r="A19" s="268">
        <v>8</v>
      </c>
      <c r="B19" s="269"/>
      <c r="C19" s="270"/>
      <c r="D19" s="271"/>
      <c r="E19" s="272"/>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4">
        <f t="shared" si="1"/>
        <v>0</v>
      </c>
      <c r="AL19" s="275">
        <f t="shared" si="0"/>
        <v>0</v>
      </c>
      <c r="AM19" s="276"/>
      <c r="AN19" s="276"/>
      <c r="AO19" s="106" t="str">
        <f t="shared" si="2"/>
        <v/>
      </c>
    </row>
    <row r="20" spans="1:41" ht="18" customHeight="1">
      <c r="A20" s="268">
        <v>9</v>
      </c>
      <c r="B20" s="269"/>
      <c r="C20" s="270"/>
      <c r="D20" s="271"/>
      <c r="E20" s="272"/>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4">
        <f t="shared" si="1"/>
        <v>0</v>
      </c>
      <c r="AL20" s="275">
        <f t="shared" si="0"/>
        <v>0</v>
      </c>
      <c r="AM20" s="276"/>
      <c r="AN20" s="276"/>
      <c r="AO20" s="106" t="str">
        <f t="shared" si="2"/>
        <v/>
      </c>
    </row>
    <row r="21" spans="1:41" ht="18" customHeight="1">
      <c r="A21" s="268">
        <v>10</v>
      </c>
      <c r="B21" s="269"/>
      <c r="C21" s="270"/>
      <c r="D21" s="271"/>
      <c r="E21" s="272"/>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4">
        <f t="shared" si="1"/>
        <v>0</v>
      </c>
      <c r="AL21" s="275">
        <f t="shared" si="0"/>
        <v>0</v>
      </c>
      <c r="AM21" s="276"/>
      <c r="AN21" s="276"/>
      <c r="AO21" s="106" t="str">
        <f t="shared" si="2"/>
        <v/>
      </c>
    </row>
    <row r="22" spans="1:41" ht="18" customHeight="1">
      <c r="A22" s="268">
        <v>11</v>
      </c>
      <c r="B22" s="269"/>
      <c r="C22" s="270"/>
      <c r="D22" s="271"/>
      <c r="E22" s="272"/>
      <c r="F22" s="273"/>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4">
        <f t="shared" si="1"/>
        <v>0</v>
      </c>
      <c r="AL22" s="275">
        <f t="shared" si="0"/>
        <v>0</v>
      </c>
      <c r="AM22" s="276"/>
      <c r="AN22" s="276"/>
      <c r="AO22" s="106" t="str">
        <f t="shared" si="2"/>
        <v/>
      </c>
    </row>
    <row r="23" spans="1:41" ht="18" customHeight="1">
      <c r="A23" s="268">
        <v>12</v>
      </c>
      <c r="B23" s="269"/>
      <c r="C23" s="270"/>
      <c r="D23" s="271"/>
      <c r="E23" s="272"/>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4">
        <f t="shared" si="1"/>
        <v>0</v>
      </c>
      <c r="AL23" s="275">
        <f t="shared" si="0"/>
        <v>0</v>
      </c>
      <c r="AM23" s="276"/>
      <c r="AN23" s="276"/>
      <c r="AO23" s="106" t="str">
        <f t="shared" si="2"/>
        <v/>
      </c>
    </row>
    <row r="24" spans="1:41" ht="18" customHeight="1">
      <c r="A24" s="268">
        <v>13</v>
      </c>
      <c r="B24" s="269"/>
      <c r="C24" s="270"/>
      <c r="D24" s="271"/>
      <c r="E24" s="272"/>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4">
        <f t="shared" si="1"/>
        <v>0</v>
      </c>
      <c r="AL24" s="275">
        <f t="shared" si="0"/>
        <v>0</v>
      </c>
      <c r="AM24" s="276"/>
      <c r="AN24" s="276"/>
      <c r="AO24" s="106" t="str">
        <f t="shared" si="2"/>
        <v/>
      </c>
    </row>
    <row r="25" spans="1:41" ht="18" customHeight="1">
      <c r="A25" s="268">
        <v>14</v>
      </c>
      <c r="B25" s="269"/>
      <c r="C25" s="270"/>
      <c r="D25" s="271"/>
      <c r="E25" s="272"/>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4">
        <f t="shared" si="1"/>
        <v>0</v>
      </c>
      <c r="AL25" s="275">
        <f t="shared" si="0"/>
        <v>0</v>
      </c>
      <c r="AM25" s="276"/>
      <c r="AN25" s="276"/>
      <c r="AO25" s="106" t="str">
        <f t="shared" si="2"/>
        <v/>
      </c>
    </row>
    <row r="26" spans="1:41" ht="18" customHeight="1">
      <c r="A26" s="268">
        <v>15</v>
      </c>
      <c r="B26" s="269"/>
      <c r="C26" s="270"/>
      <c r="D26" s="271"/>
      <c r="E26" s="272"/>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4">
        <f t="shared" si="1"/>
        <v>0</v>
      </c>
      <c r="AL26" s="275">
        <f t="shared" si="0"/>
        <v>0</v>
      </c>
      <c r="AM26" s="276"/>
      <c r="AN26" s="276"/>
      <c r="AO26" s="106" t="str">
        <f t="shared" si="2"/>
        <v/>
      </c>
    </row>
    <row r="27" spans="1:41" ht="18" customHeight="1">
      <c r="A27" s="268">
        <v>16</v>
      </c>
      <c r="B27" s="269"/>
      <c r="C27" s="270"/>
      <c r="D27" s="271"/>
      <c r="E27" s="272"/>
      <c r="F27" s="273"/>
      <c r="G27" s="273"/>
      <c r="H27" s="273"/>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4">
        <f t="shared" si="1"/>
        <v>0</v>
      </c>
      <c r="AL27" s="275">
        <f t="shared" si="0"/>
        <v>0</v>
      </c>
      <c r="AM27" s="276"/>
      <c r="AN27" s="276"/>
      <c r="AO27" s="106" t="str">
        <f t="shared" si="2"/>
        <v/>
      </c>
    </row>
    <row r="28" spans="1:41" ht="18" customHeight="1">
      <c r="A28" s="268">
        <v>17</v>
      </c>
      <c r="B28" s="269"/>
      <c r="C28" s="270"/>
      <c r="D28" s="271"/>
      <c r="E28" s="272"/>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4">
        <f t="shared" si="1"/>
        <v>0</v>
      </c>
      <c r="AL28" s="275">
        <f t="shared" si="0"/>
        <v>0</v>
      </c>
      <c r="AM28" s="276"/>
      <c r="AN28" s="276"/>
      <c r="AO28" s="106" t="str">
        <f t="shared" si="2"/>
        <v/>
      </c>
    </row>
    <row r="29" spans="1:41" ht="18" customHeight="1">
      <c r="A29" s="268">
        <v>18</v>
      </c>
      <c r="B29" s="269"/>
      <c r="C29" s="270"/>
      <c r="D29" s="271"/>
      <c r="E29" s="272"/>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4">
        <f t="shared" si="1"/>
        <v>0</v>
      </c>
      <c r="AL29" s="275">
        <f t="shared" si="0"/>
        <v>0</v>
      </c>
      <c r="AM29" s="276"/>
      <c r="AN29" s="276"/>
      <c r="AO29" s="106" t="str">
        <f t="shared" si="2"/>
        <v/>
      </c>
    </row>
    <row r="30" spans="1:41" ht="18" customHeight="1">
      <c r="A30" s="268">
        <v>19</v>
      </c>
      <c r="B30" s="269"/>
      <c r="C30" s="270"/>
      <c r="D30" s="271"/>
      <c r="E30" s="272"/>
      <c r="F30" s="273"/>
      <c r="G30" s="273"/>
      <c r="H30" s="273"/>
      <c r="I30" s="273"/>
      <c r="J30" s="273"/>
      <c r="K30" s="273"/>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I30" s="273"/>
      <c r="AJ30" s="273"/>
      <c r="AK30" s="274">
        <f t="shared" si="1"/>
        <v>0</v>
      </c>
      <c r="AL30" s="275">
        <f t="shared" si="0"/>
        <v>0</v>
      </c>
      <c r="AM30" s="276"/>
      <c r="AN30" s="276"/>
      <c r="AO30" s="106" t="str">
        <f t="shared" si="2"/>
        <v/>
      </c>
    </row>
    <row r="31" spans="1:41" ht="18" customHeight="1">
      <c r="A31" s="268">
        <v>20</v>
      </c>
      <c r="B31" s="269"/>
      <c r="C31" s="270"/>
      <c r="D31" s="271"/>
      <c r="E31" s="272"/>
      <c r="F31" s="273"/>
      <c r="G31" s="273"/>
      <c r="H31" s="273"/>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4">
        <f t="shared" si="1"/>
        <v>0</v>
      </c>
      <c r="AL31" s="275">
        <f t="shared" si="0"/>
        <v>0</v>
      </c>
      <c r="AM31" s="276"/>
      <c r="AN31" s="276"/>
      <c r="AO31" s="106" t="str">
        <f t="shared" si="2"/>
        <v/>
      </c>
    </row>
    <row r="32" spans="1:41" ht="18" customHeight="1">
      <c r="A32" s="241" t="s">
        <v>116</v>
      </c>
      <c r="B32" s="242"/>
      <c r="C32" s="242"/>
      <c r="D32" s="242"/>
      <c r="E32" s="242"/>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243"/>
      <c r="AN32" s="243"/>
      <c r="AO32" s="105"/>
    </row>
    <row r="33" spans="1:41" ht="18" customHeight="1">
      <c r="A33" s="242" t="s">
        <v>117</v>
      </c>
      <c r="B33" s="242"/>
      <c r="C33" s="242"/>
      <c r="D33" s="242"/>
      <c r="E33" s="244"/>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72"/>
      <c r="AL33" s="73"/>
      <c r="AM33" s="243"/>
      <c r="AN33" s="243"/>
      <c r="AO33" s="105"/>
    </row>
    <row r="34" spans="1:41"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1"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1" ht="15" customHeight="1">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1" ht="5.15" customHeight="1">
      <c r="A37" s="86"/>
      <c r="B37" s="86"/>
      <c r="C37" s="86"/>
      <c r="D37" s="86"/>
      <c r="E37" s="86"/>
      <c r="F37" s="86"/>
      <c r="G37" s="86"/>
      <c r="H37" s="86"/>
      <c r="I37" s="86"/>
      <c r="J37" s="60"/>
      <c r="K37" s="60"/>
      <c r="L37" s="60"/>
      <c r="M37" s="101"/>
      <c r="N37" s="60"/>
      <c r="O37" s="60"/>
      <c r="P37" s="60"/>
      <c r="Q37"/>
      <c r="W37" s="67"/>
      <c r="X37" s="60"/>
      <c r="Y37" s="60"/>
      <c r="Z37" s="60"/>
      <c r="AA37" s="60"/>
      <c r="AB37" s="60"/>
      <c r="AC37" s="60"/>
      <c r="AD37" s="60"/>
      <c r="AE37" s="60"/>
      <c r="AF37" s="60"/>
      <c r="AG37" s="60"/>
      <c r="AH37" s="60"/>
      <c r="AI37" s="60"/>
      <c r="AJ37" s="101"/>
      <c r="AK37" s="60"/>
      <c r="AL37" s="67"/>
      <c r="AM37" s="67"/>
      <c r="AN37" s="62"/>
    </row>
    <row r="38" spans="1:41" ht="21" customHeight="1">
      <c r="A38" s="68" t="s">
        <v>204</v>
      </c>
      <c r="B38" s="59"/>
      <c r="C38" s="63"/>
      <c r="D38" s="63"/>
      <c r="E38" s="63"/>
      <c r="F38" s="63"/>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3"/>
      <c r="AM38" s="63"/>
      <c r="AN38" s="62"/>
    </row>
    <row r="39" spans="1:41" ht="25" customHeight="1">
      <c r="A39" s="62"/>
      <c r="B39" s="67"/>
      <c r="C39" s="231" t="str">
        <f>IF(VLOOKUP($AK$1,選択肢!$A$1:$J$32,C44,FALSE)=0,"-",VLOOKUP($AK$1,選択肢!$A$1:$J$32,C44,FALSE))</f>
        <v>管理者</v>
      </c>
      <c r="D39" s="232"/>
      <c r="E39" s="239" t="str">
        <f>IF(VLOOKUP($AK$1,選択肢!$A$1:$J$32,E44,FALSE)=0,"-",VLOOKUP($AK$1,選択肢!$A$1:$J$32,E44,FALSE))</f>
        <v>児童発達支援管理責任者</v>
      </c>
      <c r="F39" s="239"/>
      <c r="G39" s="239"/>
      <c r="H39" s="239"/>
      <c r="I39" s="231" t="str">
        <f>IF(VLOOKUP($AK$1,選択肢!$A$1:$J$32,I44,FALSE)=0,"-",VLOOKUP($AK$1,選択肢!$A$1:$J$32,I44,FALSE))</f>
        <v>児童指導員</v>
      </c>
      <c r="J39" s="232"/>
      <c r="K39" s="232"/>
      <c r="L39" s="232"/>
      <c r="M39" s="232"/>
      <c r="N39" s="233"/>
      <c r="O39" s="231" t="str">
        <f>IF(VLOOKUP($AK$1,選択肢!$A$1:$J$32,O44,FALSE)=0,"-",VLOOKUP($AK$1,選択肢!$A$1:$J$32,O44,FALSE))</f>
        <v>保育士</v>
      </c>
      <c r="P39" s="232"/>
      <c r="Q39" s="232"/>
      <c r="R39" s="232"/>
      <c r="S39" s="232"/>
      <c r="T39" s="233"/>
      <c r="U39" s="231" t="str">
        <f>IF(VLOOKUP($AK$1,選択肢!$A$1:$J$32,U44,FALSE)=0,"-",VLOOKUP($AK$1,選択肢!$A$1:$J$32,U44,FALSE))</f>
        <v>機能訓練担当職員</v>
      </c>
      <c r="V39" s="232"/>
      <c r="W39" s="232"/>
      <c r="X39" s="232"/>
      <c r="Y39" s="232"/>
      <c r="Z39" s="233"/>
      <c r="AA39" s="231" t="str">
        <f>IF(VLOOKUP($AK$1,選択肢!$A$1:$J$32,AA44,FALSE)=0,"-",VLOOKUP($AK$1,選択肢!$A$1:$J$32,AA44,FALSE))</f>
        <v>看護職員</v>
      </c>
      <c r="AB39" s="232"/>
      <c r="AC39" s="232"/>
      <c r="AD39" s="232"/>
      <c r="AE39" s="232"/>
      <c r="AF39" s="233"/>
      <c r="AG39" s="239" t="str">
        <f>IF(VLOOKUP($AK$1,選択肢!$A$1:$J$32,AG44,FALSE)=0,"-",VLOOKUP($AK$1,選択肢!$A$1:$J$32,AG44,FALSE))</f>
        <v>その他職員</v>
      </c>
      <c r="AH39" s="239"/>
      <c r="AI39" s="239"/>
      <c r="AJ39" s="239"/>
      <c r="AK39" s="239"/>
      <c r="AL39" s="239" t="str">
        <f>IF(VLOOKUP($AK$1,選択肢!$A$1:$J$32,AL44,FALSE)=0,"-",VLOOKUP($AK$1,選択肢!$A$1:$J$32,AL44,FALSE))</f>
        <v>-</v>
      </c>
      <c r="AM39" s="239"/>
      <c r="AN39" s="62"/>
    </row>
    <row r="40" spans="1:41" ht="18" customHeight="1">
      <c r="A40" s="62"/>
      <c r="B40" s="67"/>
      <c r="C40" s="109" t="s">
        <v>158</v>
      </c>
      <c r="D40" s="109" t="s">
        <v>159</v>
      </c>
      <c r="E40" s="110" t="s">
        <v>158</v>
      </c>
      <c r="F40" s="240" t="s">
        <v>159</v>
      </c>
      <c r="G40" s="240"/>
      <c r="H40" s="240"/>
      <c r="I40" s="235" t="s">
        <v>158</v>
      </c>
      <c r="J40" s="236"/>
      <c r="K40" s="237"/>
      <c r="L40" s="235" t="s">
        <v>159</v>
      </c>
      <c r="M40" s="236"/>
      <c r="N40" s="237"/>
      <c r="O40" s="235" t="s">
        <v>158</v>
      </c>
      <c r="P40" s="236"/>
      <c r="Q40" s="237"/>
      <c r="R40" s="235" t="s">
        <v>159</v>
      </c>
      <c r="S40" s="236"/>
      <c r="T40" s="237"/>
      <c r="U40" s="235" t="s">
        <v>158</v>
      </c>
      <c r="V40" s="236"/>
      <c r="W40" s="237"/>
      <c r="X40" s="235" t="s">
        <v>159</v>
      </c>
      <c r="Y40" s="236"/>
      <c r="Z40" s="237"/>
      <c r="AA40" s="235" t="s">
        <v>158</v>
      </c>
      <c r="AB40" s="236"/>
      <c r="AC40" s="237"/>
      <c r="AD40" s="235" t="s">
        <v>159</v>
      </c>
      <c r="AE40" s="236"/>
      <c r="AF40" s="237"/>
      <c r="AG40" s="235" t="s">
        <v>158</v>
      </c>
      <c r="AH40" s="236"/>
      <c r="AI40" s="237"/>
      <c r="AJ40" s="235" t="s">
        <v>159</v>
      </c>
      <c r="AK40" s="237"/>
      <c r="AL40" s="110" t="s">
        <v>27</v>
      </c>
      <c r="AM40" s="110" t="s">
        <v>171</v>
      </c>
      <c r="AN40" s="62"/>
    </row>
    <row r="41" spans="1:41" ht="18" customHeight="1">
      <c r="A41" s="62"/>
      <c r="B41" s="108" t="s">
        <v>160</v>
      </c>
      <c r="C41" s="110">
        <f>COUNTIFS($AO$12:$AO$31,C$39,$C$12:$C$31,"A",$E$12:$E$31,"*")</f>
        <v>1</v>
      </c>
      <c r="D41" s="110">
        <f>COUNTIFS($AO$12:$AO$31,C$39,$C$12:$C$31,"B",$E$12:$E$31,"*")</f>
        <v>0</v>
      </c>
      <c r="E41" s="110">
        <f>COUNTIFS($AO$12:$AO$31,E$39,$C$12:$C$31,"A",$E$12:$E$31,"*")</f>
        <v>0</v>
      </c>
      <c r="F41" s="235">
        <f>COUNTIFS($AO$12:$AO$31,E$39,$C$12:$C$31,"B",$E$12:$E$31,"*")</f>
        <v>1</v>
      </c>
      <c r="G41" s="236"/>
      <c r="H41" s="237"/>
      <c r="I41" s="235">
        <f>COUNTIFS($AO$12:$AO$31,I$39,$C$12:$C$31,"A",$E$12:$E$31,"*")</f>
        <v>0</v>
      </c>
      <c r="J41" s="236"/>
      <c r="K41" s="237"/>
      <c r="L41" s="235">
        <f>COUNTIFS($AO$12:$AO$31,I$39,$C$12:$C$31,"B",$E$12:$E$31,"*")</f>
        <v>0</v>
      </c>
      <c r="M41" s="236"/>
      <c r="N41" s="237"/>
      <c r="O41" s="235">
        <f>COUNTIFS($AO$12:$AO$31,O$39,$C$12:$C$31,"A",$E$12:$E$31,"*")</f>
        <v>0</v>
      </c>
      <c r="P41" s="236"/>
      <c r="Q41" s="237"/>
      <c r="R41" s="235">
        <f>COUNTIFS($AO$12:$AO$31,O$39,$C$12:$C$31,"B",$E$12:$E$31,"*")</f>
        <v>0</v>
      </c>
      <c r="S41" s="236"/>
      <c r="T41" s="237"/>
      <c r="U41" s="235">
        <f>COUNTIFS($AO$12:$AO$31,U$39,$C$12:$C$31,"A",$E$12:$E$31,"*")</f>
        <v>0</v>
      </c>
      <c r="V41" s="236"/>
      <c r="W41" s="237"/>
      <c r="X41" s="235">
        <f>COUNTIFS($AO$12:$AO$31,U$39,$C$12:$C$31,"B",$E$12:$E$31,"*")</f>
        <v>0</v>
      </c>
      <c r="Y41" s="236"/>
      <c r="Z41" s="237"/>
      <c r="AA41" s="235">
        <f>COUNTIFS($AO$12:$AO$31,AA$39,$C$12:$C$31,"A",$E$12:$E$31,"*")</f>
        <v>0</v>
      </c>
      <c r="AB41" s="236"/>
      <c r="AC41" s="237"/>
      <c r="AD41" s="235">
        <f>COUNTIFS($AO$12:$AO$31,AA$39,$C$12:$C$31,"B",$E$12:$E$31,"*")</f>
        <v>0</v>
      </c>
      <c r="AE41" s="236"/>
      <c r="AF41" s="237"/>
      <c r="AG41" s="235">
        <f>COUNTIFS($AO$12:$AO$31,AG$39,$C$12:$C$31,"A",$E$12:$E$31,"*")</f>
        <v>1</v>
      </c>
      <c r="AH41" s="236"/>
      <c r="AI41" s="237"/>
      <c r="AJ41" s="235">
        <f>COUNTIFS($AO$12:$AO$31,AG$39,$C$12:$C$31,"B",$E$12:$E$31,"*")</f>
        <v>0</v>
      </c>
      <c r="AK41" s="237"/>
      <c r="AL41" s="110">
        <f>COUNTIFS($AO$12:$AO$31,AL$39,$C$12:$C$31,"A",$E$12:$E$31,"*")</f>
        <v>0</v>
      </c>
      <c r="AM41" s="110">
        <f>COUNTIFS($AO$12:$AO$31,AL$39,$C$12:$C$31,"B",$E$12:$E$31,"*")</f>
        <v>0</v>
      </c>
      <c r="AN41" s="62"/>
    </row>
    <row r="42" spans="1:41" ht="18" customHeight="1">
      <c r="A42" s="62"/>
      <c r="B42" s="107" t="s">
        <v>161</v>
      </c>
      <c r="C42" s="110">
        <f>COUNTIFS($AO$12:$AO$31,C$39,$C$12:$C$31,"C",$E$12:$E$31,"*")</f>
        <v>0</v>
      </c>
      <c r="D42" s="110">
        <f>COUNTIFS($AO$12:$AO$31,C$39,$C$12:$C$31,"D",$E$12:$E$31,"*")</f>
        <v>0</v>
      </c>
      <c r="E42" s="110">
        <f>COUNTIFS($AO$12:$AO$31,E$39,$C$12:$C$31,"C",$E$12:$E$31,"*")</f>
        <v>0</v>
      </c>
      <c r="F42" s="235">
        <f>COUNTIFS($AO$12:$AO$31,E$39,$C$12:$C$31,"D",$E$12:$E$31,"*")</f>
        <v>0</v>
      </c>
      <c r="G42" s="236"/>
      <c r="H42" s="237"/>
      <c r="I42" s="235">
        <f>COUNTIFS($AO$12:$AO$31,I$39,$C$12:$C$31,"C",$E$12:$E$31,"*")</f>
        <v>1</v>
      </c>
      <c r="J42" s="236"/>
      <c r="K42" s="237"/>
      <c r="L42" s="235">
        <f>COUNTIFS($AO$12:$AO$31,I$39,$C$12:$C$31,"D",$E$12:$E$31,"*")</f>
        <v>0</v>
      </c>
      <c r="M42" s="236"/>
      <c r="N42" s="237"/>
      <c r="O42" s="235">
        <f>COUNTIFS($AO$12:$AO$31,O$39,$C$12:$C$31,"C",$E$12:$E$31,"*")</f>
        <v>0</v>
      </c>
      <c r="P42" s="236"/>
      <c r="Q42" s="237"/>
      <c r="R42" s="235">
        <f>COUNTIFS($AO$12:$AO$31,O$39,$C$12:$C$31,"D",$E$12:$E$31,"*")</f>
        <v>1</v>
      </c>
      <c r="S42" s="236"/>
      <c r="T42" s="237"/>
      <c r="U42" s="235">
        <f>COUNTIFS($AO$12:$AO$31,U$39,$C$12:$C$31,"C",$E$12:$E$31,"*")</f>
        <v>0</v>
      </c>
      <c r="V42" s="236"/>
      <c r="W42" s="237"/>
      <c r="X42" s="235">
        <f>COUNTIFS($AO$12:$AO$31,U$39,$C$12:$C$31,"D",$E$12:$E$31,"*")</f>
        <v>0</v>
      </c>
      <c r="Y42" s="236"/>
      <c r="Z42" s="237"/>
      <c r="AA42" s="235">
        <f>COUNTIFS($AO$12:$AO$31,AA$39,$C$12:$C$31,"C",$E$12:$E$31,"*")</f>
        <v>0</v>
      </c>
      <c r="AB42" s="236"/>
      <c r="AC42" s="237"/>
      <c r="AD42" s="235">
        <f>COUNTIFS($AO$12:$AO$31,AA$39,$C$12:$C$31,"D",$E$12:$E$31,"*")</f>
        <v>0</v>
      </c>
      <c r="AE42" s="236"/>
      <c r="AF42" s="237"/>
      <c r="AG42" s="235">
        <f>COUNTIFS($AO$12:$AO$31,AG$39,$C$12:$C$31,"C",$E$12:$E$31,"*")</f>
        <v>0</v>
      </c>
      <c r="AH42" s="236"/>
      <c r="AI42" s="237"/>
      <c r="AJ42" s="235">
        <f>COUNTIFS($AO$12:$AO$31,AG$39,$C$12:$C$31,"D",$E$12:$E$31,"*")</f>
        <v>0</v>
      </c>
      <c r="AK42" s="237"/>
      <c r="AL42" s="110">
        <f>COUNTIFS($AO$12:$AO$31,AL$39,$C$12:$C$31,"C",$E$12:$E$31,"*")</f>
        <v>0</v>
      </c>
      <c r="AM42" s="110">
        <f>COUNTIFS($AO$12:$AO$31,AL$39,$C$12:$C$31,"D",$E$12:$E$31,"*")</f>
        <v>0</v>
      </c>
      <c r="AN42" s="62"/>
    </row>
    <row r="43" spans="1:41" ht="25" customHeight="1">
      <c r="A43" s="62"/>
      <c r="B43" s="107" t="s">
        <v>162</v>
      </c>
      <c r="C43" s="231" t="str">
        <f>IF($AK$3="４週",SUMIFS($AK$12:$AK$31,$AO$12:$AO$31,C39)/4/$AH$6,IF($AK$3="歴月",SUMIFS($AK$12:$AK$31,$AO$12:$AO$31,C39)/$AL$6,"記載する期間を選択してください"))</f>
        <v>記載する期間を選択してください</v>
      </c>
      <c r="D43" s="233"/>
      <c r="E43" s="231" t="str">
        <f>IF($AK$3="４週",SUMIFS($AK$12:$AK$31,$AO$12:$AO$31,E39)/4/$AH$6,IF($AK$3="歴月",SUMIFS($AK$12:$AK$31,$AO$12:$AO$31,E39)/$AL$6,"記載する期間を選択してください"))</f>
        <v>記載する期間を選択してください</v>
      </c>
      <c r="F43" s="232"/>
      <c r="G43" s="232"/>
      <c r="H43" s="233"/>
      <c r="I43" s="231" t="str">
        <f>IF($AK$3="４週",SUMIFS($AK$12:$AK$31,$AO$12:$AO$31,I39)/4/$AH$6,IF($AK$3="歴月",SUMIFS($AK$12:$AK$31,$AO$12:$AO$31,I39)/$AL$6,"記載する期間を選択してください"))</f>
        <v>記載する期間を選択してください</v>
      </c>
      <c r="J43" s="232"/>
      <c r="K43" s="232"/>
      <c r="L43" s="232"/>
      <c r="M43" s="232"/>
      <c r="N43" s="233"/>
      <c r="O43" s="231" t="str">
        <f>IF($AK$3="４週",SUMIFS($AK$12:$AK$31,$AO$12:$AO$31,O39)/4/$AH$6,IF($AK$3="歴月",SUMIFS($AK$12:$AK$31,$AO$12:$AO$31,O39)/$AL$6,"記載する期間を選択してください"))</f>
        <v>記載する期間を選択してください</v>
      </c>
      <c r="P43" s="232"/>
      <c r="Q43" s="232"/>
      <c r="R43" s="232"/>
      <c r="S43" s="232"/>
      <c r="T43" s="233"/>
      <c r="U43" s="231" t="str">
        <f>IF($AK$3="４週",SUMIFS($AK$12:$AK$31,$AO$12:$AO$31,U39)/4/$AH$6,IF($AK$3="歴月",SUMIFS($AK$12:$AK$31,$AO$12:$AO$31,U39)/$AL$6,"記載する期間を選択してください"))</f>
        <v>記載する期間を選択してください</v>
      </c>
      <c r="V43" s="232"/>
      <c r="W43" s="232"/>
      <c r="X43" s="232"/>
      <c r="Y43" s="232"/>
      <c r="Z43" s="233"/>
      <c r="AA43" s="231" t="str">
        <f>IF($AK$3="４週",SUMIFS($AK$12:$AK$31,$AO$12:$AO$31,AA39)/4/$AH$6,IF($AK$3="歴月",SUMIFS($AK$12:$AK$31,$AO$12:$AO$31,AA39)/$AL$6,"記載する期間を選択してください"))</f>
        <v>記載する期間を選択してください</v>
      </c>
      <c r="AB43" s="232"/>
      <c r="AC43" s="232"/>
      <c r="AD43" s="232"/>
      <c r="AE43" s="232"/>
      <c r="AF43" s="233"/>
      <c r="AG43" s="231" t="str">
        <f>IF($AK$3="４週",SUMIFS($AK$12:$AK$31,$AO$12:$AO$31,AG39)/4/$AH$6,IF($AK$3="歴月",SUMIFS($AK$12:$AK$31,$AO$12:$AO$31,AG39)/$AL$6,"記載する期間を選択してください"))</f>
        <v>記載する期間を選択してください</v>
      </c>
      <c r="AH43" s="232"/>
      <c r="AI43" s="232"/>
      <c r="AJ43" s="232"/>
      <c r="AK43" s="233"/>
      <c r="AL43" s="231" t="str">
        <f>IF($AK$3="４週",SUMIFS($AK$12:$AK$31,$AO$12:$AO$31,AL39)/4/$AH$6,IF($AK$3="歴月",SUMIFS($AK$12:$AK$31,$AO$12:$AO$31,AL39)/$AL$6,"記載する期間を選択してください"))</f>
        <v>記載する期間を選択してください</v>
      </c>
      <c r="AM43" s="233"/>
      <c r="AN43" s="62"/>
    </row>
    <row r="44" spans="1:41" ht="5.15" customHeight="1">
      <c r="A44" s="62"/>
      <c r="B44" s="59"/>
      <c r="C44" s="78">
        <v>2</v>
      </c>
      <c r="D44" s="78"/>
      <c r="E44" s="78">
        <v>3</v>
      </c>
      <c r="F44" s="78"/>
      <c r="G44" s="78"/>
      <c r="H44" s="78"/>
      <c r="I44" s="78">
        <v>4</v>
      </c>
      <c r="J44" s="78"/>
      <c r="K44" s="78"/>
      <c r="L44" s="78"/>
      <c r="M44" s="78"/>
      <c r="N44" s="78"/>
      <c r="O44" s="78">
        <v>5</v>
      </c>
      <c r="P44" s="78"/>
      <c r="Q44" s="78"/>
      <c r="R44" s="78"/>
      <c r="S44" s="78"/>
      <c r="T44" s="78"/>
      <c r="U44" s="78">
        <v>6</v>
      </c>
      <c r="V44" s="78"/>
      <c r="W44" s="78"/>
      <c r="X44" s="78"/>
      <c r="Y44" s="78"/>
      <c r="Z44" s="78"/>
      <c r="AA44" s="78">
        <v>7</v>
      </c>
      <c r="AB44" s="78"/>
      <c r="AC44" s="78"/>
      <c r="AD44" s="78"/>
      <c r="AE44" s="78"/>
      <c r="AF44" s="78"/>
      <c r="AG44" s="78">
        <v>8</v>
      </c>
      <c r="AH44" s="78"/>
      <c r="AI44" s="78"/>
      <c r="AJ44" s="78"/>
      <c r="AK44" s="78"/>
      <c r="AL44" s="78">
        <v>9</v>
      </c>
      <c r="AM44" s="98"/>
      <c r="AN44" s="62"/>
    </row>
    <row r="45" spans="1:41" ht="15" customHeight="1">
      <c r="A45" s="60" t="s">
        <v>118</v>
      </c>
      <c r="B45" s="91"/>
      <c r="C45" s="92"/>
      <c r="D45" s="92"/>
      <c r="E45" s="92"/>
      <c r="F45" s="93"/>
      <c r="G45" s="92"/>
      <c r="H45" s="78"/>
      <c r="I45" s="78"/>
      <c r="J45" s="78"/>
      <c r="K45" s="78"/>
      <c r="L45" s="78"/>
      <c r="M45" s="78"/>
      <c r="N45" s="78"/>
      <c r="O45" s="78"/>
      <c r="P45" s="78"/>
      <c r="Q45" s="78"/>
      <c r="R45" s="78">
        <v>6</v>
      </c>
      <c r="S45" s="78"/>
      <c r="T45" s="78"/>
      <c r="U45" s="78"/>
      <c r="V45" s="78"/>
      <c r="W45" s="78"/>
      <c r="X45" s="78">
        <v>7</v>
      </c>
      <c r="Y45" s="78"/>
      <c r="Z45" s="78"/>
      <c r="AA45" s="78"/>
      <c r="AB45" s="78"/>
      <c r="AC45" s="78"/>
      <c r="AD45" s="78">
        <v>8</v>
      </c>
      <c r="AE45" s="78"/>
      <c r="AF45" s="78"/>
      <c r="AG45" s="79"/>
      <c r="AH45" s="79"/>
      <c r="AI45" s="79"/>
      <c r="AJ45" s="79">
        <v>9</v>
      </c>
      <c r="AK45" s="77"/>
      <c r="AL45" s="77"/>
      <c r="AM45" s="62"/>
    </row>
    <row r="46" spans="1:41" s="60" customFormat="1" ht="15" customHeight="1">
      <c r="A46" s="60" t="s">
        <v>119</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1" s="60" customFormat="1" ht="15" customHeight="1">
      <c r="A47" s="60" t="s">
        <v>120</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1" s="60" customFormat="1" ht="15" customHeight="1">
      <c r="A48" s="86" t="s">
        <v>205</v>
      </c>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c r="A49" s="60" t="s">
        <v>121</v>
      </c>
      <c r="B49" s="86"/>
      <c r="C49" s="86"/>
      <c r="D49" s="86"/>
      <c r="E49" s="86"/>
      <c r="F49" s="86"/>
      <c r="G49" s="86"/>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c r="A50" s="60" t="s">
        <v>122</v>
      </c>
      <c r="B50" s="86"/>
      <c r="C50" s="86"/>
      <c r="D50" s="86"/>
      <c r="E50" s="86"/>
      <c r="F50" s="86"/>
      <c r="G50" s="86"/>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c r="A51" s="60" t="s">
        <v>123</v>
      </c>
      <c r="B51" s="94"/>
      <c r="C51" s="60"/>
      <c r="D51" s="60"/>
      <c r="E51" s="60"/>
      <c r="F51" s="60"/>
      <c r="G51" s="60"/>
    </row>
    <row r="52" spans="1:39" ht="15" customHeight="1">
      <c r="A52" s="60" t="s">
        <v>124</v>
      </c>
      <c r="B52" s="94"/>
      <c r="C52" s="60"/>
      <c r="D52" s="60"/>
      <c r="E52" s="60"/>
      <c r="F52" s="60"/>
      <c r="G52" s="60"/>
    </row>
    <row r="53" spans="1:39" ht="15" customHeight="1">
      <c r="A53" s="60"/>
      <c r="B53" s="108" t="s">
        <v>125</v>
      </c>
      <c r="C53" s="234" t="s">
        <v>126</v>
      </c>
      <c r="D53" s="234"/>
      <c r="E53" s="234"/>
      <c r="F53" s="60"/>
      <c r="G53" s="60"/>
    </row>
    <row r="54" spans="1:39" ht="15" customHeight="1">
      <c r="A54" s="60"/>
      <c r="B54" s="97" t="s">
        <v>127</v>
      </c>
      <c r="C54" s="230" t="s">
        <v>128</v>
      </c>
      <c r="D54" s="230"/>
      <c r="E54" s="230"/>
      <c r="F54" s="60"/>
      <c r="G54" s="60"/>
    </row>
    <row r="55" spans="1:39" ht="15" customHeight="1">
      <c r="A55" s="60"/>
      <c r="B55" s="97" t="s">
        <v>129</v>
      </c>
      <c r="C55" s="230" t="s">
        <v>130</v>
      </c>
      <c r="D55" s="230"/>
      <c r="E55" s="230"/>
      <c r="F55" s="60"/>
      <c r="G55" s="60"/>
    </row>
    <row r="56" spans="1:39" ht="15" customHeight="1">
      <c r="A56" s="60"/>
      <c r="B56" s="97" t="s">
        <v>131</v>
      </c>
      <c r="C56" s="230" t="s">
        <v>132</v>
      </c>
      <c r="D56" s="230"/>
      <c r="E56" s="230"/>
      <c r="F56" s="60"/>
      <c r="G56" s="60"/>
    </row>
    <row r="57" spans="1:39" ht="15" customHeight="1">
      <c r="A57" s="60"/>
      <c r="B57" s="97" t="s">
        <v>133</v>
      </c>
      <c r="C57" s="230" t="s">
        <v>134</v>
      </c>
      <c r="D57" s="230"/>
      <c r="E57" s="230"/>
      <c r="F57" s="60"/>
      <c r="G57" s="60"/>
    </row>
    <row r="58" spans="1:39" ht="15" customHeight="1">
      <c r="A58" s="60"/>
      <c r="B58" s="60" t="s">
        <v>135</v>
      </c>
      <c r="C58" s="60"/>
      <c r="D58" s="60"/>
      <c r="E58" s="60"/>
      <c r="F58" s="60"/>
      <c r="G58" s="60"/>
    </row>
    <row r="59" spans="1:39" ht="15" customHeight="1">
      <c r="A59" s="60"/>
      <c r="B59" s="60" t="s">
        <v>136</v>
      </c>
      <c r="C59" s="60"/>
      <c r="D59" s="60"/>
      <c r="E59" s="60"/>
      <c r="F59" s="60"/>
      <c r="G59" s="60"/>
    </row>
    <row r="60" spans="1:39" ht="15" customHeight="1">
      <c r="A60" s="60"/>
      <c r="B60" s="60" t="s">
        <v>137</v>
      </c>
      <c r="C60" s="60"/>
      <c r="D60" s="60"/>
      <c r="E60" s="60"/>
      <c r="F60" s="60"/>
      <c r="G60" s="60"/>
    </row>
    <row r="61" spans="1:39" ht="15" customHeight="1">
      <c r="A61" s="60" t="s">
        <v>138</v>
      </c>
      <c r="B61" s="94"/>
      <c r="C61" s="60"/>
      <c r="D61" s="60"/>
      <c r="E61" s="60"/>
      <c r="F61" s="60"/>
      <c r="G61" s="60"/>
    </row>
    <row r="62" spans="1:39" ht="15" customHeight="1">
      <c r="A62" s="60" t="s">
        <v>206</v>
      </c>
      <c r="B62" s="94"/>
      <c r="C62" s="60"/>
      <c r="D62" s="60"/>
      <c r="E62" s="60"/>
      <c r="F62" s="60"/>
      <c r="G62" s="60"/>
    </row>
    <row r="63" spans="1:39" ht="15" customHeight="1">
      <c r="A63" s="60" t="s">
        <v>140</v>
      </c>
      <c r="B63" s="94"/>
      <c r="C63" s="60"/>
      <c r="D63" s="60"/>
      <c r="E63" s="60"/>
      <c r="F63" s="60"/>
      <c r="G63" s="60"/>
    </row>
    <row r="64" spans="1:39" ht="15" customHeight="1">
      <c r="A64" s="60" t="s">
        <v>141</v>
      </c>
      <c r="B64" s="94"/>
      <c r="C64" s="60"/>
      <c r="D64" s="60"/>
      <c r="E64" s="60"/>
      <c r="F64" s="60"/>
      <c r="G64" s="60"/>
    </row>
    <row r="65" spans="1:7" ht="15" customHeight="1">
      <c r="A65" s="60" t="s">
        <v>142</v>
      </c>
      <c r="B65" s="94"/>
      <c r="C65" s="60"/>
      <c r="D65" s="60"/>
      <c r="E65" s="60"/>
      <c r="F65" s="60"/>
      <c r="G65" s="60"/>
    </row>
    <row r="66" spans="1:7" ht="15" customHeight="1">
      <c r="A66" s="60" t="s">
        <v>143</v>
      </c>
      <c r="B66" s="94"/>
      <c r="C66" s="60"/>
      <c r="D66" s="60"/>
      <c r="E66" s="60"/>
      <c r="F66" s="60"/>
      <c r="G66" s="60"/>
    </row>
    <row r="67" spans="1:7" ht="15" customHeight="1">
      <c r="A67" s="60"/>
      <c r="B67" s="60" t="s">
        <v>144</v>
      </c>
      <c r="C67" s="60"/>
      <c r="D67" s="60"/>
      <c r="E67" s="60"/>
      <c r="F67" s="60"/>
      <c r="G67" s="60"/>
    </row>
    <row r="68" spans="1:7" ht="15" customHeight="1">
      <c r="A68" s="60"/>
      <c r="B68" s="60" t="s">
        <v>145</v>
      </c>
      <c r="C68" s="60"/>
      <c r="D68" s="60"/>
      <c r="E68" s="60"/>
      <c r="F68" s="60"/>
      <c r="G68" s="60"/>
    </row>
    <row r="69" spans="1:7" ht="15" customHeight="1">
      <c r="A69" s="60" t="s">
        <v>146</v>
      </c>
      <c r="B69" s="94"/>
      <c r="C69" s="60"/>
      <c r="D69" s="60"/>
      <c r="E69" s="60"/>
      <c r="F69" s="60"/>
      <c r="G69" s="60"/>
    </row>
    <row r="70" spans="1:7" ht="15" customHeight="1">
      <c r="A70" s="60" t="s">
        <v>147</v>
      </c>
      <c r="B70" s="94"/>
      <c r="C70" s="60"/>
      <c r="D70" s="60"/>
      <c r="E70" s="60"/>
      <c r="F70" s="60"/>
      <c r="G70" s="60"/>
    </row>
    <row r="71" spans="1:7" ht="15" customHeight="1">
      <c r="A71" s="60" t="s">
        <v>148</v>
      </c>
      <c r="B71" s="94"/>
      <c r="C71" s="60"/>
      <c r="D71" s="60"/>
      <c r="E71" s="60"/>
      <c r="F71" s="60"/>
      <c r="G71" s="60"/>
    </row>
    <row r="72" spans="1:7" ht="15" customHeight="1">
      <c r="A72" s="60" t="s">
        <v>149</v>
      </c>
      <c r="B72" s="94"/>
      <c r="C72" s="60"/>
      <c r="D72" s="60"/>
      <c r="E72" s="60"/>
      <c r="F72" s="60"/>
      <c r="G72" s="60"/>
    </row>
    <row r="73" spans="1:7" ht="15" customHeight="1">
      <c r="A73" s="60" t="s">
        <v>150</v>
      </c>
      <c r="B73" s="94"/>
      <c r="C73" s="60"/>
      <c r="D73" s="60"/>
      <c r="E73" s="60"/>
      <c r="F73" s="60"/>
      <c r="G73" s="60"/>
    </row>
    <row r="74" spans="1:7" ht="15" customHeight="1">
      <c r="A74" s="60" t="s">
        <v>151</v>
      </c>
      <c r="B74" s="94"/>
      <c r="C74" s="60"/>
      <c r="D74" s="60"/>
      <c r="E74" s="60"/>
      <c r="F74" s="60"/>
      <c r="G74" s="60"/>
    </row>
    <row r="75" spans="1:7" ht="15" customHeight="1">
      <c r="A75" s="60" t="s">
        <v>152</v>
      </c>
      <c r="B75" s="94"/>
      <c r="C75" s="60"/>
      <c r="D75" s="60"/>
      <c r="E75" s="60"/>
      <c r="F75" s="60"/>
      <c r="G75" s="60"/>
    </row>
    <row r="76" spans="1:7" ht="15" customHeight="1">
      <c r="A76" s="60" t="s">
        <v>153</v>
      </c>
      <c r="B76" s="94"/>
      <c r="C76" s="60"/>
      <c r="D76" s="60"/>
      <c r="E76" s="60"/>
      <c r="F76" s="60"/>
      <c r="G76" s="60"/>
    </row>
  </sheetData>
  <sheetProtection algorithmName="SHA-512" hashValue="P5iF8L+kCDWdWRrd3SXJK4PLsEHwQUIBYGEqXUrvK892XWVd7ygDxAR+wNs99KbaeHJhiVrUfxefxoy5U+o5zg==" saltValue="oyT/XQKz8OxoBjWOYD9wrA==" spinCount="100000" sheet="1" objects="1" scenarios="1" formatCells="0" insertRows="0"/>
  <mergeCells count="102">
    <mergeCell ref="C56:E56"/>
    <mergeCell ref="C57:E57"/>
    <mergeCell ref="AA43:AF43"/>
    <mergeCell ref="AG43:AK43"/>
    <mergeCell ref="AL43:AM43"/>
    <mergeCell ref="C53:E53"/>
    <mergeCell ref="C54:E54"/>
    <mergeCell ref="C55:E55"/>
    <mergeCell ref="X42:Z42"/>
    <mergeCell ref="AA42:AC42"/>
    <mergeCell ref="AD42:AF42"/>
    <mergeCell ref="AG42:AI42"/>
    <mergeCell ref="AJ42:AK42"/>
    <mergeCell ref="C43:D43"/>
    <mergeCell ref="E43:H43"/>
    <mergeCell ref="I43:N43"/>
    <mergeCell ref="O43:T43"/>
    <mergeCell ref="U43:Z43"/>
    <mergeCell ref="AA41:AC41"/>
    <mergeCell ref="AD41:AF41"/>
    <mergeCell ref="AG41:AI41"/>
    <mergeCell ref="AJ41:AK41"/>
    <mergeCell ref="F42:H42"/>
    <mergeCell ref="I42:K42"/>
    <mergeCell ref="L42:N42"/>
    <mergeCell ref="O42:Q42"/>
    <mergeCell ref="R42:T42"/>
    <mergeCell ref="U42:W42"/>
    <mergeCell ref="AD40:AF40"/>
    <mergeCell ref="AG40:AI40"/>
    <mergeCell ref="AJ40:AK40"/>
    <mergeCell ref="F41:H41"/>
    <mergeCell ref="I41:K41"/>
    <mergeCell ref="L41:N41"/>
    <mergeCell ref="O41:Q41"/>
    <mergeCell ref="R41:T41"/>
    <mergeCell ref="U41:W41"/>
    <mergeCell ref="X41:Z41"/>
    <mergeCell ref="AG39:AK39"/>
    <mergeCell ref="AL39:AM39"/>
    <mergeCell ref="F40:H40"/>
    <mergeCell ref="I40:K40"/>
    <mergeCell ref="L40:N40"/>
    <mergeCell ref="O40:Q40"/>
    <mergeCell ref="R40:T40"/>
    <mergeCell ref="U40:W40"/>
    <mergeCell ref="X40:Z40"/>
    <mergeCell ref="AA40:AC40"/>
    <mergeCell ref="C39:D39"/>
    <mergeCell ref="E39:H39"/>
    <mergeCell ref="I39:N39"/>
    <mergeCell ref="O39:T39"/>
    <mergeCell ref="U39:Z39"/>
    <mergeCell ref="AA39:AF39"/>
    <mergeCell ref="AM29:AN29"/>
    <mergeCell ref="AM30:AN30"/>
    <mergeCell ref="AM31:AN31"/>
    <mergeCell ref="A32:E32"/>
    <mergeCell ref="AM32:AN33"/>
    <mergeCell ref="A33:E33"/>
    <mergeCell ref="AM23:AN23"/>
    <mergeCell ref="AM24:AN24"/>
    <mergeCell ref="AM25:AN25"/>
    <mergeCell ref="AM26:AN26"/>
    <mergeCell ref="AM27:AN27"/>
    <mergeCell ref="AM28:AN28"/>
    <mergeCell ref="AM17:AN17"/>
    <mergeCell ref="AM18:AN18"/>
    <mergeCell ref="AM19:AN19"/>
    <mergeCell ref="AM20:AN20"/>
    <mergeCell ref="AM21:AN21"/>
    <mergeCell ref="AM22:AN22"/>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K3:AN3"/>
    <mergeCell ref="AK4:AN4"/>
    <mergeCell ref="AK5:AN5"/>
    <mergeCell ref="AH6:AJ6"/>
    <mergeCell ref="A8:A11"/>
    <mergeCell ref="B8:B9"/>
    <mergeCell ref="C8:C11"/>
    <mergeCell ref="D8:D11"/>
    <mergeCell ref="E8:E11"/>
    <mergeCell ref="F8:AJ8"/>
    <mergeCell ref="AK1:AN1"/>
    <mergeCell ref="M2:P2"/>
    <mergeCell ref="Q2:R2"/>
    <mergeCell ref="S2:T2"/>
    <mergeCell ref="U2:V2"/>
    <mergeCell ref="AK2:AN2"/>
  </mergeCells>
  <phoneticPr fontId="29"/>
  <dataValidations count="6">
    <dataValidation allowBlank="1" showInputMessage="1" sqref="B12:B13" xr:uid="{830F9988-5DA8-4A27-9454-5BCEAAD56351}"/>
    <dataValidation type="list" allowBlank="1" showInputMessage="1" showErrorMessage="1" sqref="C12:C31" xr:uid="{CAD5C4D5-55D0-4FA5-9EBB-F9CC9BFEAFAF}">
      <formula1>"A,B,C,D"</formula1>
    </dataValidation>
    <dataValidation operator="greaterThanOrEqual" allowBlank="1" showInputMessage="1" showErrorMessage="1" sqref="I37 L37" xr:uid="{5BD84879-4AC3-4696-84AE-80CCB962BB4D}"/>
    <dataValidation type="list" allowBlank="1" showInputMessage="1" showErrorMessage="1" sqref="AK4:AN4" xr:uid="{0EAC6FD4-36D9-415C-8CD5-F267E3FBA3D5}">
      <formula1>"予定,実績"</formula1>
    </dataValidation>
    <dataValidation type="list" allowBlank="1" showInputMessage="1" showErrorMessage="1" sqref="AK3:AN3" xr:uid="{AF67D5F6-F195-43DD-B537-1AEFA85A6A53}">
      <formula1>"４週,歴月"</formula1>
    </dataValidation>
    <dataValidation type="list" allowBlank="1" showInputMessage="1" sqref="B14:B31" xr:uid="{316A8D4B-DF85-4E50-836D-D055D8BCD53A}">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topLeftCell="A19" zoomScaleNormal="100" zoomScaleSheetLayoutView="100" workbookViewId="0">
      <selection activeCell="C46" sqref="C46"/>
    </sheetView>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57" t="s">
        <v>93</v>
      </c>
      <c r="AL1" s="257"/>
      <c r="AM1" s="257"/>
      <c r="AN1" s="257"/>
    </row>
    <row r="2" spans="1:40" ht="18" customHeight="1">
      <c r="A2" s="62"/>
      <c r="B2" s="63"/>
      <c r="C2" s="63"/>
      <c r="D2" s="63"/>
      <c r="E2" s="63"/>
      <c r="F2" s="63"/>
      <c r="G2" s="63"/>
      <c r="H2" s="63"/>
      <c r="I2" s="63"/>
      <c r="J2" s="63"/>
      <c r="K2" s="63"/>
      <c r="L2" s="63"/>
      <c r="M2" s="258">
        <v>2024</v>
      </c>
      <c r="N2" s="258"/>
      <c r="O2" s="258"/>
      <c r="P2" s="258"/>
      <c r="Q2" s="259" t="s">
        <v>94</v>
      </c>
      <c r="R2" s="259"/>
      <c r="S2" s="258">
        <v>5</v>
      </c>
      <c r="T2" s="258"/>
      <c r="U2" s="259" t="s">
        <v>95</v>
      </c>
      <c r="V2" s="259"/>
      <c r="W2" s="63"/>
      <c r="X2" s="63"/>
      <c r="Y2" s="63"/>
      <c r="Z2" s="62"/>
      <c r="AA2" s="62"/>
      <c r="AC2" s="81"/>
      <c r="AD2" s="63"/>
      <c r="AE2" s="63"/>
      <c r="AF2" s="63"/>
      <c r="AG2" s="63"/>
      <c r="AH2" s="63"/>
      <c r="AI2" s="81" t="s">
        <v>96</v>
      </c>
      <c r="AJ2" s="81"/>
      <c r="AK2" s="260"/>
      <c r="AL2" s="260"/>
      <c r="AM2" s="260"/>
      <c r="AN2" s="260"/>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54"/>
      <c r="AL3" s="254"/>
      <c r="AM3" s="254"/>
      <c r="AN3" s="254"/>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54"/>
      <c r="AL4" s="254"/>
      <c r="AM4" s="254"/>
      <c r="AN4" s="254"/>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1"/>
      <c r="AI5" s="261"/>
      <c r="AJ5" s="261"/>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3" t="s">
        <v>102</v>
      </c>
      <c r="B7" s="234" t="s">
        <v>103</v>
      </c>
      <c r="C7" s="245" t="s">
        <v>104</v>
      </c>
      <c r="D7" s="234" t="s">
        <v>105</v>
      </c>
      <c r="E7" s="241" t="s">
        <v>106</v>
      </c>
      <c r="F7" s="255" t="s">
        <v>107</v>
      </c>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6" t="s">
        <v>108</v>
      </c>
      <c r="AL7" s="248" t="s">
        <v>109</v>
      </c>
      <c r="AM7" s="249" t="s">
        <v>110</v>
      </c>
      <c r="AN7" s="249"/>
    </row>
    <row r="8" spans="1:40" ht="15" customHeight="1">
      <c r="A8" s="243"/>
      <c r="B8" s="234"/>
      <c r="C8" s="246"/>
      <c r="D8" s="234"/>
      <c r="E8" s="241"/>
      <c r="F8" s="234" t="s">
        <v>111</v>
      </c>
      <c r="G8" s="234"/>
      <c r="H8" s="234"/>
      <c r="I8" s="234"/>
      <c r="J8" s="234"/>
      <c r="K8" s="234"/>
      <c r="L8" s="234"/>
      <c r="M8" s="234" t="s">
        <v>112</v>
      </c>
      <c r="N8" s="234"/>
      <c r="O8" s="234"/>
      <c r="P8" s="234"/>
      <c r="Q8" s="234"/>
      <c r="R8" s="234"/>
      <c r="S8" s="234"/>
      <c r="T8" s="234" t="s">
        <v>113</v>
      </c>
      <c r="U8" s="234"/>
      <c r="V8" s="234"/>
      <c r="W8" s="234"/>
      <c r="X8" s="234"/>
      <c r="Y8" s="234"/>
      <c r="Z8" s="234"/>
      <c r="AA8" s="234" t="s">
        <v>114</v>
      </c>
      <c r="AB8" s="234"/>
      <c r="AC8" s="234"/>
      <c r="AD8" s="234"/>
      <c r="AE8" s="234"/>
      <c r="AF8" s="234"/>
      <c r="AG8" s="234"/>
      <c r="AH8" s="234" t="s">
        <v>115</v>
      </c>
      <c r="AI8" s="234"/>
      <c r="AJ8" s="234"/>
      <c r="AK8" s="256"/>
      <c r="AL8" s="248"/>
      <c r="AM8" s="249"/>
      <c r="AN8" s="249"/>
    </row>
    <row r="9" spans="1:40" ht="15" customHeight="1">
      <c r="A9" s="243"/>
      <c r="B9" s="234"/>
      <c r="C9" s="246"/>
      <c r="D9" s="234"/>
      <c r="E9" s="241"/>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6"/>
      <c r="AL9" s="248"/>
      <c r="AM9" s="249"/>
      <c r="AN9" s="249"/>
    </row>
    <row r="10" spans="1:40" ht="15" customHeight="1">
      <c r="A10" s="243"/>
      <c r="B10" s="234"/>
      <c r="C10" s="247"/>
      <c r="D10" s="234"/>
      <c r="E10" s="241"/>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6"/>
      <c r="AL10" s="248"/>
      <c r="AM10" s="249"/>
      <c r="AN10" s="249"/>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8"/>
      <c r="AN11" s="238"/>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38"/>
      <c r="AN12" s="238"/>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38"/>
      <c r="AN13" s="238"/>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38"/>
      <c r="AN14" s="238"/>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38"/>
      <c r="AN15" s="238"/>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8"/>
      <c r="AN16" s="238"/>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8"/>
      <c r="AN17" s="238"/>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8"/>
      <c r="AN18" s="238"/>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8"/>
      <c r="AN19" s="238"/>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38"/>
      <c r="AN20" s="238"/>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38"/>
      <c r="AN21" s="238"/>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38"/>
      <c r="AN22" s="238"/>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38"/>
      <c r="AN23" s="238"/>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38"/>
      <c r="AN24" s="238"/>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38"/>
      <c r="AN25" s="238"/>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38"/>
      <c r="AN26" s="238"/>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38"/>
      <c r="AN27" s="238"/>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38"/>
      <c r="AN28" s="238"/>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38"/>
      <c r="AN29" s="238"/>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8"/>
      <c r="AN30" s="238"/>
    </row>
    <row r="31" spans="1:40" ht="18" customHeight="1">
      <c r="A31" s="241" t="s">
        <v>116</v>
      </c>
      <c r="B31" s="242"/>
      <c r="C31" s="242"/>
      <c r="D31" s="242"/>
      <c r="E31" s="242"/>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43"/>
      <c r="AN31" s="243"/>
    </row>
    <row r="32" spans="1:40" ht="18" customHeight="1">
      <c r="A32" s="242" t="s">
        <v>117</v>
      </c>
      <c r="B32" s="242"/>
      <c r="C32" s="242"/>
      <c r="D32" s="242"/>
      <c r="E32" s="244"/>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3"/>
      <c r="AN32" s="243"/>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34" t="s">
        <v>126</v>
      </c>
      <c r="D41" s="234"/>
      <c r="E41" s="234"/>
      <c r="F41" s="60"/>
      <c r="G41" s="60"/>
    </row>
    <row r="42" spans="1:39" ht="15" customHeight="1">
      <c r="A42" s="60"/>
      <c r="B42" s="97" t="s">
        <v>127</v>
      </c>
      <c r="C42" s="230" t="s">
        <v>128</v>
      </c>
      <c r="D42" s="230"/>
      <c r="E42" s="230"/>
      <c r="F42" s="60"/>
      <c r="G42" s="60"/>
    </row>
    <row r="43" spans="1:39" ht="15" customHeight="1">
      <c r="A43" s="60"/>
      <c r="B43" s="97" t="s">
        <v>129</v>
      </c>
      <c r="C43" s="230" t="s">
        <v>130</v>
      </c>
      <c r="D43" s="230"/>
      <c r="E43" s="230"/>
      <c r="F43" s="60"/>
      <c r="G43" s="60"/>
    </row>
    <row r="44" spans="1:39" ht="15" customHeight="1">
      <c r="A44" s="60"/>
      <c r="B44" s="97" t="s">
        <v>131</v>
      </c>
      <c r="C44" s="230" t="s">
        <v>132</v>
      </c>
      <c r="D44" s="230"/>
      <c r="E44" s="230"/>
      <c r="F44" s="60"/>
      <c r="G44" s="60"/>
    </row>
    <row r="45" spans="1:39" ht="15" customHeight="1">
      <c r="A45" s="60"/>
      <c r="B45" s="97" t="s">
        <v>133</v>
      </c>
      <c r="C45" s="230" t="s">
        <v>134</v>
      </c>
      <c r="D45" s="230"/>
      <c r="E45" s="230"/>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217</v>
      </c>
      <c r="C1" t="s">
        <v>218</v>
      </c>
      <c r="D1" t="s">
        <v>219</v>
      </c>
      <c r="E1" t="s">
        <v>220</v>
      </c>
      <c r="F1" t="s">
        <v>221</v>
      </c>
      <c r="G1" t="s">
        <v>222</v>
      </c>
      <c r="H1" t="s">
        <v>223</v>
      </c>
      <c r="I1" t="s">
        <v>224</v>
      </c>
      <c r="J1" t="s">
        <v>225</v>
      </c>
      <c r="K1" t="s">
        <v>226</v>
      </c>
    </row>
    <row r="2" spans="1:12">
      <c r="A2" t="s">
        <v>227</v>
      </c>
      <c r="B2" t="s">
        <v>155</v>
      </c>
      <c r="C2" t="s">
        <v>156</v>
      </c>
      <c r="D2" t="s">
        <v>157</v>
      </c>
    </row>
    <row r="3" spans="1:12">
      <c r="A3" t="s">
        <v>163</v>
      </c>
      <c r="B3" t="s">
        <v>155</v>
      </c>
      <c r="C3" t="s">
        <v>156</v>
      </c>
      <c r="D3" t="s">
        <v>157</v>
      </c>
    </row>
    <row r="4" spans="1:12">
      <c r="A4" t="s">
        <v>164</v>
      </c>
      <c r="B4" t="s">
        <v>155</v>
      </c>
      <c r="C4" t="s">
        <v>156</v>
      </c>
      <c r="D4" t="s">
        <v>157</v>
      </c>
    </row>
    <row r="5" spans="1:12">
      <c r="A5" t="s">
        <v>165</v>
      </c>
      <c r="B5" t="s">
        <v>155</v>
      </c>
      <c r="C5" t="s">
        <v>156</v>
      </c>
      <c r="D5" t="s">
        <v>157</v>
      </c>
    </row>
    <row r="6" spans="1:12">
      <c r="A6" s="102" t="s">
        <v>166</v>
      </c>
      <c r="B6" s="102" t="s">
        <v>155</v>
      </c>
      <c r="C6" s="102" t="s">
        <v>167</v>
      </c>
      <c r="D6" s="102" t="s">
        <v>168</v>
      </c>
      <c r="E6" s="102" t="s">
        <v>169</v>
      </c>
      <c r="F6" s="102" t="s">
        <v>170</v>
      </c>
      <c r="G6" s="102"/>
      <c r="H6" s="102"/>
      <c r="I6" s="102"/>
      <c r="J6" s="102"/>
    </row>
    <row r="7" spans="1:12">
      <c r="A7" s="102" t="s">
        <v>172</v>
      </c>
      <c r="B7" s="102" t="s">
        <v>155</v>
      </c>
      <c r="C7" s="102" t="s">
        <v>167</v>
      </c>
      <c r="D7" s="102" t="s">
        <v>168</v>
      </c>
      <c r="E7" s="102" t="s">
        <v>169</v>
      </c>
      <c r="F7" s="102" t="s">
        <v>174</v>
      </c>
      <c r="G7" s="102" t="s">
        <v>228</v>
      </c>
      <c r="H7" s="102" t="s">
        <v>229</v>
      </c>
      <c r="I7" s="102" t="s">
        <v>170</v>
      </c>
      <c r="J7" s="102"/>
    </row>
    <row r="8" spans="1:12">
      <c r="A8" s="102" t="s">
        <v>230</v>
      </c>
      <c r="B8" s="102" t="s">
        <v>155</v>
      </c>
      <c r="C8" s="102" t="s">
        <v>170</v>
      </c>
      <c r="D8" s="102"/>
      <c r="E8" s="102"/>
      <c r="F8" s="102"/>
      <c r="G8" s="102"/>
      <c r="H8" s="102"/>
      <c r="I8" s="102"/>
      <c r="J8" s="102"/>
    </row>
    <row r="9" spans="1:12">
      <c r="A9" s="102" t="s">
        <v>231</v>
      </c>
      <c r="B9" s="102" t="s">
        <v>155</v>
      </c>
      <c r="C9" s="102" t="s">
        <v>170</v>
      </c>
      <c r="D9" s="102"/>
      <c r="E9" s="102"/>
      <c r="F9" s="102"/>
      <c r="G9" s="102"/>
      <c r="H9" s="102"/>
      <c r="I9" s="102"/>
      <c r="J9" s="102"/>
    </row>
    <row r="10" spans="1:12">
      <c r="A10" s="102" t="s">
        <v>232</v>
      </c>
      <c r="B10" s="102" t="s">
        <v>155</v>
      </c>
      <c r="C10" s="102" t="s">
        <v>170</v>
      </c>
      <c r="D10" s="102"/>
      <c r="E10" s="102"/>
      <c r="F10" s="102"/>
      <c r="G10" s="102"/>
      <c r="H10" s="102"/>
      <c r="I10" s="102"/>
      <c r="J10" s="102"/>
    </row>
    <row r="11" spans="1:12">
      <c r="A11" s="102" t="s">
        <v>233</v>
      </c>
      <c r="B11" s="102" t="s">
        <v>155</v>
      </c>
      <c r="C11" s="102" t="s">
        <v>156</v>
      </c>
      <c r="D11" s="102" t="s">
        <v>157</v>
      </c>
      <c r="E11" s="102"/>
      <c r="F11" s="102"/>
      <c r="G11" s="102"/>
      <c r="H11" s="102"/>
      <c r="I11" s="102"/>
      <c r="J11" s="102"/>
    </row>
    <row r="12" spans="1:12">
      <c r="A12" s="102" t="s">
        <v>188</v>
      </c>
      <c r="B12" s="102" t="s">
        <v>155</v>
      </c>
      <c r="C12" s="102" t="s">
        <v>167</v>
      </c>
      <c r="D12" s="102" t="s">
        <v>189</v>
      </c>
      <c r="E12" s="102" t="s">
        <v>170</v>
      </c>
      <c r="F12" s="102"/>
      <c r="G12" s="102"/>
      <c r="H12" s="102"/>
      <c r="I12" s="102"/>
      <c r="J12" s="102"/>
    </row>
    <row r="13" spans="1:12">
      <c r="A13" s="102" t="s">
        <v>190</v>
      </c>
      <c r="B13" s="102" t="s">
        <v>155</v>
      </c>
      <c r="C13" s="102" t="s">
        <v>167</v>
      </c>
      <c r="D13" s="102" t="s">
        <v>189</v>
      </c>
      <c r="E13" s="102"/>
      <c r="F13" s="102"/>
      <c r="G13" s="102"/>
      <c r="H13" s="102"/>
      <c r="I13" s="102"/>
      <c r="J13" s="102"/>
    </row>
    <row r="14" spans="1:12">
      <c r="A14" s="102" t="s">
        <v>191</v>
      </c>
      <c r="B14" s="102" t="s">
        <v>155</v>
      </c>
      <c r="C14" s="102" t="s">
        <v>167</v>
      </c>
      <c r="D14" s="102" t="s">
        <v>189</v>
      </c>
      <c r="E14" s="102" t="s">
        <v>170</v>
      </c>
      <c r="F14" s="102" t="s">
        <v>234</v>
      </c>
      <c r="G14" s="102"/>
      <c r="H14" s="102"/>
      <c r="I14" s="102"/>
      <c r="J14" s="102"/>
    </row>
    <row r="15" spans="1:12">
      <c r="A15" s="102" t="s">
        <v>192</v>
      </c>
      <c r="B15" s="102" t="s">
        <v>155</v>
      </c>
      <c r="C15" s="102" t="s">
        <v>167</v>
      </c>
      <c r="D15" s="102" t="s">
        <v>168</v>
      </c>
      <c r="E15" s="102" t="s">
        <v>169</v>
      </c>
      <c r="F15" s="102" t="s">
        <v>174</v>
      </c>
      <c r="G15" s="102" t="s">
        <v>228</v>
      </c>
      <c r="H15" s="102" t="s">
        <v>229</v>
      </c>
      <c r="I15" s="102" t="s">
        <v>235</v>
      </c>
      <c r="J15" s="102" t="s">
        <v>236</v>
      </c>
      <c r="K15" t="s">
        <v>170</v>
      </c>
      <c r="L15" s="102"/>
    </row>
    <row r="16" spans="1:12">
      <c r="A16" s="102" t="s">
        <v>173</v>
      </c>
      <c r="B16" s="102" t="s">
        <v>155</v>
      </c>
      <c r="C16" s="102" t="s">
        <v>167</v>
      </c>
      <c r="D16" s="102" t="s">
        <v>169</v>
      </c>
      <c r="E16" s="102" t="s">
        <v>174</v>
      </c>
      <c r="F16" s="102" t="s">
        <v>228</v>
      </c>
      <c r="G16" s="102" t="s">
        <v>229</v>
      </c>
      <c r="H16" s="102" t="s">
        <v>170</v>
      </c>
      <c r="I16" s="102"/>
      <c r="J16" s="102"/>
    </row>
    <row r="17" spans="1:11">
      <c r="A17" s="102" t="s">
        <v>175</v>
      </c>
      <c r="B17" s="102" t="s">
        <v>155</v>
      </c>
      <c r="C17" s="102" t="s">
        <v>167</v>
      </c>
      <c r="D17" s="102" t="s">
        <v>176</v>
      </c>
      <c r="E17" s="102" t="s">
        <v>170</v>
      </c>
      <c r="F17" s="102"/>
      <c r="G17" s="102"/>
      <c r="H17" s="102"/>
      <c r="I17" s="102"/>
      <c r="J17" s="102"/>
    </row>
    <row r="18" spans="1:11">
      <c r="A18" s="102" t="s">
        <v>237</v>
      </c>
      <c r="B18" s="102" t="s">
        <v>155</v>
      </c>
      <c r="C18" s="102" t="s">
        <v>177</v>
      </c>
      <c r="D18" s="102"/>
      <c r="E18" s="102"/>
      <c r="F18" s="102"/>
      <c r="G18" s="102"/>
      <c r="H18" s="102"/>
      <c r="I18" s="102"/>
      <c r="J18" s="102"/>
    </row>
    <row r="19" spans="1:11">
      <c r="A19" s="102" t="s">
        <v>178</v>
      </c>
      <c r="B19" s="102" t="s">
        <v>155</v>
      </c>
      <c r="C19" s="102" t="s">
        <v>167</v>
      </c>
      <c r="D19" s="102" t="s">
        <v>179</v>
      </c>
      <c r="E19" s="102" t="s">
        <v>180</v>
      </c>
      <c r="F19" s="102" t="s">
        <v>182</v>
      </c>
      <c r="G19" s="102"/>
      <c r="H19" s="102"/>
      <c r="I19" s="102"/>
      <c r="J19" s="102"/>
    </row>
    <row r="20" spans="1:11">
      <c r="A20" s="102" t="s">
        <v>181</v>
      </c>
      <c r="B20" s="102" t="s">
        <v>155</v>
      </c>
      <c r="C20" s="102" t="s">
        <v>167</v>
      </c>
      <c r="D20" s="102" t="s">
        <v>180</v>
      </c>
      <c r="E20" s="102" t="s">
        <v>182</v>
      </c>
      <c r="F20" s="102"/>
      <c r="G20" s="102"/>
      <c r="H20" s="102"/>
      <c r="I20" s="102"/>
      <c r="J20" s="102"/>
    </row>
    <row r="21" spans="1:11">
      <c r="A21" s="102" t="s">
        <v>183</v>
      </c>
      <c r="B21" s="102" t="s">
        <v>155</v>
      </c>
      <c r="C21" s="102" t="s">
        <v>167</v>
      </c>
      <c r="D21" s="102" t="s">
        <v>180</v>
      </c>
      <c r="E21" s="102" t="s">
        <v>182</v>
      </c>
      <c r="F21" s="102"/>
      <c r="G21" s="102"/>
      <c r="H21" s="102"/>
      <c r="I21" s="102"/>
      <c r="J21" s="102"/>
    </row>
    <row r="22" spans="1:11">
      <c r="A22" s="102" t="s">
        <v>194</v>
      </c>
      <c r="B22" s="102" t="s">
        <v>155</v>
      </c>
      <c r="C22" s="102" t="s">
        <v>157</v>
      </c>
      <c r="D22" s="102"/>
      <c r="E22" s="102"/>
      <c r="F22" s="102"/>
      <c r="G22" s="102"/>
      <c r="H22" s="102"/>
      <c r="I22" s="102"/>
      <c r="J22" s="102"/>
    </row>
    <row r="23" spans="1:11">
      <c r="A23" s="102" t="s">
        <v>184</v>
      </c>
      <c r="B23" s="102" t="s">
        <v>155</v>
      </c>
      <c r="C23" s="102" t="s">
        <v>167</v>
      </c>
      <c r="D23" s="102" t="s">
        <v>185</v>
      </c>
      <c r="E23" s="102"/>
      <c r="F23" s="102"/>
      <c r="G23" s="102"/>
      <c r="H23" s="102"/>
      <c r="I23" s="102"/>
      <c r="J23" s="102"/>
    </row>
    <row r="24" spans="1:11">
      <c r="A24" s="102" t="s">
        <v>186</v>
      </c>
      <c r="B24" s="102" t="s">
        <v>155</v>
      </c>
      <c r="C24" s="102" t="s">
        <v>167</v>
      </c>
      <c r="D24" s="102" t="s">
        <v>187</v>
      </c>
      <c r="E24" s="102"/>
      <c r="F24" s="102"/>
      <c r="G24" s="102"/>
      <c r="H24" s="102"/>
      <c r="I24" s="102"/>
      <c r="J24" s="102"/>
    </row>
    <row r="25" spans="1:11">
      <c r="A25" s="102" t="s">
        <v>195</v>
      </c>
      <c r="B25" s="102" t="s">
        <v>155</v>
      </c>
      <c r="C25" s="102" t="s">
        <v>196</v>
      </c>
      <c r="D25" s="102" t="s">
        <v>197</v>
      </c>
      <c r="E25" s="102"/>
      <c r="F25" s="102"/>
      <c r="G25" s="102"/>
      <c r="H25" s="102"/>
      <c r="I25" s="102"/>
      <c r="J25" s="102"/>
    </row>
    <row r="26" spans="1:11">
      <c r="A26" s="102" t="s">
        <v>198</v>
      </c>
      <c r="B26" s="102" t="s">
        <v>155</v>
      </c>
      <c r="C26" s="102" t="s">
        <v>211</v>
      </c>
      <c r="D26" s="102" t="s">
        <v>201</v>
      </c>
      <c r="E26" s="102" t="s">
        <v>202</v>
      </c>
      <c r="F26" s="102" t="s">
        <v>238</v>
      </c>
      <c r="G26" s="102" t="s">
        <v>169</v>
      </c>
      <c r="H26" s="102" t="s">
        <v>203</v>
      </c>
      <c r="I26" s="102"/>
      <c r="J26" s="102"/>
    </row>
    <row r="27" spans="1:11">
      <c r="A27" s="102" t="s">
        <v>207</v>
      </c>
      <c r="B27" s="102" t="s">
        <v>155</v>
      </c>
      <c r="C27" s="102" t="s">
        <v>211</v>
      </c>
      <c r="D27" s="102" t="s">
        <v>208</v>
      </c>
      <c r="E27" s="102" t="s">
        <v>169</v>
      </c>
      <c r="F27" s="102" t="s">
        <v>201</v>
      </c>
      <c r="G27" s="102" t="s">
        <v>202</v>
      </c>
      <c r="H27" s="102" t="s">
        <v>238</v>
      </c>
      <c r="I27" s="102" t="s">
        <v>203</v>
      </c>
      <c r="J27" s="102"/>
    </row>
    <row r="28" spans="1:11">
      <c r="A28" s="102" t="s">
        <v>209</v>
      </c>
      <c r="B28" s="102" t="s">
        <v>155</v>
      </c>
      <c r="C28" s="102" t="s">
        <v>211</v>
      </c>
      <c r="D28" s="102" t="s">
        <v>208</v>
      </c>
      <c r="E28" s="102" t="s">
        <v>201</v>
      </c>
      <c r="F28" s="102" t="s">
        <v>202</v>
      </c>
      <c r="G28" s="102" t="s">
        <v>239</v>
      </c>
      <c r="H28" s="102" t="s">
        <v>240</v>
      </c>
      <c r="I28" s="102" t="s">
        <v>238</v>
      </c>
      <c r="J28" s="102" t="s">
        <v>169</v>
      </c>
      <c r="K28" s="102" t="s">
        <v>203</v>
      </c>
    </row>
    <row r="29" spans="1:11">
      <c r="A29" s="102" t="s">
        <v>213</v>
      </c>
      <c r="B29" s="102" t="s">
        <v>155</v>
      </c>
      <c r="C29" s="102" t="s">
        <v>211</v>
      </c>
      <c r="D29" s="102" t="s">
        <v>212</v>
      </c>
      <c r="E29" s="102"/>
      <c r="F29" s="102"/>
      <c r="G29" s="102"/>
      <c r="H29" s="102"/>
      <c r="I29" s="102"/>
      <c r="J29" s="102"/>
      <c r="K29" s="102"/>
    </row>
    <row r="30" spans="1:11">
      <c r="A30" s="102" t="s">
        <v>210</v>
      </c>
      <c r="B30" s="102" t="s">
        <v>155</v>
      </c>
      <c r="C30" s="102" t="s">
        <v>211</v>
      </c>
      <c r="D30" s="102" t="s">
        <v>212</v>
      </c>
      <c r="E30" s="102"/>
      <c r="F30" s="102"/>
      <c r="G30" s="102"/>
      <c r="H30" s="102"/>
      <c r="I30" s="102"/>
      <c r="J30" s="102"/>
      <c r="K30" s="102"/>
    </row>
    <row r="31" spans="1:11">
      <c r="A31" s="102" t="s">
        <v>214</v>
      </c>
      <c r="B31" s="102" t="s">
        <v>155</v>
      </c>
      <c r="C31" s="102" t="s">
        <v>211</v>
      </c>
      <c r="D31" s="102" t="s">
        <v>168</v>
      </c>
      <c r="E31" s="102" t="s">
        <v>169</v>
      </c>
      <c r="F31" s="102" t="s">
        <v>201</v>
      </c>
      <c r="G31" s="102" t="s">
        <v>202</v>
      </c>
      <c r="H31" s="102" t="s">
        <v>239</v>
      </c>
      <c r="I31" s="102" t="s">
        <v>240</v>
      </c>
      <c r="J31" s="102" t="s">
        <v>215</v>
      </c>
      <c r="K31" s="102"/>
    </row>
    <row r="32" spans="1:11">
      <c r="A32" s="102" t="s">
        <v>216</v>
      </c>
      <c r="B32" s="102" t="s">
        <v>211</v>
      </c>
      <c r="C32" s="102" t="s">
        <v>168</v>
      </c>
      <c r="D32" s="102" t="s">
        <v>169</v>
      </c>
      <c r="E32" s="102" t="s">
        <v>201</v>
      </c>
      <c r="F32" s="102" t="s">
        <v>202</v>
      </c>
      <c r="G32" s="102" t="s">
        <v>215</v>
      </c>
      <c r="H32" s="102" t="s">
        <v>241</v>
      </c>
      <c r="I32" s="102" t="s">
        <v>242</v>
      </c>
      <c r="J32" s="10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勤務形態一覧表（児童発達支援・放課後デイサービス）</vt:lpstr>
      <vt:lpstr>勤務形態一覧表（記載例）</vt:lpstr>
      <vt:lpstr>勤務形態一覧表（汎用）</vt:lpstr>
      <vt:lpstr>選択肢</vt:lpstr>
      <vt:lpstr>'勤務形態一覧表（記載例）'!Print_Area</vt:lpstr>
      <vt:lpstr>'勤務形態一覧表（児童発達支援・放課後デイサービス）'!Print_Area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