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2F46D01D-898E-4FBE-8343-B48B301D059C}" xr6:coauthVersionLast="47" xr6:coauthVersionMax="47" xr10:uidLastSave="{00000000-0000-0000-0000-000000000000}"/>
  <bookViews>
    <workbookView xWindow="31275" yWindow="0" windowWidth="19320" windowHeight="15585" tabRatio="796" firstSheet="1" activeTab="1" xr2:uid="{00000000-000D-0000-FFFF-FFFF00000000}"/>
  </bookViews>
  <sheets>
    <sheet name="付表３－２" sheetId="27" state="hidden" r:id="rId1"/>
    <sheet name="勤務形態一覧表（重度訪問介護）" sheetId="117" r:id="rId2"/>
    <sheet name="勤務形態一覧表（記載例）" sheetId="118" r:id="rId3"/>
    <sheet name="勤務形態一覧表（汎用）" sheetId="60" r:id="rId4"/>
    <sheet name="選択肢" sheetId="90" state="hidden" r:id="rId5"/>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'勤務形態一覧表（記載例）'!$A$1:$AN$83</definedName>
    <definedName name="_xlnm.Print_Area" localSheetId="1">'勤務形態一覧表（重度訪問介護）'!$A$1:$AN$83</definedName>
    <definedName name="_xlnm.Print_Area" localSheetId="3">'勤務形態一覧表（汎用）'!$A$1:$AN$64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 i="118" l="1"/>
  <c r="I47" i="118"/>
  <c r="L50" i="118" s="1"/>
  <c r="E47" i="118"/>
  <c r="E51" i="118" s="1"/>
  <c r="C47" i="118"/>
  <c r="C49" i="118" s="1"/>
  <c r="AH41" i="118"/>
  <c r="AK41" i="118" s="1"/>
  <c r="AH40" i="118"/>
  <c r="AK40" i="118" s="1"/>
  <c r="I40" i="118"/>
  <c r="I42" i="118" s="1"/>
  <c r="AH42" i="118" s="1"/>
  <c r="AK42" i="118" s="1"/>
  <c r="F39" i="118"/>
  <c r="E39" i="118"/>
  <c r="D39" i="118"/>
  <c r="U38" i="118"/>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1" i="118" s="1"/>
  <c r="AL31" i="118" s="1"/>
  <c r="AL30" i="118"/>
  <c r="AK30" i="118"/>
  <c r="AK29" i="118"/>
  <c r="AL29" i="118" s="1"/>
  <c r="AL28" i="118"/>
  <c r="AK28" i="118"/>
  <c r="AK27" i="118"/>
  <c r="AL27" i="118" s="1"/>
  <c r="AK26" i="118"/>
  <c r="AL26" i="118" s="1"/>
  <c r="AK25" i="118"/>
  <c r="AL25" i="118" s="1"/>
  <c r="AL24" i="118"/>
  <c r="AK24" i="118"/>
  <c r="AK23" i="118"/>
  <c r="AL23" i="118" s="1"/>
  <c r="AL22" i="118"/>
  <c r="AK22" i="118"/>
  <c r="AK21" i="118"/>
  <c r="AL21" i="118" s="1"/>
  <c r="AK20" i="118"/>
  <c r="AL20" i="118" s="1"/>
  <c r="AK19" i="118"/>
  <c r="AL19" i="118" s="1"/>
  <c r="AL18" i="118"/>
  <c r="AK18" i="118"/>
  <c r="AK17" i="118"/>
  <c r="AL17" i="118" s="1"/>
  <c r="AL16" i="118"/>
  <c r="AK16" i="118"/>
  <c r="AK15" i="118"/>
  <c r="AL15" i="118" s="1"/>
  <c r="AK14" i="118"/>
  <c r="AL14" i="118" s="1"/>
  <c r="AK13" i="118"/>
  <c r="AL13" i="118" s="1"/>
  <c r="AL12" i="118"/>
  <c r="AK12"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J9" i="118"/>
  <c r="AI9" i="118"/>
  <c r="AH9" i="118"/>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E49" i="118" l="1"/>
  <c r="AM40" i="118"/>
  <c r="AM43" i="118" s="1" a="1"/>
  <c r="AM43" i="118" s="1"/>
  <c r="D49" i="118"/>
  <c r="F49" i="118"/>
  <c r="AH10" i="118"/>
  <c r="I49" i="118"/>
  <c r="L49" i="118"/>
  <c r="E50" i="118"/>
  <c r="F50" i="118"/>
  <c r="AI10" i="118"/>
  <c r="I50" i="118"/>
  <c r="U38" i="117"/>
  <c r="AH41" i="117"/>
  <c r="AK41" i="117" s="1"/>
  <c r="AH40" i="117"/>
  <c r="AK40" i="117" s="1"/>
  <c r="I47" i="117" l="1"/>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K29" i="117"/>
  <c r="AK28" i="117"/>
  <c r="AK27" i="117"/>
  <c r="AK26" i="117"/>
  <c r="AK25" i="117"/>
  <c r="AK24" i="117"/>
  <c r="AL24" i="117" s="1"/>
  <c r="AK23" i="117"/>
  <c r="AL23" i="117" s="1"/>
  <c r="AK22" i="117"/>
  <c r="AL22" i="117" s="1"/>
  <c r="AK21" i="117"/>
  <c r="AL21" i="117" s="1"/>
  <c r="AK20" i="117"/>
  <c r="AK19" i="117"/>
  <c r="AK18" i="117"/>
  <c r="AK17" i="117"/>
  <c r="AK16" i="117"/>
  <c r="AK15" i="117"/>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5" i="117" l="1"/>
  <c r="AL15" i="117"/>
  <c r="AL26" i="117"/>
  <c r="AL16" i="117"/>
  <c r="AL17" i="117"/>
  <c r="AL27" i="117"/>
  <c r="AL18" i="117"/>
  <c r="AL28" i="117"/>
  <c r="AL29" i="117"/>
  <c r="AK42" i="117"/>
  <c r="AM40" i="117"/>
  <c r="AM43" i="117" s="1" a="1"/>
  <c r="AM43" i="117" s="1"/>
  <c r="AL19" i="117"/>
  <c r="AL30" i="117"/>
  <c r="AL20" i="117"/>
  <c r="AL15" i="60"/>
  <c r="AL14" i="60"/>
  <c r="AL24" i="60"/>
  <c r="AL11" i="60"/>
  <c r="AL13" i="60"/>
  <c r="AL23" i="60"/>
  <c r="AL30" i="60"/>
  <c r="AL22" i="60"/>
  <c r="AL19" i="60"/>
  <c r="AL29" i="60"/>
  <c r="AL21" i="60"/>
  <c r="AL18" i="60"/>
  <c r="AL27" i="60"/>
  <c r="AK31" i="60"/>
  <c r="AL31" i="60" s="1"/>
  <c r="AL16" i="60"/>
  <c r="AL26" i="60"/>
  <c r="AJ10" i="117"/>
  <c r="AI10" i="117"/>
  <c r="AK31" i="117"/>
  <c r="AL31" i="117" s="1"/>
  <c r="F50" i="117"/>
  <c r="I49" i="117"/>
  <c r="E50" i="117"/>
  <c r="I50" i="117"/>
  <c r="L49" i="117"/>
  <c r="F49" i="117"/>
  <c r="AI9" i="60"/>
  <c r="AI10" i="60"/>
  <c r="AL12" i="60"/>
  <c r="AJ9" i="60"/>
  <c r="AJ10" i="60"/>
  <c r="AL28" i="60"/>
  <c r="AL20" i="60"/>
  <c r="AL17" i="60"/>
  <c r="AL25" i="60"/>
  <c r="I51" i="117"/>
  <c r="C49" i="117"/>
  <c r="AH9" i="117"/>
  <c r="E51" i="117"/>
  <c r="AI9" i="117"/>
  <c r="AL14" i="1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<sst xmlns="http://schemas.openxmlformats.org/spreadsheetml/2006/main" count="575" uniqueCount="262">
  <si>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</si>
  <si>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</si>
  <si>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</si>
  <si>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</si>
  <si>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</si>
  <si>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</si>
  <si>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</si>
  <si>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</si>
  <si>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</si>
  <si>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</si>
  <si>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</si>
  <si>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</si>
  <si>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</si>
  <si>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</si>
  <si>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</si>
  <si>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</si>
  <si>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</si>
  <si>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</si>
  <si>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</si>
  <si>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</si>
  <si>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</si>
  <si>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</si>
  <si>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</si>
  <si>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</si>
  <si>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</si>
  <si>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</si>
  <si>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</si>
  <si>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</si>
  <si>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</si>
  <si>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</si>
  <si>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</si>
  <si>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</si>
  <si>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</si>
  <si>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</si>
  <si>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</si>
  <si>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</si>
  <si>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</si>
  <si>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</si>
  <si>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</si>
  <si>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</si>
  <si>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</si>
  <si>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</si>
  <si>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</si>
  <si>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</si>
  <si>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</si>
  <si>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</si>
  <si>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</si>
  <si>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</si>
  <si>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</si>
  <si>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</si>
  <si>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</si>
  <si>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</si>
  <si>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</si>
  <si>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</si>
  <si>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</si>
  <si>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</si>
  <si>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</si>
  <si>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</si>
  <si>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</si>
  <si>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</si>
  <si>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</si>
  <si>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</si>
  <si>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</si>
  <si>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</si>
  <si>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</si>
  <si>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</si>
  <si>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</si>
  <si>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</si>
  <si>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</si>
  <si>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</si>
  <si>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</si>
  <si>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</si>
  <si>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</si>
  <si>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</si>
  <si>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</si>
  <si>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</si>
  <si>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</si>
  <si>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</si>
  <si>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</si>
  <si>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</si>
  <si>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</si>
  <si>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</si>
  <si>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</si>
  <si>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</si>
  <si>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</si>
  <si>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</si>
  <si>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</si>
  <si>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</si>
  <si>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</si>
  <si>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</si>
  <si>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</si>
  <si>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</si>
  <si>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</si>
  <si>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</si>
  <si>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</si>
  <si>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</si>
  <si>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</si>
  <si>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</si>
  <si>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</si>
  <si>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</si>
  <si>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</si>
  <si>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</si>
  <si>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</si>
  <si>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</si>
  <si>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</si>
  <si>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</si>
  <si>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</si>
  <si>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</si>
  <si>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</si>
  <si>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</si>
  <si>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</si>
  <si>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</si>
  <si>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</si>
  <si>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</si>
  <si>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</si>
  <si>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</si>
  <si>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</si>
  <si>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</si>
  <si>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</si>
  <si>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</si>
  <si>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</si>
  <si>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</si>
  <si>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</si>
  <si>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</si>
  <si>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</si>
  <si>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</si>
  <si>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</si>
  <si>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</si>
  <si>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</si>
  <si>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</si>
  <si>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</si>
  <si>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</si>
  <si>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</si>
  <si>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</si>
  <si>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</si>
  <si>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</si>
  <si>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</si>
  <si>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</si>
  <si>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</si>
  <si>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</si>
  <si>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</si>
  <si>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</si>
  <si>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</si>
  <si>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</si>
  <si>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</si>
  <si>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</si>
  <si>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</si>
  <si>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</si>
  <si>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</si>
  <si>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</si>
  <si>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</si>
  <si>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</si>
  <si>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</si>
  <si>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</si>
  <si>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</si>
  <si>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</si>
  <si>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</si>
  <si>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</si>
  <si>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</si>
  <si>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</si>
  <si>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</si>
  <si>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</si>
  <si>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</si>
  <si>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</si>
  <si>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</si>
  <si>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</si>
  <si>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</si>
  <si>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</si>
  <si>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</si>
  <si>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</si>
  <si>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</si>
  <si>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</si>
  <si>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t>
  </si>
  <si>
    <t>常勤換算方法によらない場合</t>
    <phoneticPr fontId="3"/>
  </si>
  <si>
    <t>h</t>
    <phoneticPr fontId="4"/>
  </si>
  <si>
    <t>人</t>
    <rPh sb="0" eb="1">
      <t>ニン</t>
    </rPh>
    <phoneticPr fontId="4"/>
  </si>
  <si>
    <t>常勤換算方法による場合</t>
  </si>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</sst>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26">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14" fillId="0" borderId="0" xfId="7" applyFont="1">
      <alignment vertical="center"/>
    </xf>
    <xf numFmtId="179" fontId="5" fillId="0" borderId="17" xfId="7" applyNumberFormat="1" applyFont="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0" borderId="17" xfId="7" applyFont="1" applyBorder="1" applyAlignment="1">
      <alignment horizontal="center" vertical="center"/>
    </xf>
    <xf numFmtId="0" fontId="5" fillId="0" borderId="16" xfId="7"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179" fontId="5" fillId="0" borderId="17" xfId="7" applyNumberFormat="1" applyFont="1" applyBorder="1" applyAlignment="1">
      <alignment horizontal="center" vertical="center"/>
    </xf>
    <xf numFmtId="0" fontId="5" fillId="0" borderId="0" xfId="7" applyFont="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5"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29"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36"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3" borderId="17" xfId="7" applyFont="1" applyFill="1" applyBorder="1" applyAlignment="1">
      <alignment horizontal="center"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2" fillId="5" borderId="17" xfId="7" applyFont="1" applyFill="1" applyBorder="1" applyAlignment="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5" fillId="0" borderId="0" xfId="7" applyFont="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0" xfId="3" applyFont="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25" xfId="7" applyFont="1" applyBorder="1" applyAlignment="1">
      <alignment horizontal="center" vertical="center" wrapText="1"/>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7" applyFont="1" applyBorder="1" applyAlignment="1">
      <alignment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19" fillId="6" borderId="0" xfId="0" applyFont="1" applyFill="1" applyAlignment="1">
      <alignment vertical="center"/>
    </xf>
    <xf numFmtId="0" fontId="2" fillId="4" borderId="10"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wrapText="1"/>
      <protection locked="0"/>
    </xf>
    <xf numFmtId="0" fontId="2" fillId="5" borderId="17"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protection locked="0"/>
    </xf>
    <xf numFmtId="0" fontId="19" fillId="6" borderId="17" xfId="0" applyFont="1" applyFill="1" applyBorder="1" applyAlignment="1" applyProtection="1">
      <alignment vertical="center"/>
      <protection locked="0"/>
    </xf>
    <xf numFmtId="0" fontId="19" fillId="6" borderId="17" xfId="0" applyFont="1" applyFill="1" applyBorder="1" applyProtection="1">
      <alignment vertical="center"/>
      <protection locked="0"/>
    </xf>
    <xf numFmtId="0" fontId="2" fillId="0" borderId="17" xfId="7" applyFont="1" applyBorder="1" applyProtection="1">
      <alignment vertical="center"/>
      <protection locked="0"/>
    </xf>
    <xf numFmtId="0" fontId="5" fillId="3" borderId="17" xfId="7" applyFont="1" applyFill="1" applyBorder="1" applyAlignment="1" applyProtection="1">
      <alignment horizontal="left" vertical="center"/>
      <protection locked="0"/>
    </xf>
    <xf numFmtId="0" fontId="5" fillId="3" borderId="25" xfId="7" applyFont="1" applyFill="1" applyBorder="1" applyAlignment="1" applyProtection="1">
      <alignment horizontal="center" vertical="center"/>
      <protection locked="0"/>
    </xf>
    <xf numFmtId="0" fontId="5" fillId="5" borderId="17" xfId="7" applyFont="1" applyFill="1" applyBorder="1" applyProtection="1">
      <alignment vertical="center"/>
      <protection locked="0"/>
    </xf>
    <xf numFmtId="0" fontId="5" fillId="5" borderId="25" xfId="7" applyFont="1" applyFill="1" applyBorder="1" applyProtection="1">
      <alignment vertical="center"/>
      <protection locked="0"/>
    </xf>
    <xf numFmtId="0" fontId="5" fillId="4" borderId="17" xfId="7" applyFont="1" applyFill="1" applyBorder="1" applyAlignment="1" applyProtection="1">
      <alignment horizontal="right" vertical="center"/>
      <protection locked="0"/>
    </xf>
    <xf numFmtId="0" fontId="5" fillId="0" borderId="27" xfId="7" applyFont="1" applyBorder="1" applyAlignment="1" applyProtection="1">
      <alignment horizontal="right" vertical="center"/>
      <protection locked="0"/>
    </xf>
    <xf numFmtId="176" fontId="5" fillId="0" borderId="27" xfId="7" applyNumberFormat="1" applyFont="1" applyBorder="1" applyAlignment="1" applyProtection="1">
      <alignment horizontal="right" vertical="center"/>
      <protection locked="0"/>
    </xf>
    <xf numFmtId="0" fontId="2" fillId="5" borderId="17" xfId="7" applyFont="1" applyFill="1" applyBorder="1" applyAlignment="1" applyProtection="1">
      <alignment vertical="center"/>
      <protection locked="0"/>
    </xf>
    <xf numFmtId="0" fontId="5" fillId="0" borderId="16" xfId="7" applyFont="1" applyBorder="1" applyAlignment="1" applyProtection="1">
      <alignment horizontal="right" vertical="center"/>
      <protection locked="0"/>
    </xf>
    <xf numFmtId="176" fontId="5" fillId="0" borderId="17" xfId="7" applyNumberFormat="1" applyFont="1" applyBorder="1" applyAlignment="1" applyProtection="1">
      <alignment horizontal="right" vertical="center"/>
      <protection locked="0"/>
    </xf>
    <xf numFmtId="0" fontId="5" fillId="4" borderId="28" xfId="7" applyFont="1" applyFill="1" applyBorder="1" applyAlignment="1" applyProtection="1">
      <alignment horizontal="right" vertical="center"/>
      <protection locked="0"/>
    </xf>
    <xf numFmtId="0" fontId="5" fillId="4" borderId="17" xfId="7" applyFont="1" applyFill="1" applyBorder="1" applyAlignment="1" applyProtection="1">
      <alignment horizontal="center" vertical="center"/>
      <protection locked="0"/>
    </xf>
    <xf numFmtId="0" fontId="5" fillId="4" borderId="17" xfId="7" applyFont="1" applyFill="1" applyBorder="1" applyAlignment="1" applyProtection="1">
      <alignment horizontal="center" vertical="center"/>
      <protection locked="0"/>
    </xf>
    <xf numFmtId="0" fontId="5" fillId="4" borderId="39" xfId="7" applyFont="1" applyFill="1" applyBorder="1" applyAlignment="1" applyProtection="1">
      <alignment horizontal="center" vertical="center" wrapText="1"/>
      <protection locked="0"/>
    </xf>
    <xf numFmtId="0" fontId="5" fillId="4" borderId="22" xfId="7" applyFont="1" applyFill="1" applyBorder="1" applyAlignment="1" applyProtection="1">
      <alignment horizontal="center" vertical="center" wrapText="1"/>
      <protection locked="0"/>
    </xf>
    <xf numFmtId="0" fontId="5" fillId="4" borderId="28" xfId="7" applyFont="1" applyFill="1" applyBorder="1" applyAlignment="1" applyProtection="1">
      <alignment horizontal="center" vertical="center" wrapText="1"/>
      <protection locked="0"/>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28"/>
      <c r="B3" s="3"/>
      <c r="C3" s="3"/>
      <c r="D3" s="3"/>
      <c r="E3" s="3"/>
      <c r="F3" s="3"/>
      <c r="G3" s="3"/>
      <c r="H3" s="3"/>
      <c r="I3" s="170"/>
    </row>
    <row r="4" spans="1:20" ht="12.75" customHeight="1" thickBot="1">
      <c r="A4" s="228"/>
      <c r="B4" s="3"/>
      <c r="C4" s="3"/>
      <c r="D4" s="3"/>
      <c r="E4" s="3"/>
      <c r="F4" s="3"/>
      <c r="G4" s="3"/>
      <c r="H4" s="3"/>
      <c r="I4" s="170"/>
      <c r="N4" s="229" t="s">
        <v>2</v>
      </c>
      <c r="O4" s="230"/>
      <c r="P4" s="231"/>
      <c r="Q4" s="231"/>
      <c r="R4" s="231"/>
      <c r="S4" s="231"/>
      <c r="T4" s="232"/>
    </row>
    <row r="5" spans="1:20" ht="12.75" customHeight="1" thickBot="1">
      <c r="B5" s="32"/>
      <c r="C5" s="33"/>
      <c r="D5" s="33"/>
      <c r="E5" s="33"/>
      <c r="F5" s="33"/>
      <c r="G5" s="33"/>
      <c r="H5" s="33"/>
    </row>
    <row r="6" spans="1:20" ht="12.75" customHeight="1">
      <c r="A6" s="4"/>
      <c r="B6" s="233" t="s">
        <v>3</v>
      </c>
      <c r="C6" s="234"/>
      <c r="D6" s="235"/>
      <c r="E6" s="236"/>
      <c r="F6" s="236"/>
      <c r="G6" s="236"/>
      <c r="H6" s="236"/>
      <c r="I6" s="236"/>
      <c r="J6" s="236"/>
      <c r="K6" s="236"/>
      <c r="L6" s="236"/>
      <c r="M6" s="236"/>
      <c r="N6" s="236"/>
      <c r="O6" s="236"/>
      <c r="P6" s="236"/>
      <c r="Q6" s="236"/>
      <c r="R6" s="237"/>
      <c r="S6" s="237"/>
      <c r="T6" s="238"/>
    </row>
    <row r="7" spans="1:20" ht="12.75" customHeight="1">
      <c r="A7" s="5" t="s">
        <v>4</v>
      </c>
      <c r="B7" s="140" t="s">
        <v>5</v>
      </c>
      <c r="C7" s="165"/>
      <c r="D7" s="215"/>
      <c r="E7" s="144"/>
      <c r="F7" s="144"/>
      <c r="G7" s="144"/>
      <c r="H7" s="144"/>
      <c r="I7" s="144"/>
      <c r="J7" s="144"/>
      <c r="K7" s="144"/>
      <c r="L7" s="144"/>
      <c r="M7" s="144"/>
      <c r="N7" s="144"/>
      <c r="O7" s="144"/>
      <c r="P7" s="144"/>
      <c r="Q7" s="144"/>
      <c r="R7" s="145"/>
      <c r="S7" s="145"/>
      <c r="T7" s="216"/>
    </row>
    <row r="8" spans="1:20" ht="12.75" customHeight="1">
      <c r="A8" s="5"/>
      <c r="B8" s="204" t="s">
        <v>6</v>
      </c>
      <c r="C8" s="203"/>
      <c r="D8" s="6" t="s">
        <v>7</v>
      </c>
      <c r="E8" s="7"/>
      <c r="F8" s="7"/>
      <c r="G8" s="7"/>
      <c r="H8" s="7"/>
      <c r="I8" s="7"/>
      <c r="J8" s="7"/>
      <c r="K8" s="7"/>
      <c r="L8" s="7"/>
      <c r="M8" s="7"/>
      <c r="N8" s="7"/>
      <c r="O8" s="7"/>
      <c r="P8" s="7"/>
      <c r="Q8" s="7"/>
      <c r="R8" s="7"/>
      <c r="S8" s="7"/>
      <c r="T8" s="8"/>
    </row>
    <row r="9" spans="1:20" ht="12.75" customHeight="1">
      <c r="A9" s="5" t="s">
        <v>8</v>
      </c>
      <c r="B9" s="239"/>
      <c r="C9" s="221"/>
      <c r="D9" s="9"/>
      <c r="E9" s="10"/>
      <c r="F9" s="11" t="s">
        <v>9</v>
      </c>
      <c r="G9" s="12"/>
      <c r="H9" s="12"/>
      <c r="I9" s="240" t="s">
        <v>10</v>
      </c>
      <c r="J9" s="240"/>
      <c r="K9" s="10"/>
      <c r="L9" s="10"/>
      <c r="M9" s="10"/>
      <c r="N9" s="10"/>
      <c r="O9" s="10"/>
      <c r="P9" s="10"/>
      <c r="Q9" s="10"/>
      <c r="R9" s="10"/>
      <c r="S9" s="10"/>
      <c r="T9" s="13"/>
    </row>
    <row r="10" spans="1:20" ht="12.75" customHeight="1">
      <c r="A10" s="14"/>
      <c r="B10" s="135"/>
      <c r="C10" s="136"/>
      <c r="D10" s="15"/>
      <c r="E10" s="16"/>
      <c r="F10" s="16"/>
      <c r="G10" s="16"/>
      <c r="H10" s="16"/>
      <c r="I10" s="16"/>
      <c r="J10" s="16"/>
      <c r="K10" s="16"/>
      <c r="L10" s="16"/>
      <c r="M10" s="16"/>
      <c r="N10" s="16"/>
      <c r="O10" s="16"/>
      <c r="P10" s="16"/>
      <c r="Q10" s="16"/>
      <c r="R10" s="16"/>
      <c r="S10" s="16"/>
      <c r="T10" s="17"/>
    </row>
    <row r="11" spans="1:20" ht="12.75" customHeight="1">
      <c r="A11" s="18"/>
      <c r="B11" s="140" t="s">
        <v>11</v>
      </c>
      <c r="C11" s="165"/>
      <c r="D11" s="165" t="s">
        <v>12</v>
      </c>
      <c r="E11" s="165"/>
      <c r="F11" s="212"/>
      <c r="G11" s="212"/>
      <c r="H11" s="212"/>
      <c r="I11" s="212"/>
      <c r="J11" s="213"/>
      <c r="K11" s="214" t="s">
        <v>13</v>
      </c>
      <c r="L11" s="214"/>
      <c r="M11" s="215"/>
      <c r="N11" s="144"/>
      <c r="O11" s="144"/>
      <c r="P11" s="144"/>
      <c r="Q11" s="144"/>
      <c r="R11" s="145"/>
      <c r="S11" s="145"/>
      <c r="T11" s="216"/>
    </row>
    <row r="12" spans="1:20" ht="12.75" customHeight="1">
      <c r="A12" s="217" t="s">
        <v>14</v>
      </c>
      <c r="B12" s="182"/>
      <c r="C12" s="182"/>
      <c r="D12" s="182"/>
      <c r="E12" s="182"/>
      <c r="F12" s="182"/>
      <c r="G12" s="182"/>
      <c r="H12" s="182"/>
      <c r="I12" s="218"/>
      <c r="J12" s="131" t="s">
        <v>15</v>
      </c>
      <c r="K12" s="132"/>
      <c r="L12" s="132"/>
      <c r="M12" s="132"/>
      <c r="N12" s="132"/>
      <c r="O12" s="132"/>
      <c r="P12" s="132"/>
      <c r="Q12" s="132"/>
      <c r="R12" s="138"/>
      <c r="S12" s="138"/>
      <c r="T12" s="139"/>
    </row>
    <row r="13" spans="1:20" ht="13">
      <c r="A13" s="219" t="s">
        <v>16</v>
      </c>
      <c r="B13" s="220"/>
      <c r="C13" s="165" t="s">
        <v>3</v>
      </c>
      <c r="D13" s="131"/>
      <c r="E13" s="19"/>
      <c r="F13" s="20"/>
      <c r="G13" s="20"/>
      <c r="H13" s="20"/>
      <c r="I13" s="21"/>
      <c r="J13" s="143" t="s">
        <v>17</v>
      </c>
      <c r="K13" s="221"/>
      <c r="L13" s="222" t="s">
        <v>18</v>
      </c>
      <c r="M13" s="223"/>
      <c r="N13" s="223"/>
      <c r="O13" s="223"/>
      <c r="P13" s="223"/>
      <c r="Q13" s="223"/>
      <c r="R13" s="145"/>
      <c r="S13" s="145"/>
      <c r="T13" s="216"/>
    </row>
    <row r="14" spans="1:20" ht="20.25" customHeight="1">
      <c r="A14" s="224" t="s">
        <v>19</v>
      </c>
      <c r="B14" s="225"/>
      <c r="C14" s="165" t="s">
        <v>20</v>
      </c>
      <c r="D14" s="131"/>
      <c r="E14" s="134"/>
      <c r="F14" s="226"/>
      <c r="G14" s="226"/>
      <c r="H14" s="226"/>
      <c r="I14" s="227"/>
      <c r="J14" s="134"/>
      <c r="K14" s="135"/>
      <c r="L14" s="22"/>
      <c r="M14" s="23"/>
      <c r="N14" s="23"/>
      <c r="O14" s="23"/>
      <c r="P14" s="23"/>
      <c r="Q14" s="23"/>
      <c r="R14" s="23"/>
      <c r="S14" s="23"/>
      <c r="T14" s="24"/>
    </row>
    <row r="15" spans="1:20" ht="12.75" customHeight="1">
      <c r="A15" s="208" t="s">
        <v>21</v>
      </c>
      <c r="B15" s="204"/>
      <c r="C15" s="204"/>
      <c r="D15" s="204"/>
      <c r="E15" s="203"/>
      <c r="F15" s="165" t="s">
        <v>22</v>
      </c>
      <c r="G15" s="165"/>
      <c r="H15" s="165"/>
      <c r="I15" s="181" t="s">
        <v>23</v>
      </c>
      <c r="J15" s="182"/>
      <c r="K15" s="183"/>
      <c r="L15" s="165" t="s">
        <v>24</v>
      </c>
      <c r="M15" s="165"/>
      <c r="N15" s="165"/>
      <c r="O15" s="165" t="s">
        <v>25</v>
      </c>
      <c r="P15" s="165"/>
      <c r="Q15" s="131"/>
      <c r="R15" s="210" t="s">
        <v>26</v>
      </c>
      <c r="S15" s="210"/>
      <c r="T15" s="211"/>
    </row>
    <row r="16" spans="1:20" ht="12.75" customHeight="1">
      <c r="A16" s="209"/>
      <c r="B16" s="135"/>
      <c r="C16" s="135"/>
      <c r="D16" s="135"/>
      <c r="E16" s="136"/>
      <c r="F16" s="25" t="s">
        <v>27</v>
      </c>
      <c r="G16" s="131" t="s">
        <v>28</v>
      </c>
      <c r="H16" s="140"/>
      <c r="I16" s="26" t="s">
        <v>27</v>
      </c>
      <c r="J16" s="131" t="s">
        <v>28</v>
      </c>
      <c r="K16" s="140"/>
      <c r="L16" s="26" t="s">
        <v>27</v>
      </c>
      <c r="M16" s="131" t="s">
        <v>28</v>
      </c>
      <c r="N16" s="140"/>
      <c r="O16" s="26" t="s">
        <v>27</v>
      </c>
      <c r="P16" s="131" t="s">
        <v>28</v>
      </c>
      <c r="Q16" s="132"/>
      <c r="R16" s="26" t="s">
        <v>27</v>
      </c>
      <c r="S16" s="131" t="s">
        <v>28</v>
      </c>
      <c r="T16" s="205"/>
    </row>
    <row r="17" spans="1:20" ht="12.75" customHeight="1">
      <c r="A17" s="27"/>
      <c r="B17" s="202" t="s">
        <v>29</v>
      </c>
      <c r="C17" s="203"/>
      <c r="D17" s="181" t="s">
        <v>30</v>
      </c>
      <c r="E17" s="183"/>
      <c r="F17" s="26"/>
      <c r="G17" s="131"/>
      <c r="H17" s="140"/>
      <c r="I17" s="26"/>
      <c r="J17" s="131"/>
      <c r="K17" s="140"/>
      <c r="L17" s="26"/>
      <c r="M17" s="131"/>
      <c r="N17" s="140"/>
      <c r="O17" s="26"/>
      <c r="P17" s="131"/>
      <c r="Q17" s="132"/>
      <c r="R17" s="26"/>
      <c r="S17" s="131"/>
      <c r="T17" s="205"/>
    </row>
    <row r="18" spans="1:20" ht="12.75" customHeight="1">
      <c r="A18" s="27"/>
      <c r="B18" s="134"/>
      <c r="C18" s="136"/>
      <c r="D18" s="181" t="s">
        <v>31</v>
      </c>
      <c r="E18" s="183"/>
      <c r="F18" s="26"/>
      <c r="G18" s="131"/>
      <c r="H18" s="140"/>
      <c r="I18" s="26"/>
      <c r="J18" s="131"/>
      <c r="K18" s="140"/>
      <c r="L18" s="26"/>
      <c r="M18" s="131"/>
      <c r="N18" s="140"/>
      <c r="O18" s="26"/>
      <c r="P18" s="131"/>
      <c r="Q18" s="132"/>
      <c r="R18" s="26"/>
      <c r="S18" s="131"/>
      <c r="T18" s="205"/>
    </row>
    <row r="19" spans="1:20" ht="12.75" customHeight="1">
      <c r="A19" s="27"/>
      <c r="B19" s="181" t="s">
        <v>32</v>
      </c>
      <c r="C19" s="182"/>
      <c r="D19" s="182"/>
      <c r="E19" s="183"/>
      <c r="F19" s="131"/>
      <c r="G19" s="132"/>
      <c r="H19" s="140"/>
      <c r="I19" s="131"/>
      <c r="J19" s="132"/>
      <c r="K19" s="140"/>
      <c r="L19" s="131"/>
      <c r="M19" s="132"/>
      <c r="N19" s="140"/>
      <c r="O19" s="131"/>
      <c r="P19" s="132"/>
      <c r="Q19" s="132"/>
      <c r="R19" s="131"/>
      <c r="S19" s="132"/>
      <c r="T19" s="205"/>
    </row>
    <row r="20" spans="1:20" ht="12.75" customHeight="1">
      <c r="A20" s="27"/>
      <c r="B20" s="181" t="s">
        <v>33</v>
      </c>
      <c r="C20" s="182"/>
      <c r="D20" s="182"/>
      <c r="E20" s="183"/>
      <c r="F20" s="124"/>
      <c r="G20" s="125"/>
      <c r="H20" s="206"/>
      <c r="I20" s="124"/>
      <c r="J20" s="125"/>
      <c r="K20" s="206"/>
      <c r="L20" s="124"/>
      <c r="M20" s="125"/>
      <c r="N20" s="206"/>
      <c r="O20" s="124"/>
      <c r="P20" s="125"/>
      <c r="Q20" s="125"/>
      <c r="R20" s="124"/>
      <c r="S20" s="125"/>
      <c r="T20" s="207"/>
    </row>
    <row r="21" spans="1:20" ht="12.75" customHeight="1">
      <c r="A21" s="27"/>
      <c r="B21" s="204"/>
      <c r="C21" s="204"/>
      <c r="D21" s="204"/>
      <c r="E21" s="203"/>
      <c r="F21" s="165" t="s">
        <v>34</v>
      </c>
      <c r="G21" s="165"/>
      <c r="H21" s="165"/>
      <c r="I21" s="131" t="s">
        <v>35</v>
      </c>
      <c r="J21" s="132"/>
      <c r="K21" s="140"/>
      <c r="L21" s="181" t="s">
        <v>36</v>
      </c>
      <c r="M21" s="182"/>
      <c r="N21" s="183"/>
      <c r="O21" s="131" t="s">
        <v>37</v>
      </c>
      <c r="P21" s="132"/>
      <c r="Q21" s="132"/>
      <c r="R21" s="34"/>
      <c r="T21" s="35"/>
    </row>
    <row r="22" spans="1:20" ht="12.75" customHeight="1">
      <c r="A22" s="27"/>
      <c r="B22" s="135"/>
      <c r="C22" s="135"/>
      <c r="D22" s="135"/>
      <c r="E22" s="136"/>
      <c r="F22" s="25" t="s">
        <v>27</v>
      </c>
      <c r="G22" s="131" t="s">
        <v>28</v>
      </c>
      <c r="H22" s="140"/>
      <c r="I22" s="26" t="s">
        <v>27</v>
      </c>
      <c r="J22" s="131" t="s">
        <v>28</v>
      </c>
      <c r="K22" s="140"/>
      <c r="L22" s="26" t="s">
        <v>27</v>
      </c>
      <c r="M22" s="131" t="s">
        <v>28</v>
      </c>
      <c r="N22" s="140"/>
      <c r="O22" s="26" t="s">
        <v>27</v>
      </c>
      <c r="P22" s="131" t="s">
        <v>28</v>
      </c>
      <c r="Q22" s="132"/>
      <c r="R22" s="34"/>
      <c r="T22" s="35"/>
    </row>
    <row r="23" spans="1:20" ht="12.75" customHeight="1">
      <c r="A23" s="27"/>
      <c r="B23" s="202" t="s">
        <v>29</v>
      </c>
      <c r="C23" s="203"/>
      <c r="D23" s="181" t="s">
        <v>30</v>
      </c>
      <c r="E23" s="183"/>
      <c r="F23" s="26"/>
      <c r="G23" s="131"/>
      <c r="H23" s="140"/>
      <c r="I23" s="26"/>
      <c r="J23" s="131"/>
      <c r="K23" s="140"/>
      <c r="L23" s="26"/>
      <c r="M23" s="131"/>
      <c r="N23" s="140"/>
      <c r="O23" s="26"/>
      <c r="P23" s="131"/>
      <c r="Q23" s="132"/>
      <c r="R23" s="34"/>
      <c r="T23" s="35"/>
    </row>
    <row r="24" spans="1:20" ht="12.75" customHeight="1">
      <c r="A24" s="27"/>
      <c r="B24" s="134"/>
      <c r="C24" s="136"/>
      <c r="D24" s="181" t="s">
        <v>31</v>
      </c>
      <c r="E24" s="183"/>
      <c r="F24" s="26"/>
      <c r="G24" s="131"/>
      <c r="H24" s="140"/>
      <c r="I24" s="26"/>
      <c r="J24" s="131"/>
      <c r="K24" s="140"/>
      <c r="L24" s="26"/>
      <c r="M24" s="131"/>
      <c r="N24" s="140"/>
      <c r="O24" s="26"/>
      <c r="P24" s="131"/>
      <c r="Q24" s="132"/>
      <c r="R24" s="34"/>
      <c r="T24" s="35"/>
    </row>
    <row r="25" spans="1:20" ht="12.75" customHeight="1">
      <c r="A25" s="27"/>
      <c r="B25" s="181" t="s">
        <v>32</v>
      </c>
      <c r="C25" s="182"/>
      <c r="D25" s="182"/>
      <c r="E25" s="183"/>
      <c r="F25" s="131"/>
      <c r="G25" s="132"/>
      <c r="H25" s="140"/>
      <c r="I25" s="131"/>
      <c r="J25" s="132"/>
      <c r="K25" s="140"/>
      <c r="L25" s="131"/>
      <c r="M25" s="132"/>
      <c r="N25" s="140"/>
      <c r="O25" s="165"/>
      <c r="P25" s="165"/>
      <c r="Q25" s="131"/>
      <c r="R25" s="34"/>
      <c r="T25" s="35"/>
    </row>
    <row r="26" spans="1:20" ht="12.75" customHeight="1">
      <c r="A26" s="27"/>
      <c r="B26" s="181" t="s">
        <v>33</v>
      </c>
      <c r="C26" s="182"/>
      <c r="D26" s="182"/>
      <c r="E26" s="183"/>
      <c r="F26" s="184"/>
      <c r="G26" s="185"/>
      <c r="H26" s="186"/>
      <c r="I26" s="184"/>
      <c r="J26" s="185"/>
      <c r="K26" s="186"/>
      <c r="L26" s="184"/>
      <c r="M26" s="185"/>
      <c r="N26" s="186"/>
      <c r="O26" s="187"/>
      <c r="P26" s="187"/>
      <c r="Q26" s="184"/>
      <c r="R26" s="34"/>
      <c r="T26" s="35"/>
    </row>
    <row r="27" spans="1:20" s="37" customFormat="1" ht="13.5" customHeight="1">
      <c r="A27" s="36"/>
      <c r="B27" s="188" t="s">
        <v>38</v>
      </c>
      <c r="C27" s="189"/>
      <c r="D27" s="189"/>
      <c r="E27" s="190"/>
      <c r="F27" s="196" t="s">
        <v>39</v>
      </c>
      <c r="G27" s="137"/>
      <c r="H27" s="137"/>
      <c r="I27" s="137"/>
      <c r="J27" s="137"/>
      <c r="K27" s="137"/>
      <c r="L27" s="137"/>
      <c r="M27" s="137"/>
      <c r="N27" s="137"/>
      <c r="O27" s="137"/>
      <c r="P27" s="137"/>
      <c r="Q27" s="137"/>
      <c r="R27" s="137"/>
      <c r="S27" s="137"/>
      <c r="T27" s="197"/>
    </row>
    <row r="28" spans="1:20" s="37" customFormat="1" ht="13.5" customHeight="1">
      <c r="A28" s="36"/>
      <c r="B28" s="191"/>
      <c r="C28" s="145"/>
      <c r="D28" s="145"/>
      <c r="E28" s="192"/>
      <c r="F28" s="38" t="s">
        <v>40</v>
      </c>
      <c r="G28" s="39"/>
      <c r="H28" s="39"/>
      <c r="I28" s="198" t="s">
        <v>41</v>
      </c>
      <c r="J28" s="198"/>
      <c r="K28" s="198"/>
      <c r="L28" s="198"/>
      <c r="M28" s="198" t="s">
        <v>42</v>
      </c>
      <c r="N28" s="198"/>
      <c r="O28" s="198"/>
      <c r="P28" s="198"/>
      <c r="Q28" s="198" t="s">
        <v>43</v>
      </c>
      <c r="R28" s="198"/>
      <c r="S28" s="198"/>
      <c r="T28" s="199"/>
    </row>
    <row r="29" spans="1:20" s="37" customFormat="1" ht="13.5" customHeight="1">
      <c r="A29" s="36"/>
      <c r="B29" s="191"/>
      <c r="C29" s="145"/>
      <c r="D29" s="145"/>
      <c r="E29" s="192"/>
      <c r="F29" s="38" t="s">
        <v>44</v>
      </c>
      <c r="G29" s="39"/>
      <c r="H29" s="39"/>
      <c r="I29" s="196"/>
      <c r="J29" s="200"/>
      <c r="K29" s="200"/>
      <c r="L29" s="201"/>
      <c r="M29" s="196"/>
      <c r="N29" s="200"/>
      <c r="O29" s="200"/>
      <c r="P29" s="201"/>
      <c r="Q29" s="196"/>
      <c r="R29" s="138"/>
      <c r="S29" s="138"/>
      <c r="T29" s="139"/>
    </row>
    <row r="30" spans="1:20" s="37" customFormat="1" ht="13.5" customHeight="1">
      <c r="A30" s="36"/>
      <c r="B30" s="191"/>
      <c r="C30" s="145"/>
      <c r="D30" s="145"/>
      <c r="E30" s="192"/>
      <c r="F30" s="38" t="s">
        <v>45</v>
      </c>
      <c r="G30" s="39"/>
      <c r="H30" s="39"/>
      <c r="I30" s="196"/>
      <c r="J30" s="200"/>
      <c r="K30" s="200"/>
      <c r="L30" s="201"/>
      <c r="M30" s="196"/>
      <c r="N30" s="200"/>
      <c r="O30" s="200"/>
      <c r="P30" s="201"/>
      <c r="Q30" s="196"/>
      <c r="R30" s="138"/>
      <c r="S30" s="138"/>
      <c r="T30" s="139"/>
    </row>
    <row r="31" spans="1:20" s="37" customFormat="1" ht="13.5" customHeight="1">
      <c r="A31" s="40"/>
      <c r="B31" s="193"/>
      <c r="C31" s="194"/>
      <c r="D31" s="194"/>
      <c r="E31" s="195"/>
      <c r="F31" s="38" t="s">
        <v>46</v>
      </c>
      <c r="G31" s="39"/>
      <c r="H31" s="39"/>
      <c r="I31" s="196"/>
      <c r="J31" s="200"/>
      <c r="K31" s="200"/>
      <c r="L31" s="201"/>
      <c r="M31" s="196"/>
      <c r="N31" s="200"/>
      <c r="O31" s="200"/>
      <c r="P31" s="201"/>
      <c r="Q31" s="196"/>
      <c r="R31" s="138"/>
      <c r="S31" s="138"/>
      <c r="T31" s="139"/>
    </row>
    <row r="32" spans="1:20" ht="12.75" customHeight="1">
      <c r="A32" s="164" t="s">
        <v>47</v>
      </c>
      <c r="B32" s="165"/>
      <c r="C32" s="165"/>
      <c r="D32" s="165"/>
      <c r="E32" s="165"/>
      <c r="F32" s="131"/>
      <c r="G32" s="132"/>
      <c r="H32" s="132"/>
      <c r="I32" s="132"/>
      <c r="J32" s="132"/>
      <c r="K32" s="132"/>
      <c r="L32" s="132"/>
      <c r="M32" s="132"/>
      <c r="N32" s="132"/>
      <c r="O32" s="132"/>
      <c r="P32" s="132"/>
      <c r="Q32" s="132"/>
      <c r="R32" s="126"/>
      <c r="S32" s="126"/>
      <c r="T32" s="127"/>
    </row>
    <row r="33" spans="1:21" ht="12.75" customHeight="1">
      <c r="A33" s="164"/>
      <c r="B33" s="123" t="s">
        <v>48</v>
      </c>
      <c r="C33" s="123"/>
      <c r="D33" s="123"/>
      <c r="E33" s="123"/>
      <c r="F33" s="128" t="s">
        <v>49</v>
      </c>
      <c r="G33" s="129"/>
      <c r="H33" s="129"/>
      <c r="I33" s="129"/>
      <c r="J33" s="129"/>
      <c r="K33" s="129"/>
      <c r="L33" s="129"/>
      <c r="M33" s="129"/>
      <c r="N33" s="129"/>
      <c r="O33" s="129"/>
      <c r="P33" s="129"/>
      <c r="Q33" s="129"/>
      <c r="R33" s="126"/>
      <c r="S33" s="126"/>
      <c r="T33" s="127"/>
    </row>
    <row r="34" spans="1:21" ht="12.75" customHeight="1">
      <c r="A34" s="164"/>
      <c r="B34" s="123" t="s">
        <v>50</v>
      </c>
      <c r="C34" s="123"/>
      <c r="D34" s="123"/>
      <c r="E34" s="123"/>
      <c r="F34" s="128" t="s">
        <v>51</v>
      </c>
      <c r="G34" s="129"/>
      <c r="H34" s="129"/>
      <c r="I34" s="129"/>
      <c r="J34" s="129"/>
      <c r="K34" s="129"/>
      <c r="L34" s="129"/>
      <c r="M34" s="129"/>
      <c r="N34" s="129"/>
      <c r="O34" s="129"/>
      <c r="P34" s="129"/>
      <c r="Q34" s="129"/>
      <c r="R34" s="126"/>
      <c r="S34" s="126"/>
      <c r="T34" s="127"/>
    </row>
    <row r="35" spans="1:21" ht="12.75" customHeight="1">
      <c r="A35" s="164"/>
      <c r="B35" s="166" t="s">
        <v>52</v>
      </c>
      <c r="C35" s="167"/>
      <c r="D35" s="167"/>
      <c r="E35" s="168"/>
      <c r="F35" s="175" t="s">
        <v>53</v>
      </c>
      <c r="G35" s="176"/>
      <c r="H35" s="177" t="s">
        <v>54</v>
      </c>
      <c r="I35" s="177"/>
      <c r="J35" s="177"/>
      <c r="K35" s="177"/>
      <c r="L35" s="177"/>
      <c r="M35" s="177"/>
      <c r="N35" s="177"/>
      <c r="O35" s="177"/>
      <c r="P35" s="177"/>
      <c r="Q35" s="178"/>
      <c r="R35" s="41"/>
      <c r="S35" s="42"/>
      <c r="T35" s="43"/>
    </row>
    <row r="36" spans="1:21" ht="12.75" customHeight="1">
      <c r="A36" s="164"/>
      <c r="B36" s="169"/>
      <c r="C36" s="170"/>
      <c r="D36" s="170"/>
      <c r="E36" s="171"/>
      <c r="F36" s="175"/>
      <c r="G36" s="176"/>
      <c r="H36" s="179" t="s">
        <v>55</v>
      </c>
      <c r="I36" s="179"/>
      <c r="J36" s="179" t="s">
        <v>56</v>
      </c>
      <c r="K36" s="179"/>
      <c r="L36" s="179" t="s">
        <v>57</v>
      </c>
      <c r="M36" s="179"/>
      <c r="N36" s="179" t="s">
        <v>58</v>
      </c>
      <c r="O36" s="179"/>
      <c r="P36" s="179" t="s">
        <v>59</v>
      </c>
      <c r="Q36" s="180"/>
      <c r="R36" s="34"/>
      <c r="T36" s="35"/>
    </row>
    <row r="37" spans="1:21" ht="12.75" customHeight="1">
      <c r="A37" s="164"/>
      <c r="B37" s="169"/>
      <c r="C37" s="170"/>
      <c r="D37" s="170"/>
      <c r="E37" s="171"/>
      <c r="F37" s="159"/>
      <c r="G37" s="159"/>
      <c r="H37" s="159"/>
      <c r="I37" s="159"/>
      <c r="J37" s="159"/>
      <c r="K37" s="159"/>
      <c r="L37" s="159"/>
      <c r="M37" s="159"/>
      <c r="N37" s="159"/>
      <c r="O37" s="159"/>
      <c r="P37" s="159"/>
      <c r="Q37" s="160"/>
      <c r="R37" s="34"/>
      <c r="T37" s="35"/>
    </row>
    <row r="38" spans="1:21" ht="12.75" customHeight="1">
      <c r="A38" s="164"/>
      <c r="B38" s="169"/>
      <c r="C38" s="170"/>
      <c r="D38" s="170"/>
      <c r="E38" s="171"/>
      <c r="F38" s="159" t="s">
        <v>60</v>
      </c>
      <c r="G38" s="159"/>
      <c r="H38" s="159" t="s">
        <v>61</v>
      </c>
      <c r="I38" s="160"/>
      <c r="J38" s="161" t="s">
        <v>62</v>
      </c>
      <c r="K38" s="161"/>
      <c r="L38" s="44"/>
      <c r="M38" s="44"/>
      <c r="N38" s="44"/>
      <c r="O38" s="44"/>
      <c r="P38" s="44"/>
      <c r="Q38" s="44"/>
      <c r="R38" s="45"/>
      <c r="S38" s="45"/>
      <c r="T38" s="46"/>
      <c r="U38" s="45"/>
    </row>
    <row r="39" spans="1:21" ht="12.75" customHeight="1">
      <c r="A39" s="164"/>
      <c r="B39" s="169"/>
      <c r="C39" s="170"/>
      <c r="D39" s="170"/>
      <c r="E39" s="171"/>
      <c r="F39" s="159"/>
      <c r="G39" s="159"/>
      <c r="H39" s="159"/>
      <c r="I39" s="160"/>
      <c r="J39" s="161"/>
      <c r="K39" s="161"/>
      <c r="L39" s="45"/>
      <c r="M39" s="45"/>
      <c r="N39" s="45"/>
      <c r="O39" s="45"/>
      <c r="P39" s="45"/>
      <c r="Q39" s="45"/>
      <c r="R39" s="45"/>
      <c r="S39" s="45"/>
      <c r="T39" s="46"/>
      <c r="U39" s="45"/>
    </row>
    <row r="40" spans="1:21" ht="12.75" customHeight="1">
      <c r="A40" s="164"/>
      <c r="B40" s="172"/>
      <c r="C40" s="173"/>
      <c r="D40" s="173"/>
      <c r="E40" s="174"/>
      <c r="F40" s="160"/>
      <c r="G40" s="162"/>
      <c r="H40" s="160"/>
      <c r="I40" s="163"/>
      <c r="J40" s="159"/>
      <c r="K40" s="159"/>
      <c r="L40" s="47"/>
      <c r="M40" s="47"/>
      <c r="N40" s="47"/>
      <c r="O40" s="47"/>
      <c r="P40" s="47"/>
      <c r="Q40" s="47"/>
      <c r="R40" s="47"/>
      <c r="S40" s="47"/>
      <c r="T40" s="48"/>
      <c r="U40" s="45"/>
    </row>
    <row r="41" spans="1:21" ht="12.75" customHeight="1">
      <c r="A41" s="164"/>
      <c r="B41" s="128" t="s">
        <v>63</v>
      </c>
      <c r="C41" s="129"/>
      <c r="D41" s="129"/>
      <c r="E41" s="130"/>
      <c r="F41" s="131" t="s">
        <v>64</v>
      </c>
      <c r="G41" s="132"/>
      <c r="H41" s="132"/>
      <c r="I41" s="132"/>
      <c r="J41" s="132"/>
      <c r="K41" s="132"/>
      <c r="L41" s="132"/>
      <c r="M41" s="132"/>
      <c r="N41" s="132"/>
      <c r="O41" s="132"/>
      <c r="P41" s="132"/>
      <c r="Q41" s="132"/>
      <c r="R41" s="126"/>
      <c r="S41" s="126"/>
      <c r="T41" s="127"/>
    </row>
    <row r="42" spans="1:21" ht="12.75" customHeight="1">
      <c r="A42" s="164"/>
      <c r="B42" s="123" t="s">
        <v>65</v>
      </c>
      <c r="C42" s="123"/>
      <c r="D42" s="123"/>
      <c r="E42" s="123"/>
      <c r="F42" s="124"/>
      <c r="G42" s="125"/>
      <c r="H42" s="125"/>
      <c r="I42" s="125"/>
      <c r="J42" s="125"/>
      <c r="K42" s="125"/>
      <c r="L42" s="125"/>
      <c r="M42" s="125"/>
      <c r="N42" s="125"/>
      <c r="O42" s="125"/>
      <c r="P42" s="125"/>
      <c r="Q42" s="125"/>
      <c r="R42" s="126"/>
      <c r="S42" s="126"/>
      <c r="T42" s="127"/>
    </row>
    <row r="43" spans="1:21" ht="12.75" customHeight="1">
      <c r="A43" s="164"/>
      <c r="B43" s="128" t="s">
        <v>66</v>
      </c>
      <c r="C43" s="129"/>
      <c r="D43" s="129"/>
      <c r="E43" s="130"/>
      <c r="F43" s="131" t="s">
        <v>67</v>
      </c>
      <c r="G43" s="132"/>
      <c r="H43" s="132"/>
      <c r="I43" s="132"/>
      <c r="J43" s="132"/>
      <c r="K43" s="132"/>
      <c r="L43" s="132"/>
      <c r="M43" s="132"/>
      <c r="N43" s="132"/>
      <c r="O43" s="132"/>
      <c r="P43" s="132"/>
      <c r="Q43" s="132"/>
      <c r="R43" s="126"/>
      <c r="S43" s="126"/>
      <c r="T43" s="127"/>
    </row>
    <row r="44" spans="1:21" ht="12.75" customHeight="1">
      <c r="A44" s="164"/>
      <c r="B44" s="123" t="s">
        <v>68</v>
      </c>
      <c r="C44" s="123"/>
      <c r="D44" s="123"/>
      <c r="E44" s="123"/>
      <c r="F44" s="131"/>
      <c r="G44" s="132"/>
      <c r="H44" s="132"/>
      <c r="I44" s="132"/>
      <c r="J44" s="132"/>
      <c r="K44" s="132"/>
      <c r="L44" s="132"/>
      <c r="M44" s="132"/>
      <c r="N44" s="132"/>
      <c r="O44" s="132"/>
      <c r="P44" s="132"/>
      <c r="Q44" s="132"/>
      <c r="R44" s="126"/>
      <c r="S44" s="126"/>
      <c r="T44" s="127"/>
    </row>
    <row r="45" spans="1:21" ht="12.75" customHeight="1">
      <c r="A45" s="164"/>
      <c r="B45" s="123"/>
      <c r="C45" s="123"/>
      <c r="D45" s="123"/>
      <c r="E45" s="123"/>
      <c r="F45" s="131"/>
      <c r="G45" s="132"/>
      <c r="H45" s="132"/>
      <c r="I45" s="132"/>
      <c r="J45" s="132"/>
      <c r="K45" s="132"/>
      <c r="L45" s="132"/>
      <c r="M45" s="132"/>
      <c r="N45" s="132"/>
      <c r="O45" s="132"/>
      <c r="P45" s="132"/>
      <c r="Q45" s="132"/>
      <c r="R45" s="126"/>
      <c r="S45" s="126"/>
      <c r="T45" s="127"/>
    </row>
    <row r="46" spans="1:21" ht="12.75" customHeight="1">
      <c r="A46" s="164"/>
      <c r="B46" s="123" t="s">
        <v>69</v>
      </c>
      <c r="C46" s="123"/>
      <c r="D46" s="123"/>
      <c r="E46" s="123"/>
      <c r="F46" s="131"/>
      <c r="G46" s="132"/>
      <c r="H46" s="132"/>
      <c r="I46" s="132"/>
      <c r="J46" s="132"/>
      <c r="K46" s="132"/>
      <c r="L46" s="132"/>
      <c r="M46" s="132"/>
      <c r="N46" s="132"/>
      <c r="O46" s="132"/>
      <c r="P46" s="132"/>
      <c r="Q46" s="132"/>
      <c r="R46" s="126"/>
      <c r="S46" s="126"/>
      <c r="T46" s="127"/>
    </row>
    <row r="47" spans="1:21" ht="12.75" customHeight="1">
      <c r="A47" s="164"/>
      <c r="B47" s="123" t="s">
        <v>70</v>
      </c>
      <c r="C47" s="123"/>
      <c r="D47" s="123"/>
      <c r="E47" s="123"/>
      <c r="F47" s="134" t="s">
        <v>71</v>
      </c>
      <c r="G47" s="135"/>
      <c r="H47" s="135"/>
      <c r="I47" s="136"/>
      <c r="J47" s="134" t="s">
        <v>72</v>
      </c>
      <c r="K47" s="135"/>
      <c r="L47" s="135"/>
      <c r="M47" s="136"/>
      <c r="N47" s="131"/>
      <c r="O47" s="137"/>
      <c r="P47" s="137"/>
      <c r="Q47" s="137"/>
      <c r="R47" s="138"/>
      <c r="S47" s="138"/>
      <c r="T47" s="139"/>
    </row>
    <row r="48" spans="1:21" ht="12.75" customHeight="1">
      <c r="A48" s="164"/>
      <c r="B48" s="133"/>
      <c r="C48" s="133"/>
      <c r="D48" s="133"/>
      <c r="E48" s="133"/>
      <c r="F48" s="131" t="s">
        <v>73</v>
      </c>
      <c r="G48" s="132"/>
      <c r="H48" s="132"/>
      <c r="I48" s="140"/>
      <c r="J48" s="141" t="s">
        <v>74</v>
      </c>
      <c r="K48" s="142"/>
      <c r="L48" s="49"/>
      <c r="M48" s="50"/>
      <c r="N48" s="51" t="s">
        <v>75</v>
      </c>
      <c r="O48" s="143"/>
      <c r="P48" s="144"/>
      <c r="Q48" s="144"/>
      <c r="R48" s="145"/>
      <c r="S48" s="145"/>
      <c r="T48" s="35"/>
    </row>
    <row r="49" spans="1:20" ht="12.75" customHeight="1">
      <c r="A49" s="164"/>
      <c r="B49" s="133"/>
      <c r="C49" s="133"/>
      <c r="D49" s="133"/>
      <c r="E49" s="133"/>
      <c r="F49" s="131" t="s">
        <v>76</v>
      </c>
      <c r="G49" s="132"/>
      <c r="H49" s="132"/>
      <c r="I49" s="140"/>
      <c r="J49" s="131"/>
      <c r="K49" s="137"/>
      <c r="L49" s="137"/>
      <c r="M49" s="137"/>
      <c r="N49" s="137"/>
      <c r="O49" s="137"/>
      <c r="P49" s="137"/>
      <c r="Q49" s="137"/>
      <c r="R49" s="138"/>
      <c r="S49" s="138"/>
      <c r="T49" s="139"/>
    </row>
    <row r="50" spans="1:20" ht="12.75" customHeight="1">
      <c r="A50" s="146" t="s">
        <v>77</v>
      </c>
      <c r="B50" s="137"/>
      <c r="C50" s="137"/>
      <c r="D50" s="137"/>
      <c r="E50" s="147"/>
      <c r="F50" s="131" t="s">
        <v>78</v>
      </c>
      <c r="G50" s="140"/>
      <c r="H50" s="52"/>
      <c r="I50" s="52"/>
      <c r="J50" s="53"/>
      <c r="K50" s="54"/>
      <c r="L50" s="148" t="s">
        <v>79</v>
      </c>
      <c r="M50" s="148"/>
      <c r="N50" s="148"/>
      <c r="O50" s="55"/>
      <c r="P50" s="56"/>
      <c r="Q50" s="56"/>
      <c r="R50" s="56"/>
      <c r="S50" s="56"/>
      <c r="T50" s="57"/>
    </row>
    <row r="51" spans="1:20" ht="26.25" customHeight="1">
      <c r="A51" s="149" t="s">
        <v>80</v>
      </c>
      <c r="B51" s="126"/>
      <c r="C51" s="126"/>
      <c r="D51" s="126"/>
      <c r="E51" s="150"/>
      <c r="F51" s="131"/>
      <c r="G51" s="132"/>
      <c r="H51" s="132"/>
      <c r="I51" s="132"/>
      <c r="J51" s="132"/>
      <c r="K51" s="132"/>
      <c r="L51" s="132"/>
      <c r="M51" s="132"/>
      <c r="N51" s="132"/>
      <c r="O51" s="132"/>
      <c r="P51" s="132"/>
      <c r="Q51" s="132"/>
      <c r="R51" s="126"/>
      <c r="S51" s="126"/>
      <c r="T51" s="127"/>
    </row>
    <row r="52" spans="1:20" ht="39" customHeight="1" thickBot="1">
      <c r="A52" s="151" t="s">
        <v>81</v>
      </c>
      <c r="B52" s="152"/>
      <c r="C52" s="152"/>
      <c r="D52" s="152"/>
      <c r="E52" s="152"/>
      <c r="F52" s="153" t="s">
        <v>82</v>
      </c>
      <c r="G52" s="154"/>
      <c r="H52" s="154"/>
      <c r="I52" s="154"/>
      <c r="J52" s="154"/>
      <c r="K52" s="154"/>
      <c r="L52" s="154"/>
      <c r="M52" s="154"/>
      <c r="N52" s="154"/>
      <c r="O52" s="154"/>
      <c r="P52" s="154"/>
      <c r="Q52" s="154"/>
      <c r="R52" s="155"/>
      <c r="S52" s="155"/>
      <c r="T52" s="156"/>
    </row>
    <row r="53" spans="1:20" ht="12.75" customHeight="1">
      <c r="A53" s="29" t="s">
        <v>83</v>
      </c>
    </row>
    <row r="54" spans="1:20" ht="12.75" customHeight="1">
      <c r="A54" s="157" t="s">
        <v>84</v>
      </c>
      <c r="B54" s="158"/>
      <c r="C54" s="158"/>
      <c r="D54" s="158"/>
      <c r="E54" s="158"/>
      <c r="F54" s="158"/>
      <c r="G54" s="158"/>
      <c r="H54" s="158"/>
      <c r="I54" s="158"/>
      <c r="J54" s="158"/>
      <c r="K54" s="158"/>
      <c r="L54" s="158"/>
      <c r="M54" s="158"/>
      <c r="N54" s="158"/>
      <c r="O54" s="158"/>
      <c r="P54" s="158"/>
      <c r="Q54" s="158"/>
      <c r="R54" s="158"/>
      <c r="S54" s="158"/>
      <c r="T54" s="158"/>
    </row>
    <row r="55" spans="1:20" ht="12.75" customHeight="1">
      <c r="A55" s="157" t="s">
        <v>85</v>
      </c>
      <c r="B55" s="158"/>
      <c r="C55" s="158"/>
      <c r="D55" s="158"/>
      <c r="E55" s="158"/>
      <c r="F55" s="158"/>
      <c r="G55" s="158"/>
      <c r="H55" s="158"/>
      <c r="I55" s="158"/>
      <c r="J55" s="158"/>
      <c r="K55" s="158"/>
      <c r="L55" s="158"/>
      <c r="M55" s="158"/>
      <c r="N55" s="158"/>
      <c r="O55" s="158"/>
      <c r="P55" s="158"/>
      <c r="Q55" s="158"/>
      <c r="R55" s="158"/>
      <c r="S55" s="158"/>
      <c r="T55" s="158"/>
    </row>
    <row r="56" spans="1:20" ht="12.75" customHeight="1">
      <c r="A56" s="157" t="s">
        <v>86</v>
      </c>
      <c r="B56" s="158"/>
      <c r="C56" s="158"/>
      <c r="D56" s="158"/>
      <c r="E56" s="158"/>
      <c r="F56" s="158"/>
      <c r="G56" s="158"/>
      <c r="H56" s="158"/>
      <c r="I56" s="158"/>
      <c r="J56" s="158"/>
      <c r="K56" s="158"/>
      <c r="L56" s="158"/>
      <c r="M56" s="158"/>
      <c r="N56" s="158"/>
      <c r="O56" s="158"/>
      <c r="P56" s="158"/>
      <c r="Q56" s="158"/>
      <c r="R56" s="158"/>
      <c r="S56" s="158"/>
      <c r="T56" s="158"/>
    </row>
    <row r="57" spans="1:20" s="30" customFormat="1" ht="13.5" customHeight="1">
      <c r="A57" s="157" t="s">
        <v>87</v>
      </c>
      <c r="B57" s="157"/>
      <c r="C57" s="157"/>
      <c r="D57" s="157"/>
      <c r="E57" s="157"/>
      <c r="F57" s="157"/>
      <c r="G57" s="157"/>
      <c r="H57" s="157"/>
      <c r="I57" s="157"/>
      <c r="J57" s="157"/>
      <c r="K57" s="157"/>
      <c r="L57" s="157"/>
      <c r="M57" s="157"/>
      <c r="N57" s="157"/>
      <c r="O57" s="157"/>
      <c r="P57" s="157"/>
      <c r="Q57" s="157"/>
    </row>
    <row r="58" spans="1:20" ht="12.75" customHeight="1">
      <c r="A58" s="157" t="s">
        <v>88</v>
      </c>
      <c r="B58" s="158"/>
      <c r="C58" s="158"/>
      <c r="D58" s="158"/>
      <c r="E58" s="158"/>
      <c r="F58" s="158"/>
      <c r="G58" s="158"/>
      <c r="H58" s="158"/>
      <c r="I58" s="158"/>
      <c r="J58" s="158"/>
      <c r="K58" s="158"/>
      <c r="L58" s="158"/>
      <c r="M58" s="158"/>
      <c r="N58" s="158"/>
      <c r="O58" s="158"/>
      <c r="P58" s="158"/>
      <c r="Q58" s="158"/>
      <c r="R58" s="158"/>
      <c r="S58" s="158"/>
      <c r="T58" s="158"/>
    </row>
    <row r="59" spans="1:20" ht="12.75" customHeight="1">
      <c r="A59" s="157" t="s">
        <v>89</v>
      </c>
      <c r="B59" s="158"/>
      <c r="C59" s="158"/>
      <c r="D59" s="158"/>
      <c r="E59" s="158"/>
      <c r="F59" s="158"/>
      <c r="G59" s="158"/>
      <c r="H59" s="158"/>
      <c r="I59" s="158"/>
      <c r="J59" s="158"/>
      <c r="K59" s="158"/>
      <c r="L59" s="158"/>
      <c r="M59" s="158"/>
      <c r="N59" s="158"/>
      <c r="O59" s="158"/>
      <c r="P59" s="158"/>
      <c r="Q59" s="158"/>
      <c r="R59" s="158"/>
      <c r="S59" s="158"/>
      <c r="T59" s="158"/>
    </row>
    <row r="60" spans="1:20" ht="12.75" customHeight="1">
      <c r="A60" s="157" t="s">
        <v>90</v>
      </c>
      <c r="B60" s="158"/>
      <c r="C60" s="158"/>
      <c r="D60" s="158"/>
      <c r="E60" s="158"/>
      <c r="F60" s="158"/>
      <c r="G60" s="158"/>
      <c r="H60" s="158"/>
      <c r="I60" s="158"/>
      <c r="J60" s="158"/>
      <c r="K60" s="158"/>
      <c r="L60" s="158"/>
      <c r="M60" s="158"/>
      <c r="N60" s="158"/>
      <c r="O60" s="158"/>
      <c r="P60" s="158"/>
      <c r="Q60" s="158"/>
      <c r="R60" s="158"/>
      <c r="S60" s="158"/>
      <c r="T60" s="15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22"/>
      <c r="B62" s="122"/>
      <c r="C62" s="122"/>
    </row>
    <row r="63" spans="1:20" ht="12.75" customHeight="1">
      <c r="A63" s="122"/>
      <c r="B63" s="122"/>
      <c r="C63" s="122"/>
    </row>
    <row r="64" spans="1:20" ht="12.75" customHeight="1">
      <c r="A64" s="122"/>
      <c r="B64" s="122"/>
      <c r="C64" s="122"/>
    </row>
    <row r="65" spans="1:3" ht="12.75" customHeight="1">
      <c r="A65" s="122"/>
      <c r="B65" s="122"/>
      <c r="C65" s="122"/>
    </row>
    <row r="66" spans="1:3" ht="12.75" customHeight="1">
      <c r="A66" s="122"/>
      <c r="B66" s="122"/>
      <c r="C66" s="122"/>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tabSelected="1"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4" t="s">
        <v>183</v>
      </c>
      <c r="AL1" s="304"/>
      <c r="AM1" s="304"/>
      <c r="AN1" s="304"/>
    </row>
    <row r="2" spans="1:40" ht="18" customHeight="1">
      <c r="A2" s="62"/>
      <c r="B2" s="63"/>
      <c r="C2" s="63"/>
      <c r="D2" s="63"/>
      <c r="E2" s="63"/>
      <c r="F2" s="63"/>
      <c r="G2" s="63"/>
      <c r="H2" s="63"/>
      <c r="I2" s="63"/>
      <c r="J2" s="63"/>
      <c r="K2" s="63"/>
      <c r="L2" s="63"/>
      <c r="M2" s="303">
        <v>2026</v>
      </c>
      <c r="N2" s="303"/>
      <c r="O2" s="303"/>
      <c r="P2" s="303"/>
      <c r="Q2" s="247" t="s">
        <v>94</v>
      </c>
      <c r="R2" s="247"/>
      <c r="S2" s="303">
        <v>4</v>
      </c>
      <c r="T2" s="303"/>
      <c r="U2" s="247" t="s">
        <v>95</v>
      </c>
      <c r="V2" s="247"/>
      <c r="W2" s="63"/>
      <c r="X2" s="63"/>
      <c r="Y2" s="63"/>
      <c r="Z2" s="62"/>
      <c r="AA2" s="62"/>
      <c r="AC2" s="81"/>
      <c r="AD2" s="63"/>
      <c r="AE2" s="63"/>
      <c r="AF2" s="63"/>
      <c r="AG2" s="63"/>
      <c r="AH2" s="63"/>
      <c r="AI2" s="81" t="s">
        <v>96</v>
      </c>
      <c r="AJ2" s="81"/>
      <c r="AK2" s="305"/>
      <c r="AL2" s="305"/>
      <c r="AM2" s="305"/>
      <c r="AN2" s="30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06"/>
      <c r="AL3" s="306"/>
      <c r="AM3" s="306"/>
      <c r="AN3" s="30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6"/>
      <c r="AL4" s="306"/>
      <c r="AM4" s="306"/>
      <c r="AN4" s="30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7"/>
      <c r="AI5" s="307"/>
      <c r="AJ5" s="307"/>
      <c r="AK5" s="88" t="s">
        <v>100</v>
      </c>
      <c r="AL5" s="308"/>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50" t="s">
        <v>102</v>
      </c>
      <c r="B7" s="257" t="s">
        <v>103</v>
      </c>
      <c r="C7" s="251" t="s">
        <v>104</v>
      </c>
      <c r="D7" s="249" t="s">
        <v>105</v>
      </c>
      <c r="E7" s="254" t="s">
        <v>106</v>
      </c>
      <c r="F7" s="242" t="s">
        <v>107</v>
      </c>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3" t="s">
        <v>108</v>
      </c>
      <c r="AL7" s="255" t="s">
        <v>109</v>
      </c>
      <c r="AM7" s="256" t="s">
        <v>110</v>
      </c>
      <c r="AN7" s="256"/>
    </row>
    <row r="8" spans="1:40" ht="15" customHeight="1">
      <c r="A8" s="250"/>
      <c r="B8" s="258"/>
      <c r="C8" s="252"/>
      <c r="D8" s="249"/>
      <c r="E8" s="254"/>
      <c r="F8" s="249" t="s">
        <v>111</v>
      </c>
      <c r="G8" s="249"/>
      <c r="H8" s="249"/>
      <c r="I8" s="249"/>
      <c r="J8" s="249"/>
      <c r="K8" s="249"/>
      <c r="L8" s="249"/>
      <c r="M8" s="249" t="s">
        <v>112</v>
      </c>
      <c r="N8" s="249"/>
      <c r="O8" s="249"/>
      <c r="P8" s="249"/>
      <c r="Q8" s="249"/>
      <c r="R8" s="249"/>
      <c r="S8" s="249"/>
      <c r="T8" s="249" t="s">
        <v>113</v>
      </c>
      <c r="U8" s="249"/>
      <c r="V8" s="249"/>
      <c r="W8" s="249"/>
      <c r="X8" s="249"/>
      <c r="Y8" s="249"/>
      <c r="Z8" s="249"/>
      <c r="AA8" s="249" t="s">
        <v>114</v>
      </c>
      <c r="AB8" s="249"/>
      <c r="AC8" s="249"/>
      <c r="AD8" s="249"/>
      <c r="AE8" s="249"/>
      <c r="AF8" s="249"/>
      <c r="AG8" s="249"/>
      <c r="AH8" s="249" t="s">
        <v>115</v>
      </c>
      <c r="AI8" s="249"/>
      <c r="AJ8" s="249"/>
      <c r="AK8" s="243"/>
      <c r="AL8" s="255"/>
      <c r="AM8" s="256"/>
      <c r="AN8" s="256"/>
    </row>
    <row r="9" spans="1:40" ht="15" customHeight="1">
      <c r="A9" s="250"/>
      <c r="B9" s="259" t="s">
        <v>155</v>
      </c>
      <c r="C9" s="252"/>
      <c r="D9" s="249"/>
      <c r="E9" s="254"/>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43"/>
      <c r="AL9" s="255"/>
      <c r="AM9" s="256"/>
      <c r="AN9" s="256"/>
    </row>
    <row r="10" spans="1:40" ht="15" customHeight="1">
      <c r="A10" s="250"/>
      <c r="B10" s="260"/>
      <c r="C10" s="253"/>
      <c r="D10" s="249"/>
      <c r="E10" s="254"/>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43"/>
      <c r="AL10" s="255"/>
      <c r="AM10" s="256"/>
      <c r="AN10" s="256"/>
    </row>
    <row r="11" spans="1:40" ht="18" customHeight="1">
      <c r="A11" s="309">
        <v>1</v>
      </c>
      <c r="B11" s="310"/>
      <c r="C11" s="311"/>
      <c r="D11" s="312"/>
      <c r="E11" s="313"/>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5"/>
      <c r="AL11" s="316"/>
      <c r="AM11" s="317"/>
      <c r="AN11" s="317"/>
    </row>
    <row r="12" spans="1:40" ht="18" customHeight="1">
      <c r="A12" s="309">
        <v>2</v>
      </c>
      <c r="B12" s="310"/>
      <c r="C12" s="311"/>
      <c r="D12" s="312"/>
      <c r="E12" s="313"/>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8">
        <f>+SUM(F12:AJ12)</f>
        <v>0</v>
      </c>
      <c r="AL12" s="319">
        <f t="shared" ref="AL12:AL30" si="0">IF($AK$3="４週",AK12/4,AK12/(DAY(EOMONTH($F$9,0))/7))</f>
        <v>0</v>
      </c>
      <c r="AM12" s="317"/>
      <c r="AN12" s="317"/>
    </row>
    <row r="13" spans="1:40" ht="18" customHeight="1">
      <c r="A13" s="309">
        <v>3</v>
      </c>
      <c r="B13" s="310"/>
      <c r="C13" s="311"/>
      <c r="D13" s="312"/>
      <c r="E13" s="313"/>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8">
        <f>+SUM(F13:AJ13)</f>
        <v>0</v>
      </c>
      <c r="AL13" s="319">
        <f t="shared" si="0"/>
        <v>0</v>
      </c>
      <c r="AM13" s="317"/>
      <c r="AN13" s="317"/>
    </row>
    <row r="14" spans="1:40" ht="18" customHeight="1">
      <c r="A14" s="309">
        <v>4</v>
      </c>
      <c r="B14" s="310"/>
      <c r="C14" s="311"/>
      <c r="D14" s="312"/>
      <c r="E14" s="313"/>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8">
        <f t="shared" ref="AK14:AK30" si="1">+SUM(F14:AJ14)</f>
        <v>0</v>
      </c>
      <c r="AL14" s="319">
        <f t="shared" si="0"/>
        <v>0</v>
      </c>
      <c r="AM14" s="317"/>
      <c r="AN14" s="317"/>
    </row>
    <row r="15" spans="1:40" ht="18" customHeight="1">
      <c r="A15" s="309">
        <v>5</v>
      </c>
      <c r="B15" s="310"/>
      <c r="C15" s="311"/>
      <c r="D15" s="312"/>
      <c r="E15" s="313"/>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8">
        <f t="shared" si="1"/>
        <v>0</v>
      </c>
      <c r="AL15" s="319">
        <f t="shared" si="0"/>
        <v>0</v>
      </c>
      <c r="AM15" s="317"/>
      <c r="AN15" s="317"/>
    </row>
    <row r="16" spans="1:40" ht="18" customHeight="1">
      <c r="A16" s="309">
        <v>6</v>
      </c>
      <c r="B16" s="310"/>
      <c r="C16" s="311"/>
      <c r="D16" s="312"/>
      <c r="E16" s="313"/>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8">
        <f t="shared" si="1"/>
        <v>0</v>
      </c>
      <c r="AL16" s="319">
        <f t="shared" si="0"/>
        <v>0</v>
      </c>
      <c r="AM16" s="317"/>
      <c r="AN16" s="317"/>
    </row>
    <row r="17" spans="1:40" ht="18" customHeight="1">
      <c r="A17" s="309">
        <v>7</v>
      </c>
      <c r="B17" s="310"/>
      <c r="C17" s="311"/>
      <c r="D17" s="312"/>
      <c r="E17" s="313"/>
      <c r="F17" s="314"/>
      <c r="G17" s="314"/>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8">
        <f t="shared" si="1"/>
        <v>0</v>
      </c>
      <c r="AL17" s="319">
        <f t="shared" si="0"/>
        <v>0</v>
      </c>
      <c r="AM17" s="317"/>
      <c r="AN17" s="317"/>
    </row>
    <row r="18" spans="1:40" ht="18" customHeight="1">
      <c r="A18" s="309">
        <v>8</v>
      </c>
      <c r="B18" s="310"/>
      <c r="C18" s="311"/>
      <c r="D18" s="312"/>
      <c r="E18" s="313"/>
      <c r="F18" s="314"/>
      <c r="G18" s="314"/>
      <c r="H18" s="314"/>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8">
        <f t="shared" si="1"/>
        <v>0</v>
      </c>
      <c r="AL18" s="319">
        <f t="shared" si="0"/>
        <v>0</v>
      </c>
      <c r="AM18" s="317"/>
      <c r="AN18" s="317"/>
    </row>
    <row r="19" spans="1:40" ht="18" customHeight="1">
      <c r="A19" s="309">
        <v>9</v>
      </c>
      <c r="B19" s="310"/>
      <c r="C19" s="311"/>
      <c r="D19" s="312"/>
      <c r="E19" s="313"/>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8">
        <f t="shared" si="1"/>
        <v>0</v>
      </c>
      <c r="AL19" s="319">
        <f t="shared" si="0"/>
        <v>0</v>
      </c>
      <c r="AM19" s="317"/>
      <c r="AN19" s="317"/>
    </row>
    <row r="20" spans="1:40" ht="18" customHeight="1">
      <c r="A20" s="309">
        <v>10</v>
      </c>
      <c r="B20" s="310"/>
      <c r="C20" s="311"/>
      <c r="D20" s="312"/>
      <c r="E20" s="313"/>
      <c r="F20" s="314"/>
      <c r="G20" s="314"/>
      <c r="H20" s="314"/>
      <c r="I20" s="314"/>
      <c r="J20" s="314"/>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8">
        <f t="shared" si="1"/>
        <v>0</v>
      </c>
      <c r="AL20" s="319">
        <f t="shared" si="0"/>
        <v>0</v>
      </c>
      <c r="AM20" s="317"/>
      <c r="AN20" s="317"/>
    </row>
    <row r="21" spans="1:40" ht="18" customHeight="1">
      <c r="A21" s="309">
        <v>11</v>
      </c>
      <c r="B21" s="310"/>
      <c r="C21" s="311"/>
      <c r="D21" s="312"/>
      <c r="E21" s="313"/>
      <c r="F21" s="314"/>
      <c r="G21" s="314"/>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8">
        <f t="shared" si="1"/>
        <v>0</v>
      </c>
      <c r="AL21" s="319">
        <f t="shared" si="0"/>
        <v>0</v>
      </c>
      <c r="AM21" s="317"/>
      <c r="AN21" s="317"/>
    </row>
    <row r="22" spans="1:40" ht="18" customHeight="1">
      <c r="A22" s="309">
        <v>12</v>
      </c>
      <c r="B22" s="310"/>
      <c r="C22" s="311"/>
      <c r="D22" s="312"/>
      <c r="E22" s="313"/>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8">
        <f t="shared" si="1"/>
        <v>0</v>
      </c>
      <c r="AL22" s="319">
        <f t="shared" si="0"/>
        <v>0</v>
      </c>
      <c r="AM22" s="317"/>
      <c r="AN22" s="317"/>
    </row>
    <row r="23" spans="1:40" ht="18" customHeight="1">
      <c r="A23" s="309">
        <v>13</v>
      </c>
      <c r="B23" s="310"/>
      <c r="C23" s="311"/>
      <c r="D23" s="312"/>
      <c r="E23" s="313"/>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8">
        <f t="shared" si="1"/>
        <v>0</v>
      </c>
      <c r="AL23" s="319">
        <f t="shared" si="0"/>
        <v>0</v>
      </c>
      <c r="AM23" s="317"/>
      <c r="AN23" s="317"/>
    </row>
    <row r="24" spans="1:40" ht="18" customHeight="1">
      <c r="A24" s="309">
        <v>14</v>
      </c>
      <c r="B24" s="310"/>
      <c r="C24" s="311"/>
      <c r="D24" s="312"/>
      <c r="E24" s="313"/>
      <c r="F24" s="314"/>
      <c r="G24" s="314"/>
      <c r="H24" s="314"/>
      <c r="I24" s="314"/>
      <c r="J24" s="31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8">
        <f t="shared" si="1"/>
        <v>0</v>
      </c>
      <c r="AL24" s="319">
        <f t="shared" si="0"/>
        <v>0</v>
      </c>
      <c r="AM24" s="317"/>
      <c r="AN24" s="317"/>
    </row>
    <row r="25" spans="1:40" ht="18" customHeight="1">
      <c r="A25" s="309">
        <v>15</v>
      </c>
      <c r="B25" s="310"/>
      <c r="C25" s="311"/>
      <c r="D25" s="312"/>
      <c r="E25" s="313"/>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8">
        <f t="shared" si="1"/>
        <v>0</v>
      </c>
      <c r="AL25" s="319">
        <f t="shared" si="0"/>
        <v>0</v>
      </c>
      <c r="AM25" s="317"/>
      <c r="AN25" s="317"/>
    </row>
    <row r="26" spans="1:40" ht="18" customHeight="1">
      <c r="A26" s="309">
        <v>16</v>
      </c>
      <c r="B26" s="310"/>
      <c r="C26" s="311"/>
      <c r="D26" s="312"/>
      <c r="E26" s="313"/>
      <c r="F26" s="314"/>
      <c r="G26" s="314"/>
      <c r="H26" s="314"/>
      <c r="I26" s="314"/>
      <c r="J26" s="314"/>
      <c r="K26" s="314"/>
      <c r="L26" s="314"/>
      <c r="M26" s="314"/>
      <c r="N26" s="314"/>
      <c r="O26" s="314"/>
      <c r="P26" s="314"/>
      <c r="Q26" s="314"/>
      <c r="R26" s="314"/>
      <c r="S26" s="314"/>
      <c r="T26" s="314"/>
      <c r="U26" s="314"/>
      <c r="V26" s="314"/>
      <c r="W26" s="314"/>
      <c r="X26" s="314"/>
      <c r="Y26" s="314"/>
      <c r="Z26" s="314"/>
      <c r="AA26" s="314"/>
      <c r="AB26" s="314"/>
      <c r="AC26" s="314"/>
      <c r="AD26" s="314"/>
      <c r="AE26" s="314"/>
      <c r="AF26" s="314"/>
      <c r="AG26" s="314"/>
      <c r="AH26" s="314"/>
      <c r="AI26" s="314"/>
      <c r="AJ26" s="314"/>
      <c r="AK26" s="318">
        <f t="shared" si="1"/>
        <v>0</v>
      </c>
      <c r="AL26" s="319">
        <f t="shared" si="0"/>
        <v>0</v>
      </c>
      <c r="AM26" s="317"/>
      <c r="AN26" s="317"/>
    </row>
    <row r="27" spans="1:40" ht="18" customHeight="1">
      <c r="A27" s="309">
        <v>17</v>
      </c>
      <c r="B27" s="310"/>
      <c r="C27" s="311"/>
      <c r="D27" s="312"/>
      <c r="E27" s="313"/>
      <c r="F27" s="314"/>
      <c r="G27" s="314"/>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8">
        <f t="shared" si="1"/>
        <v>0</v>
      </c>
      <c r="AL27" s="319">
        <f t="shared" si="0"/>
        <v>0</v>
      </c>
      <c r="AM27" s="317"/>
      <c r="AN27" s="317"/>
    </row>
    <row r="28" spans="1:40" ht="18" customHeight="1">
      <c r="A28" s="309">
        <v>18</v>
      </c>
      <c r="B28" s="310"/>
      <c r="C28" s="311"/>
      <c r="D28" s="312"/>
      <c r="E28" s="313"/>
      <c r="F28" s="314"/>
      <c r="G28" s="314"/>
      <c r="H28" s="314"/>
      <c r="I28" s="314"/>
      <c r="J28" s="314"/>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8">
        <f t="shared" si="1"/>
        <v>0</v>
      </c>
      <c r="AL28" s="319">
        <f t="shared" si="0"/>
        <v>0</v>
      </c>
      <c r="AM28" s="317"/>
      <c r="AN28" s="317"/>
    </row>
    <row r="29" spans="1:40" ht="18" customHeight="1">
      <c r="A29" s="309">
        <v>19</v>
      </c>
      <c r="B29" s="310"/>
      <c r="C29" s="311"/>
      <c r="D29" s="312"/>
      <c r="E29" s="313"/>
      <c r="F29" s="314"/>
      <c r="G29" s="314"/>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8">
        <f t="shared" si="1"/>
        <v>0</v>
      </c>
      <c r="AL29" s="319">
        <f t="shared" si="0"/>
        <v>0</v>
      </c>
      <c r="AM29" s="317"/>
      <c r="AN29" s="317"/>
    </row>
    <row r="30" spans="1:40" ht="18" customHeight="1">
      <c r="A30" s="309">
        <v>20</v>
      </c>
      <c r="B30" s="310"/>
      <c r="C30" s="311"/>
      <c r="D30" s="312"/>
      <c r="E30" s="313"/>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8">
        <f t="shared" si="1"/>
        <v>0</v>
      </c>
      <c r="AL30" s="319">
        <f t="shared" si="0"/>
        <v>0</v>
      </c>
      <c r="AM30" s="317"/>
      <c r="AN30" s="317"/>
    </row>
    <row r="31" spans="1:40" ht="18" customHeight="1">
      <c r="A31" s="254" t="s">
        <v>116</v>
      </c>
      <c r="B31" s="262"/>
      <c r="C31" s="262"/>
      <c r="D31" s="262"/>
      <c r="E31" s="2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50"/>
      <c r="AN31" s="250"/>
    </row>
    <row r="32" spans="1:40" ht="18" customHeight="1">
      <c r="A32" s="262" t="s">
        <v>117</v>
      </c>
      <c r="B32" s="262"/>
      <c r="C32" s="262"/>
      <c r="D32" s="262"/>
      <c r="E32" s="263"/>
      <c r="F32" s="320"/>
      <c r="G32" s="320"/>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0"/>
      <c r="AI32" s="320"/>
      <c r="AJ32" s="320"/>
      <c r="AK32" s="72"/>
      <c r="AL32" s="73"/>
      <c r="AM32" s="250"/>
      <c r="AN32" s="2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7"/>
      <c r="AM36" s="67"/>
      <c r="AN36" s="62"/>
    </row>
    <row r="37" spans="1:40" ht="18" customHeight="1">
      <c r="A37" s="68" t="s">
        <v>165</v>
      </c>
      <c r="B37" s="60"/>
      <c r="D37" s="60"/>
      <c r="E37" s="60"/>
      <c r="F37" s="60"/>
      <c r="G37" s="60"/>
      <c r="H37" s="60"/>
      <c r="I37" s="60"/>
      <c r="J37" s="60"/>
      <c r="K37" s="60"/>
    </row>
    <row r="38" spans="1:40" ht="18" customHeight="1">
      <c r="A38" s="103" t="s">
        <v>166</v>
      </c>
      <c r="B38" s="103"/>
      <c r="M38" s="68" t="s">
        <v>167</v>
      </c>
      <c r="N38" s="60"/>
      <c r="P38" s="60"/>
      <c r="Q38" s="60"/>
      <c r="R38" s="60"/>
      <c r="S38" s="60"/>
      <c r="T38" s="60"/>
      <c r="U38" s="111"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7"/>
      <c r="AN38" s="67"/>
    </row>
    <row r="39" spans="1:40" ht="18.75" customHeight="1">
      <c r="A39" s="264"/>
      <c r="B39" s="264"/>
      <c r="C39" s="264"/>
      <c r="D39" s="102">
        <f>IF(S2=1,10,IF(S2=2,11,IF(S2=3,12,S2-3)))</f>
        <v>1</v>
      </c>
      <c r="E39" s="102">
        <f>IF(S2=1,11,IF(S2=2,12,S2-2))</f>
        <v>2</v>
      </c>
      <c r="F39" s="265">
        <f>IF(S2=1,12,S2-1)</f>
        <v>3</v>
      </c>
      <c r="G39" s="265"/>
      <c r="H39" s="265"/>
      <c r="I39" s="249" t="s">
        <v>168</v>
      </c>
      <c r="J39" s="249"/>
      <c r="K39" s="249"/>
      <c r="M39" s="254" t="s">
        <v>169</v>
      </c>
      <c r="N39" s="262"/>
      <c r="O39" s="262"/>
      <c r="P39" s="262"/>
      <c r="Q39" s="262"/>
      <c r="R39" s="262"/>
      <c r="S39" s="262"/>
      <c r="T39" s="262"/>
      <c r="U39" s="262"/>
      <c r="V39" s="262"/>
      <c r="W39" s="262"/>
      <c r="X39" s="262"/>
      <c r="Y39" s="262"/>
      <c r="Z39" s="262"/>
      <c r="AA39" s="262"/>
      <c r="AB39" s="262"/>
      <c r="AC39" s="262"/>
      <c r="AD39" s="262"/>
      <c r="AE39" s="262"/>
      <c r="AF39" s="262"/>
      <c r="AG39" s="262"/>
      <c r="AH39" s="286" t="s">
        <v>170</v>
      </c>
      <c r="AI39" s="287"/>
      <c r="AJ39" s="287"/>
      <c r="AK39" s="287"/>
      <c r="AL39" s="288"/>
      <c r="AM39" s="255" t="s">
        <v>171</v>
      </c>
      <c r="AN39" s="255"/>
    </row>
    <row r="40" spans="1:40" ht="18" customHeight="1">
      <c r="A40" s="255" t="s">
        <v>184</v>
      </c>
      <c r="B40" s="255"/>
      <c r="C40" s="255"/>
      <c r="D40" s="321"/>
      <c r="E40" s="321"/>
      <c r="F40" s="322"/>
      <c r="G40" s="322"/>
      <c r="H40" s="322"/>
      <c r="I40" s="249">
        <f>SUM(D40:F40)</f>
        <v>0</v>
      </c>
      <c r="J40" s="249"/>
      <c r="K40" s="249"/>
      <c r="M40" s="323"/>
      <c r="N40" s="251" t="s">
        <v>173</v>
      </c>
      <c r="O40" s="270"/>
      <c r="P40" s="271"/>
      <c r="Q40" s="276" t="s">
        <v>185</v>
      </c>
      <c r="R40" s="277"/>
      <c r="S40" s="277"/>
      <c r="T40" s="277"/>
      <c r="U40" s="277"/>
      <c r="V40" s="277"/>
      <c r="W40" s="277"/>
      <c r="X40" s="277"/>
      <c r="Y40" s="277"/>
      <c r="Z40" s="277"/>
      <c r="AA40" s="277"/>
      <c r="AB40" s="277"/>
      <c r="AC40" s="277"/>
      <c r="AD40" s="277"/>
      <c r="AE40" s="277"/>
      <c r="AF40" s="277"/>
      <c r="AG40" s="278"/>
      <c r="AH40" s="289">
        <f>SUM(F32:AJ32)</f>
        <v>0</v>
      </c>
      <c r="AI40" s="243"/>
      <c r="AJ40" s="110" t="s">
        <v>174</v>
      </c>
      <c r="AK40" s="289">
        <f>ROUNDUP(AH40/1000,0)</f>
        <v>0</v>
      </c>
      <c r="AL40" s="243"/>
      <c r="AM40" s="257">
        <f>MIN(AH40:AK42)</f>
        <v>0</v>
      </c>
      <c r="AN40" s="279"/>
    </row>
    <row r="41" spans="1:40" ht="18" customHeight="1">
      <c r="A41" s="261"/>
      <c r="B41" s="261"/>
      <c r="C41" s="261"/>
      <c r="D41" s="67"/>
      <c r="E41" s="67"/>
      <c r="F41" s="106"/>
      <c r="G41" s="106"/>
      <c r="H41" s="105" t="s">
        <v>186</v>
      </c>
      <c r="I41" s="106"/>
      <c r="J41" s="106"/>
      <c r="K41" s="106"/>
      <c r="L41" s="107"/>
      <c r="M41" s="324"/>
      <c r="N41" s="252"/>
      <c r="O41" s="272"/>
      <c r="P41" s="273"/>
      <c r="Q41" s="283" t="s">
        <v>187</v>
      </c>
      <c r="R41" s="284"/>
      <c r="S41" s="284"/>
      <c r="T41" s="284"/>
      <c r="U41" s="284"/>
      <c r="V41" s="284"/>
      <c r="W41" s="284"/>
      <c r="X41" s="284"/>
      <c r="Y41" s="284"/>
      <c r="Z41" s="284"/>
      <c r="AA41" s="284"/>
      <c r="AB41" s="284"/>
      <c r="AC41" s="284"/>
      <c r="AD41" s="284"/>
      <c r="AE41" s="284"/>
      <c r="AF41" s="284"/>
      <c r="AG41" s="285"/>
      <c r="AH41" s="254">
        <f>COUNTA(B12:B30)</f>
        <v>0</v>
      </c>
      <c r="AI41" s="263"/>
      <c r="AJ41" s="112" t="s">
        <v>175</v>
      </c>
      <c r="AK41" s="289">
        <f>ROUNDUP(AH41/20,0)</f>
        <v>0</v>
      </c>
      <c r="AL41" s="243"/>
      <c r="AM41" s="258"/>
      <c r="AN41" s="280"/>
    </row>
    <row r="42" spans="1:40" ht="18" customHeight="1">
      <c r="B42" s="59"/>
      <c r="I42" s="249">
        <f>I40/3</f>
        <v>0</v>
      </c>
      <c r="J42" s="249"/>
      <c r="K42" s="249"/>
      <c r="M42" s="325"/>
      <c r="N42" s="253"/>
      <c r="O42" s="274"/>
      <c r="P42" s="275"/>
      <c r="Q42" s="283" t="s">
        <v>188</v>
      </c>
      <c r="R42" s="284"/>
      <c r="S42" s="284"/>
      <c r="T42" s="284"/>
      <c r="U42" s="284"/>
      <c r="V42" s="284"/>
      <c r="W42" s="284"/>
      <c r="X42" s="284"/>
      <c r="Y42" s="284"/>
      <c r="Z42" s="284"/>
      <c r="AA42" s="284"/>
      <c r="AB42" s="284"/>
      <c r="AC42" s="284"/>
      <c r="AD42" s="284"/>
      <c r="AE42" s="284"/>
      <c r="AF42" s="284"/>
      <c r="AG42" s="285"/>
      <c r="AH42" s="289">
        <f>ROUNDDOWN(I42,1)</f>
        <v>0</v>
      </c>
      <c r="AI42" s="243"/>
      <c r="AJ42" s="113" t="s">
        <v>175</v>
      </c>
      <c r="AK42" s="289">
        <f>ROUNDUP(AH42/10,0)</f>
        <v>0</v>
      </c>
      <c r="AL42" s="243"/>
      <c r="AM42" s="281"/>
      <c r="AN42" s="282"/>
    </row>
    <row r="43" spans="1:40" ht="18" customHeight="1">
      <c r="B43" s="59"/>
      <c r="I43" s="67"/>
      <c r="J43" s="67"/>
      <c r="K43" s="67"/>
      <c r="M43" s="321"/>
      <c r="N43" s="283" t="s">
        <v>176</v>
      </c>
      <c r="O43" s="284"/>
      <c r="P43" s="284"/>
      <c r="Q43" s="284"/>
      <c r="R43" s="284"/>
      <c r="S43" s="284"/>
      <c r="T43" s="284"/>
      <c r="U43" s="284"/>
      <c r="V43" s="284"/>
      <c r="W43" s="284"/>
      <c r="X43" s="284"/>
      <c r="Y43" s="284"/>
      <c r="Z43" s="284"/>
      <c r="AA43" s="284"/>
      <c r="AB43" s="284"/>
      <c r="AC43" s="284"/>
      <c r="AD43" s="284"/>
      <c r="AE43" s="284"/>
      <c r="AF43" s="284"/>
      <c r="AG43" s="285"/>
      <c r="AH43" s="267"/>
      <c r="AI43" s="268"/>
      <c r="AJ43" s="268"/>
      <c r="AK43" s="268"/>
      <c r="AL43" s="269"/>
      <c r="AM43" s="254" cm="1">
        <f t="array" ref="AM43">ROUNDUP(_xlfn.IFS(AM40&lt;2,1,AND(AM40&lt;=2,AM40&lt;6),AM40-1,AM40&gt;=6,AM40/2*3),1)</f>
        <v>1</v>
      </c>
      <c r="AN43" s="263"/>
    </row>
    <row r="44" spans="1:40" ht="18" customHeight="1">
      <c r="A44" s="62"/>
      <c r="B44" s="59"/>
      <c r="H44" s="60"/>
      <c r="M44" s="60" t="s">
        <v>189</v>
      </c>
      <c r="W44" s="67"/>
      <c r="X44" s="60"/>
      <c r="Y44" s="60"/>
      <c r="Z44" s="60"/>
      <c r="AA44" s="60"/>
      <c r="AB44" s="60"/>
      <c r="AC44" s="60"/>
      <c r="AD44" s="60"/>
      <c r="AE44" s="60"/>
      <c r="AF44" s="60"/>
      <c r="AG44" s="60"/>
      <c r="AH44" s="60"/>
      <c r="AI44" s="60"/>
      <c r="AJ44" s="101"/>
      <c r="AK44" s="60"/>
      <c r="AL44" s="67"/>
      <c r="AM44" s="67"/>
      <c r="AN44" s="62"/>
    </row>
    <row r="45" spans="1:40" ht="5.15" customHeight="1">
      <c r="A45" s="86"/>
      <c r="B45" s="86"/>
      <c r="C45" s="86"/>
      <c r="D45" s="86"/>
      <c r="E45" s="86"/>
      <c r="F45" s="86"/>
      <c r="G45" s="86"/>
      <c r="H45" s="86"/>
      <c r="I45" s="86"/>
      <c r="J45" s="60"/>
      <c r="K45" s="60"/>
      <c r="L45" s="60"/>
      <c r="M45" s="101"/>
      <c r="N45" s="60"/>
      <c r="W45" s="67"/>
      <c r="X45" s="60"/>
      <c r="Y45" s="60"/>
      <c r="Z45" s="60"/>
      <c r="AA45" s="60"/>
      <c r="AB45" s="60"/>
      <c r="AC45" s="60"/>
      <c r="AD45" s="60"/>
      <c r="AE45" s="60"/>
      <c r="AF45" s="60"/>
      <c r="AG45" s="60"/>
      <c r="AH45" s="60"/>
      <c r="AI45" s="60"/>
      <c r="AJ45" s="101"/>
      <c r="AK45" s="60"/>
      <c r="AL45" s="67"/>
      <c r="AM45" s="67"/>
      <c r="AN45" s="62"/>
    </row>
    <row r="46" spans="1:40" ht="21" customHeight="1">
      <c r="A46" s="68" t="s">
        <v>177</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296" t="str">
        <f>IF(VLOOKUP($AK$1,選択肢!$A$1:$J$32,C52,FALSE)=0,"-",VLOOKUP($AK$1,選択肢!$A$1:$J$32,C52,FALSE))</f>
        <v>管理者</v>
      </c>
      <c r="D47" s="297"/>
      <c r="E47" s="298" t="str">
        <f>IF(VLOOKUP($AK$1,選択肢!$A$1:$J$32,E52,FALSE)=0,"-",VLOOKUP($AK$1,選択肢!$A$1:$J$32,E52,FALSE))</f>
        <v>サービス提供責任者</v>
      </c>
      <c r="F47" s="298"/>
      <c r="G47" s="298"/>
      <c r="H47" s="298"/>
      <c r="I47" s="296" t="str">
        <f>IF(VLOOKUP($AK$1,選択肢!$A$1:$J$32,I52,FALSE)=0,"-",VLOOKUP($AK$1,選択肢!$A$1:$J$32,I52,FALSE))</f>
        <v>従業者</v>
      </c>
      <c r="J47" s="297"/>
      <c r="K47" s="297"/>
      <c r="L47" s="297"/>
      <c r="M47" s="297"/>
      <c r="N47" s="299"/>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62"/>
    </row>
    <row r="48" spans="1:40" ht="18" customHeight="1">
      <c r="A48" s="62"/>
      <c r="B48" s="67"/>
      <c r="C48" s="100" t="s">
        <v>178</v>
      </c>
      <c r="D48" s="100" t="s">
        <v>179</v>
      </c>
      <c r="E48" s="99" t="s">
        <v>178</v>
      </c>
      <c r="F48" s="294" t="s">
        <v>179</v>
      </c>
      <c r="G48" s="294"/>
      <c r="H48" s="294"/>
      <c r="I48" s="291" t="s">
        <v>178</v>
      </c>
      <c r="J48" s="292"/>
      <c r="K48" s="293"/>
      <c r="L48" s="291" t="s">
        <v>179</v>
      </c>
      <c r="M48" s="292"/>
      <c r="N48" s="293"/>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109"/>
      <c r="AM48" s="109"/>
      <c r="AN48" s="62"/>
    </row>
    <row r="49" spans="1:40" ht="18" customHeight="1">
      <c r="A49" s="62"/>
      <c r="B49" s="75" t="s">
        <v>180</v>
      </c>
      <c r="C49" s="99">
        <f>COUNTIFS($B$11:$B$30,C$47,$C$11:$C$30,"A",$E$11:$E$30,"*")</f>
        <v>0</v>
      </c>
      <c r="D49" s="99">
        <f>COUNTIFS($B$11:$B$30,C$47,$C$11:$C$30,"B",$E$11:$E$30,"*")</f>
        <v>0</v>
      </c>
      <c r="E49" s="99">
        <f>COUNTIFS($B$11:$B$30,E$47,$C$11:$C$30,"A",$E$11:$E$30,"*")</f>
        <v>0</v>
      </c>
      <c r="F49" s="291">
        <f>COUNTIFS($B$11:$B$30,E$47,$C$11:$C$30,"B",$E$11:$E$30,"*")</f>
        <v>0</v>
      </c>
      <c r="G49" s="292"/>
      <c r="H49" s="293"/>
      <c r="I49" s="291">
        <f>COUNTIFS($B$11:$B$30,I$47,$C$11:$C$30,"A",$E$11:$E$30,"*")</f>
        <v>0</v>
      </c>
      <c r="J49" s="292"/>
      <c r="K49" s="293"/>
      <c r="L49" s="291">
        <f>COUNTIFS($B$11:$B$30,I$47,$C$11:$C$30,"B",$E$11:$E$30,"*")</f>
        <v>0</v>
      </c>
      <c r="M49" s="292"/>
      <c r="N49" s="293"/>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109"/>
      <c r="AM49" s="109"/>
      <c r="AN49" s="62"/>
    </row>
    <row r="50" spans="1:40" ht="18" customHeight="1">
      <c r="A50" s="62"/>
      <c r="B50" s="82" t="s">
        <v>181</v>
      </c>
      <c r="C50" s="104"/>
      <c r="D50" s="104"/>
      <c r="E50" s="99">
        <f>COUNTIFS($B$11:$B$30,E$47,$C$11:$C$30,"C",$E$11:$E$30,"*")</f>
        <v>0</v>
      </c>
      <c r="F50" s="291">
        <f>COUNTIFS($B$11:$B$30,E$47,$C$11:$C$30,"D",$E$11:$E$30,"*")</f>
        <v>0</v>
      </c>
      <c r="G50" s="292"/>
      <c r="H50" s="293"/>
      <c r="I50" s="291">
        <f>COUNTIFS($B$11:$B$30,I$47,$C$11:$C$30,"C",$E$11:$E$30,"*")</f>
        <v>0</v>
      </c>
      <c r="J50" s="292"/>
      <c r="K50" s="293"/>
      <c r="L50" s="291">
        <f>COUNTIFS($B$11:$B$30,I$47,$C$11:$C$30,"D",$E$11:$E$30,"*")</f>
        <v>0</v>
      </c>
      <c r="M50" s="292"/>
      <c r="N50" s="293"/>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109"/>
      <c r="AM50" s="109"/>
      <c r="AN50" s="62"/>
    </row>
    <row r="51" spans="1:40" ht="18" customHeight="1">
      <c r="A51" s="62"/>
      <c r="B51" s="82" t="s">
        <v>182</v>
      </c>
      <c r="C51" s="300"/>
      <c r="D51" s="301"/>
      <c r="E51" s="291" t="str">
        <f>IF($AK$3="４週",SUMIFS($AK$11:$AK$30,$B$11:$B$30,E47)/4/$AH$5,IF($AK$3="歴月",SUMIFS($AK$11:$AK$30,$B$11:$B$30,E47)/$AL$5,"記載する期間を選択してください"))</f>
        <v>記載する期間を選択してください</v>
      </c>
      <c r="F51" s="292"/>
      <c r="G51" s="292"/>
      <c r="H51" s="293"/>
      <c r="I51" s="291" t="str">
        <f>IF($AK$3="４週",SUMIFS($AK$11:$AK$30,$B$11:$B$30,I47)/4/$AH$5,IF($AK$3="歴月",SUMIFS($AK$11:$AK$30,$B$11:$B$30,I47)/$AL$5,"記載する期間を選択してください"))</f>
        <v>記載する期間を選択してください</v>
      </c>
      <c r="J51" s="292"/>
      <c r="K51" s="292"/>
      <c r="L51" s="292"/>
      <c r="M51" s="292"/>
      <c r="N51" s="293"/>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98"/>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49" t="s">
        <v>126</v>
      </c>
      <c r="D60" s="249"/>
      <c r="E60" s="249"/>
      <c r="F60" s="60"/>
      <c r="G60" s="60"/>
    </row>
    <row r="61" spans="1:40" ht="15" customHeight="1">
      <c r="A61" s="60"/>
      <c r="B61" s="97" t="s">
        <v>127</v>
      </c>
      <c r="C61" s="295" t="s">
        <v>128</v>
      </c>
      <c r="D61" s="295"/>
      <c r="E61" s="295"/>
      <c r="F61" s="60"/>
      <c r="G61" s="60"/>
    </row>
    <row r="62" spans="1:40" ht="15" customHeight="1">
      <c r="A62" s="60"/>
      <c r="B62" s="97" t="s">
        <v>129</v>
      </c>
      <c r="C62" s="295" t="s">
        <v>130</v>
      </c>
      <c r="D62" s="295"/>
      <c r="E62" s="295"/>
      <c r="F62" s="60"/>
      <c r="G62" s="60"/>
    </row>
    <row r="63" spans="1:40" ht="15" customHeight="1">
      <c r="A63" s="60"/>
      <c r="B63" s="97" t="s">
        <v>131</v>
      </c>
      <c r="C63" s="295" t="s">
        <v>132</v>
      </c>
      <c r="D63" s="295"/>
      <c r="E63" s="295"/>
      <c r="F63" s="60"/>
      <c r="G63" s="60"/>
    </row>
    <row r="64" spans="1:40" ht="15" customHeight="1">
      <c r="A64" s="60"/>
      <c r="B64" s="97" t="s">
        <v>133</v>
      </c>
      <c r="C64" s="295" t="s">
        <v>134</v>
      </c>
      <c r="D64" s="295"/>
      <c r="E64" s="295"/>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sheetProtection algorithmName="SHA-512" hashValue="nLgbfPNCF8ejO/ZmcAGoB5PFmTQub571Qt+PFZJk1rbnFaUUjifjhu5MRCP+P41IeijmG16krRC6cGIGx2uF2w==" saltValue="U57995zCh3qO94RBrOAv0Q==" spinCount="100000" sheet="1" objects="1" scenarios="1" formatCells="0" insertRows="0"/>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7EA05-D3E0-49DA-9143-889D5E5F2793}">
  <dimension ref="A1:AN83"/>
  <sheetViews>
    <sheetView showGridLines="0"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4" t="s">
        <v>183</v>
      </c>
      <c r="AL1" s="304"/>
      <c r="AM1" s="304"/>
      <c r="AN1" s="304"/>
    </row>
    <row r="2" spans="1:40" ht="18" customHeight="1">
      <c r="A2" s="62"/>
      <c r="B2" s="63"/>
      <c r="C2" s="63"/>
      <c r="D2" s="63"/>
      <c r="E2" s="63"/>
      <c r="F2" s="63"/>
      <c r="G2" s="63"/>
      <c r="H2" s="63"/>
      <c r="I2" s="63"/>
      <c r="J2" s="63"/>
      <c r="K2" s="63"/>
      <c r="L2" s="63"/>
      <c r="M2" s="303">
        <v>2024</v>
      </c>
      <c r="N2" s="303"/>
      <c r="O2" s="303"/>
      <c r="P2" s="303"/>
      <c r="Q2" s="247" t="s">
        <v>94</v>
      </c>
      <c r="R2" s="247"/>
      <c r="S2" s="303">
        <v>5</v>
      </c>
      <c r="T2" s="303"/>
      <c r="U2" s="247" t="s">
        <v>95</v>
      </c>
      <c r="V2" s="247"/>
      <c r="W2" s="63"/>
      <c r="X2" s="63"/>
      <c r="Y2" s="63"/>
      <c r="Z2" s="62"/>
      <c r="AA2" s="62"/>
      <c r="AC2" s="81"/>
      <c r="AD2" s="63"/>
      <c r="AE2" s="63"/>
      <c r="AF2" s="63"/>
      <c r="AG2" s="63"/>
      <c r="AH2" s="63"/>
      <c r="AI2" s="81" t="s">
        <v>96</v>
      </c>
      <c r="AJ2" s="81"/>
      <c r="AK2" s="305"/>
      <c r="AL2" s="305"/>
      <c r="AM2" s="305"/>
      <c r="AN2" s="30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06" t="s">
        <v>154</v>
      </c>
      <c r="AL3" s="306"/>
      <c r="AM3" s="306"/>
      <c r="AN3" s="30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6"/>
      <c r="AL4" s="306"/>
      <c r="AM4" s="306"/>
      <c r="AN4" s="30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7">
        <v>40</v>
      </c>
      <c r="AI5" s="307"/>
      <c r="AJ5" s="307"/>
      <c r="AK5" s="88" t="s">
        <v>100</v>
      </c>
      <c r="AL5" s="308"/>
      <c r="AM5" s="88" t="s">
        <v>101</v>
      </c>
      <c r="AN5" s="62"/>
    </row>
    <row r="6" spans="1:40" ht="10" customHeight="1">
      <c r="A6" s="62"/>
      <c r="B6" s="121"/>
      <c r="C6" s="121"/>
      <c r="D6" s="121"/>
      <c r="E6" s="121"/>
      <c r="F6" s="121"/>
      <c r="G6" s="121"/>
      <c r="H6" s="121"/>
      <c r="I6" s="121"/>
      <c r="J6" s="121"/>
      <c r="K6" s="121"/>
      <c r="L6" s="121"/>
      <c r="M6" s="121"/>
      <c r="N6" s="121"/>
      <c r="O6" s="121"/>
      <c r="P6" s="121"/>
      <c r="Q6" s="121"/>
      <c r="R6" s="121"/>
      <c r="S6" s="121"/>
      <c r="T6" s="121"/>
      <c r="U6" s="121"/>
      <c r="V6" s="121"/>
      <c r="W6" s="121"/>
      <c r="X6" s="63"/>
      <c r="Y6" s="63"/>
      <c r="Z6" s="63"/>
      <c r="AA6" s="63"/>
      <c r="AB6" s="63"/>
      <c r="AC6" s="63"/>
      <c r="AD6" s="63"/>
      <c r="AE6" s="63"/>
      <c r="AF6" s="63"/>
      <c r="AG6" s="63"/>
      <c r="AH6" s="63"/>
      <c r="AI6" s="63"/>
      <c r="AJ6" s="63"/>
      <c r="AK6" s="63"/>
      <c r="AL6" s="63"/>
      <c r="AM6" s="62"/>
      <c r="AN6" s="62"/>
    </row>
    <row r="7" spans="1:40" ht="15" customHeight="1">
      <c r="A7" s="250" t="s">
        <v>102</v>
      </c>
      <c r="B7" s="257" t="s">
        <v>103</v>
      </c>
      <c r="C7" s="251" t="s">
        <v>104</v>
      </c>
      <c r="D7" s="249" t="s">
        <v>105</v>
      </c>
      <c r="E7" s="254" t="s">
        <v>106</v>
      </c>
      <c r="F7" s="242" t="s">
        <v>107</v>
      </c>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3" t="s">
        <v>108</v>
      </c>
      <c r="AL7" s="255" t="s">
        <v>109</v>
      </c>
      <c r="AM7" s="256" t="s">
        <v>110</v>
      </c>
      <c r="AN7" s="256"/>
    </row>
    <row r="8" spans="1:40" ht="15" customHeight="1">
      <c r="A8" s="250"/>
      <c r="B8" s="258"/>
      <c r="C8" s="252"/>
      <c r="D8" s="249"/>
      <c r="E8" s="254"/>
      <c r="F8" s="249" t="s">
        <v>111</v>
      </c>
      <c r="G8" s="249"/>
      <c r="H8" s="249"/>
      <c r="I8" s="249"/>
      <c r="J8" s="249"/>
      <c r="K8" s="249"/>
      <c r="L8" s="249"/>
      <c r="M8" s="249" t="s">
        <v>112</v>
      </c>
      <c r="N8" s="249"/>
      <c r="O8" s="249"/>
      <c r="P8" s="249"/>
      <c r="Q8" s="249"/>
      <c r="R8" s="249"/>
      <c r="S8" s="249"/>
      <c r="T8" s="249" t="s">
        <v>113</v>
      </c>
      <c r="U8" s="249"/>
      <c r="V8" s="249"/>
      <c r="W8" s="249"/>
      <c r="X8" s="249"/>
      <c r="Y8" s="249"/>
      <c r="Z8" s="249"/>
      <c r="AA8" s="249" t="s">
        <v>114</v>
      </c>
      <c r="AB8" s="249"/>
      <c r="AC8" s="249"/>
      <c r="AD8" s="249"/>
      <c r="AE8" s="249"/>
      <c r="AF8" s="249"/>
      <c r="AG8" s="249"/>
      <c r="AH8" s="249" t="s">
        <v>115</v>
      </c>
      <c r="AI8" s="249"/>
      <c r="AJ8" s="249"/>
      <c r="AK8" s="243"/>
      <c r="AL8" s="255"/>
      <c r="AM8" s="256"/>
      <c r="AN8" s="256"/>
    </row>
    <row r="9" spans="1:40" ht="15" customHeight="1">
      <c r="A9" s="250"/>
      <c r="B9" s="259" t="s">
        <v>155</v>
      </c>
      <c r="C9" s="252"/>
      <c r="D9" s="249"/>
      <c r="E9" s="2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3"/>
      <c r="AL9" s="255"/>
      <c r="AM9" s="256"/>
      <c r="AN9" s="256"/>
    </row>
    <row r="10" spans="1:40" ht="15" customHeight="1">
      <c r="A10" s="250"/>
      <c r="B10" s="260"/>
      <c r="C10" s="253"/>
      <c r="D10" s="249"/>
      <c r="E10" s="2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3"/>
      <c r="AL10" s="255"/>
      <c r="AM10" s="256"/>
      <c r="AN10" s="256"/>
    </row>
    <row r="11" spans="1:40" ht="18" customHeight="1">
      <c r="A11" s="309">
        <v>1</v>
      </c>
      <c r="B11" s="310" t="s">
        <v>156</v>
      </c>
      <c r="C11" s="311" t="s">
        <v>127</v>
      </c>
      <c r="D11" s="312"/>
      <c r="E11" s="313" t="s">
        <v>127</v>
      </c>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5"/>
      <c r="AL11" s="316"/>
      <c r="AM11" s="317"/>
      <c r="AN11" s="317"/>
    </row>
    <row r="12" spans="1:40" ht="18" customHeight="1">
      <c r="A12" s="309">
        <v>2</v>
      </c>
      <c r="B12" s="310" t="s">
        <v>157</v>
      </c>
      <c r="C12" s="311" t="s">
        <v>129</v>
      </c>
      <c r="D12" s="312"/>
      <c r="E12" s="313" t="s">
        <v>129</v>
      </c>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8">
        <f>+SUM(F12:AJ12)</f>
        <v>0</v>
      </c>
      <c r="AL12" s="319">
        <f t="shared" ref="AL12:AL30" si="0">IF($AK$3="４週",AK12/4,AK12/(DAY(EOMONTH($F$9,0))/7))</f>
        <v>0</v>
      </c>
      <c r="AM12" s="317"/>
      <c r="AN12" s="317"/>
    </row>
    <row r="13" spans="1:40" ht="18" customHeight="1">
      <c r="A13" s="309">
        <v>3</v>
      </c>
      <c r="B13" s="310" t="s">
        <v>157</v>
      </c>
      <c r="C13" s="311" t="s">
        <v>131</v>
      </c>
      <c r="D13" s="312"/>
      <c r="E13" s="313" t="s">
        <v>131</v>
      </c>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8">
        <f>+SUM(F13:AJ13)</f>
        <v>0</v>
      </c>
      <c r="AL13" s="319">
        <f t="shared" si="0"/>
        <v>0</v>
      </c>
      <c r="AM13" s="317"/>
      <c r="AN13" s="317"/>
    </row>
    <row r="14" spans="1:40" ht="18" customHeight="1">
      <c r="A14" s="309">
        <v>4</v>
      </c>
      <c r="B14" s="310" t="s">
        <v>158</v>
      </c>
      <c r="C14" s="311" t="s">
        <v>131</v>
      </c>
      <c r="D14" s="312"/>
      <c r="E14" s="313" t="s">
        <v>133</v>
      </c>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8">
        <f t="shared" ref="AK14:AK30" si="1">+SUM(F14:AJ14)</f>
        <v>0</v>
      </c>
      <c r="AL14" s="319">
        <f t="shared" si="0"/>
        <v>0</v>
      </c>
      <c r="AM14" s="317"/>
      <c r="AN14" s="317"/>
    </row>
    <row r="15" spans="1:40" ht="18" customHeight="1">
      <c r="A15" s="309">
        <v>5</v>
      </c>
      <c r="B15" s="310" t="s">
        <v>158</v>
      </c>
      <c r="C15" s="311" t="s">
        <v>131</v>
      </c>
      <c r="D15" s="312"/>
      <c r="E15" s="313" t="s">
        <v>159</v>
      </c>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8">
        <f t="shared" si="1"/>
        <v>0</v>
      </c>
      <c r="AL15" s="319">
        <f t="shared" si="0"/>
        <v>0</v>
      </c>
      <c r="AM15" s="317"/>
      <c r="AN15" s="317"/>
    </row>
    <row r="16" spans="1:40" ht="18" customHeight="1">
      <c r="A16" s="309">
        <v>6</v>
      </c>
      <c r="B16" s="310" t="s">
        <v>158</v>
      </c>
      <c r="C16" s="311" t="s">
        <v>133</v>
      </c>
      <c r="D16" s="312"/>
      <c r="E16" s="313" t="s">
        <v>160</v>
      </c>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8">
        <f t="shared" si="1"/>
        <v>0</v>
      </c>
      <c r="AL16" s="319">
        <f t="shared" si="0"/>
        <v>0</v>
      </c>
      <c r="AM16" s="317"/>
      <c r="AN16" s="317"/>
    </row>
    <row r="17" spans="1:40" ht="18" customHeight="1">
      <c r="A17" s="309">
        <v>7</v>
      </c>
      <c r="B17" s="310" t="s">
        <v>158</v>
      </c>
      <c r="C17" s="311" t="s">
        <v>133</v>
      </c>
      <c r="D17" s="312"/>
      <c r="E17" s="313" t="s">
        <v>161</v>
      </c>
      <c r="F17" s="314"/>
      <c r="G17" s="314"/>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8">
        <f t="shared" si="1"/>
        <v>0</v>
      </c>
      <c r="AL17" s="319">
        <f t="shared" si="0"/>
        <v>0</v>
      </c>
      <c r="AM17" s="317"/>
      <c r="AN17" s="317"/>
    </row>
    <row r="18" spans="1:40" ht="18" customHeight="1">
      <c r="A18" s="309">
        <v>8</v>
      </c>
      <c r="B18" s="310" t="s">
        <v>158</v>
      </c>
      <c r="C18" s="311" t="s">
        <v>133</v>
      </c>
      <c r="D18" s="312"/>
      <c r="E18" s="313" t="s">
        <v>162</v>
      </c>
      <c r="F18" s="314"/>
      <c r="G18" s="314"/>
      <c r="H18" s="314"/>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8">
        <f t="shared" si="1"/>
        <v>0</v>
      </c>
      <c r="AL18" s="319">
        <f t="shared" si="0"/>
        <v>0</v>
      </c>
      <c r="AM18" s="317"/>
      <c r="AN18" s="317"/>
    </row>
    <row r="19" spans="1:40" ht="18" customHeight="1">
      <c r="A19" s="309">
        <v>9</v>
      </c>
      <c r="B19" s="310" t="s">
        <v>158</v>
      </c>
      <c r="C19" s="311" t="s">
        <v>133</v>
      </c>
      <c r="D19" s="312"/>
      <c r="E19" s="313" t="s">
        <v>163</v>
      </c>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8">
        <f t="shared" si="1"/>
        <v>0</v>
      </c>
      <c r="AL19" s="319">
        <f t="shared" si="0"/>
        <v>0</v>
      </c>
      <c r="AM19" s="317"/>
      <c r="AN19" s="317"/>
    </row>
    <row r="20" spans="1:40" ht="18" customHeight="1">
      <c r="A20" s="309">
        <v>10</v>
      </c>
      <c r="B20" s="310" t="s">
        <v>158</v>
      </c>
      <c r="C20" s="311" t="s">
        <v>133</v>
      </c>
      <c r="D20" s="312"/>
      <c r="E20" s="313" t="s">
        <v>164</v>
      </c>
      <c r="F20" s="314"/>
      <c r="G20" s="314"/>
      <c r="H20" s="314"/>
      <c r="I20" s="314"/>
      <c r="J20" s="314"/>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8">
        <f t="shared" si="1"/>
        <v>0</v>
      </c>
      <c r="AL20" s="319">
        <f t="shared" si="0"/>
        <v>0</v>
      </c>
      <c r="AM20" s="317"/>
      <c r="AN20" s="317"/>
    </row>
    <row r="21" spans="1:40" ht="18" customHeight="1">
      <c r="A21" s="309">
        <v>11</v>
      </c>
      <c r="B21" s="310"/>
      <c r="C21" s="311"/>
      <c r="D21" s="312"/>
      <c r="E21" s="313"/>
      <c r="F21" s="314"/>
      <c r="G21" s="314"/>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8">
        <f t="shared" si="1"/>
        <v>0</v>
      </c>
      <c r="AL21" s="319">
        <f t="shared" si="0"/>
        <v>0</v>
      </c>
      <c r="AM21" s="317"/>
      <c r="AN21" s="317"/>
    </row>
    <row r="22" spans="1:40" ht="18" customHeight="1">
      <c r="A22" s="309">
        <v>12</v>
      </c>
      <c r="B22" s="310"/>
      <c r="C22" s="311"/>
      <c r="D22" s="312"/>
      <c r="E22" s="313"/>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8">
        <f t="shared" si="1"/>
        <v>0</v>
      </c>
      <c r="AL22" s="319">
        <f t="shared" si="0"/>
        <v>0</v>
      </c>
      <c r="AM22" s="317"/>
      <c r="AN22" s="317"/>
    </row>
    <row r="23" spans="1:40" ht="18" customHeight="1">
      <c r="A23" s="309">
        <v>13</v>
      </c>
      <c r="B23" s="310"/>
      <c r="C23" s="311"/>
      <c r="D23" s="312"/>
      <c r="E23" s="313"/>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8">
        <f t="shared" si="1"/>
        <v>0</v>
      </c>
      <c r="AL23" s="319">
        <f t="shared" si="0"/>
        <v>0</v>
      </c>
      <c r="AM23" s="317"/>
      <c r="AN23" s="317"/>
    </row>
    <row r="24" spans="1:40" ht="18" customHeight="1">
      <c r="A24" s="309">
        <v>14</v>
      </c>
      <c r="B24" s="310"/>
      <c r="C24" s="311"/>
      <c r="D24" s="312"/>
      <c r="E24" s="313"/>
      <c r="F24" s="314"/>
      <c r="G24" s="314"/>
      <c r="H24" s="314"/>
      <c r="I24" s="314"/>
      <c r="J24" s="31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8">
        <f t="shared" si="1"/>
        <v>0</v>
      </c>
      <c r="AL24" s="319">
        <f t="shared" si="0"/>
        <v>0</v>
      </c>
      <c r="AM24" s="317"/>
      <c r="AN24" s="317"/>
    </row>
    <row r="25" spans="1:40" ht="18" customHeight="1">
      <c r="A25" s="309">
        <v>15</v>
      </c>
      <c r="B25" s="310"/>
      <c r="C25" s="311"/>
      <c r="D25" s="312"/>
      <c r="E25" s="313"/>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8">
        <f t="shared" si="1"/>
        <v>0</v>
      </c>
      <c r="AL25" s="319">
        <f t="shared" si="0"/>
        <v>0</v>
      </c>
      <c r="AM25" s="317"/>
      <c r="AN25" s="317"/>
    </row>
    <row r="26" spans="1:40" ht="18" customHeight="1">
      <c r="A26" s="309">
        <v>16</v>
      </c>
      <c r="B26" s="310"/>
      <c r="C26" s="311"/>
      <c r="D26" s="312"/>
      <c r="E26" s="313"/>
      <c r="F26" s="314"/>
      <c r="G26" s="314"/>
      <c r="H26" s="314"/>
      <c r="I26" s="314"/>
      <c r="J26" s="314"/>
      <c r="K26" s="314"/>
      <c r="L26" s="314"/>
      <c r="M26" s="314"/>
      <c r="N26" s="314"/>
      <c r="O26" s="314"/>
      <c r="P26" s="314"/>
      <c r="Q26" s="314"/>
      <c r="R26" s="314"/>
      <c r="S26" s="314"/>
      <c r="T26" s="314"/>
      <c r="U26" s="314"/>
      <c r="V26" s="314"/>
      <c r="W26" s="314"/>
      <c r="X26" s="314"/>
      <c r="Y26" s="314"/>
      <c r="Z26" s="314"/>
      <c r="AA26" s="314"/>
      <c r="AB26" s="314"/>
      <c r="AC26" s="314"/>
      <c r="AD26" s="314"/>
      <c r="AE26" s="314"/>
      <c r="AF26" s="314"/>
      <c r="AG26" s="314"/>
      <c r="AH26" s="314"/>
      <c r="AI26" s="314"/>
      <c r="AJ26" s="314"/>
      <c r="AK26" s="318">
        <f t="shared" si="1"/>
        <v>0</v>
      </c>
      <c r="AL26" s="319">
        <f t="shared" si="0"/>
        <v>0</v>
      </c>
      <c r="AM26" s="317"/>
      <c r="AN26" s="317"/>
    </row>
    <row r="27" spans="1:40" ht="18" customHeight="1">
      <c r="A27" s="309">
        <v>17</v>
      </c>
      <c r="B27" s="310"/>
      <c r="C27" s="311"/>
      <c r="D27" s="312"/>
      <c r="E27" s="313"/>
      <c r="F27" s="314"/>
      <c r="G27" s="314"/>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8">
        <f t="shared" si="1"/>
        <v>0</v>
      </c>
      <c r="AL27" s="319">
        <f t="shared" si="0"/>
        <v>0</v>
      </c>
      <c r="AM27" s="317"/>
      <c r="AN27" s="317"/>
    </row>
    <row r="28" spans="1:40" ht="18" customHeight="1">
      <c r="A28" s="309">
        <v>18</v>
      </c>
      <c r="B28" s="310"/>
      <c r="C28" s="311"/>
      <c r="D28" s="312"/>
      <c r="E28" s="313"/>
      <c r="F28" s="314"/>
      <c r="G28" s="314"/>
      <c r="H28" s="314"/>
      <c r="I28" s="314"/>
      <c r="J28" s="314"/>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8">
        <f t="shared" si="1"/>
        <v>0</v>
      </c>
      <c r="AL28" s="319">
        <f t="shared" si="0"/>
        <v>0</v>
      </c>
      <c r="AM28" s="317"/>
      <c r="AN28" s="317"/>
    </row>
    <row r="29" spans="1:40" ht="18" customHeight="1">
      <c r="A29" s="309">
        <v>19</v>
      </c>
      <c r="B29" s="310"/>
      <c r="C29" s="311"/>
      <c r="D29" s="312"/>
      <c r="E29" s="313"/>
      <c r="F29" s="314"/>
      <c r="G29" s="314"/>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8">
        <f t="shared" si="1"/>
        <v>0</v>
      </c>
      <c r="AL29" s="319">
        <f t="shared" si="0"/>
        <v>0</v>
      </c>
      <c r="AM29" s="317"/>
      <c r="AN29" s="317"/>
    </row>
    <row r="30" spans="1:40" ht="18" customHeight="1">
      <c r="A30" s="309">
        <v>20</v>
      </c>
      <c r="B30" s="310"/>
      <c r="C30" s="311"/>
      <c r="D30" s="312"/>
      <c r="E30" s="313"/>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8">
        <f t="shared" si="1"/>
        <v>0</v>
      </c>
      <c r="AL30" s="319">
        <f t="shared" si="0"/>
        <v>0</v>
      </c>
      <c r="AM30" s="317"/>
      <c r="AN30" s="317"/>
    </row>
    <row r="31" spans="1:40" ht="18" customHeight="1">
      <c r="A31" s="254" t="s">
        <v>116</v>
      </c>
      <c r="B31" s="262"/>
      <c r="C31" s="262"/>
      <c r="D31" s="262"/>
      <c r="E31" s="2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50"/>
      <c r="AN31" s="250"/>
    </row>
    <row r="32" spans="1:40" ht="18" customHeight="1">
      <c r="A32" s="262" t="s">
        <v>117</v>
      </c>
      <c r="B32" s="262"/>
      <c r="C32" s="262"/>
      <c r="D32" s="262"/>
      <c r="E32" s="263"/>
      <c r="F32" s="320">
        <v>12</v>
      </c>
      <c r="G32" s="320">
        <v>20</v>
      </c>
      <c r="H32" s="320">
        <v>12</v>
      </c>
      <c r="I32" s="320">
        <v>20</v>
      </c>
      <c r="J32" s="320">
        <v>12</v>
      </c>
      <c r="K32" s="320">
        <v>20</v>
      </c>
      <c r="L32" s="320">
        <v>12</v>
      </c>
      <c r="M32" s="320">
        <v>20</v>
      </c>
      <c r="N32" s="320">
        <v>12</v>
      </c>
      <c r="O32" s="320">
        <v>20</v>
      </c>
      <c r="P32" s="320">
        <v>12</v>
      </c>
      <c r="Q32" s="320">
        <v>20</v>
      </c>
      <c r="R32" s="320">
        <v>12</v>
      </c>
      <c r="S32" s="320">
        <v>20</v>
      </c>
      <c r="T32" s="320">
        <v>12</v>
      </c>
      <c r="U32" s="320">
        <v>20</v>
      </c>
      <c r="V32" s="320">
        <v>12</v>
      </c>
      <c r="W32" s="320">
        <v>20</v>
      </c>
      <c r="X32" s="320">
        <v>12</v>
      </c>
      <c r="Y32" s="320">
        <v>20</v>
      </c>
      <c r="Z32" s="320">
        <v>12</v>
      </c>
      <c r="AA32" s="320">
        <v>20</v>
      </c>
      <c r="AB32" s="320">
        <v>12</v>
      </c>
      <c r="AC32" s="320">
        <v>20</v>
      </c>
      <c r="AD32" s="320">
        <v>12</v>
      </c>
      <c r="AE32" s="320">
        <v>20</v>
      </c>
      <c r="AF32" s="320">
        <v>12</v>
      </c>
      <c r="AG32" s="320">
        <v>20</v>
      </c>
      <c r="AH32" s="320">
        <v>12</v>
      </c>
      <c r="AI32" s="320">
        <v>20</v>
      </c>
      <c r="AJ32" s="320">
        <v>20</v>
      </c>
      <c r="AK32" s="72"/>
      <c r="AL32" s="73"/>
      <c r="AM32" s="250"/>
      <c r="AN32" s="250"/>
    </row>
    <row r="33" spans="1:40" ht="15" customHeight="1">
      <c r="A33" s="121"/>
      <c r="B33" s="121"/>
      <c r="C33" s="121"/>
      <c r="D33" s="121"/>
      <c r="E33" s="12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21"/>
      <c r="AL33" s="121"/>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121"/>
      <c r="AM34" s="121"/>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121"/>
      <c r="AM35" s="121"/>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121"/>
      <c r="AM36" s="121"/>
      <c r="AN36" s="62"/>
    </row>
    <row r="37" spans="1:40" ht="18" customHeight="1">
      <c r="A37" s="68" t="s">
        <v>165</v>
      </c>
      <c r="B37" s="60"/>
      <c r="D37" s="60"/>
      <c r="E37" s="60"/>
      <c r="F37" s="60"/>
      <c r="G37" s="60"/>
      <c r="H37" s="60"/>
      <c r="I37" s="60"/>
      <c r="J37" s="60"/>
      <c r="K37" s="60"/>
    </row>
    <row r="38" spans="1:40" ht="18" customHeight="1">
      <c r="A38" s="103" t="s">
        <v>166</v>
      </c>
      <c r="B38" s="103"/>
      <c r="M38" s="68" t="s">
        <v>167</v>
      </c>
      <c r="N38" s="60"/>
      <c r="P38" s="60"/>
      <c r="Q38" s="60"/>
      <c r="R38" s="60"/>
      <c r="S38" s="60"/>
      <c r="T38" s="60"/>
      <c r="U38" s="111"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121"/>
      <c r="AN38" s="121"/>
    </row>
    <row r="39" spans="1:40" ht="18.75" customHeight="1">
      <c r="A39" s="264"/>
      <c r="B39" s="264"/>
      <c r="C39" s="264"/>
      <c r="D39" s="120">
        <f>IF(S2=1,10,IF(S2=2,11,IF(S2=3,12,S2-3)))</f>
        <v>2</v>
      </c>
      <c r="E39" s="120">
        <f>IF(S2=1,11,IF(S2=2,12,S2-2))</f>
        <v>3</v>
      </c>
      <c r="F39" s="265">
        <f>IF(S2=1,12,S2-1)</f>
        <v>4</v>
      </c>
      <c r="G39" s="265"/>
      <c r="H39" s="265"/>
      <c r="I39" s="249" t="s">
        <v>168</v>
      </c>
      <c r="J39" s="249"/>
      <c r="K39" s="249"/>
      <c r="M39" s="254" t="s">
        <v>169</v>
      </c>
      <c r="N39" s="262"/>
      <c r="O39" s="262"/>
      <c r="P39" s="262"/>
      <c r="Q39" s="262"/>
      <c r="R39" s="262"/>
      <c r="S39" s="262"/>
      <c r="T39" s="262"/>
      <c r="U39" s="262"/>
      <c r="V39" s="262"/>
      <c r="W39" s="262"/>
      <c r="X39" s="262"/>
      <c r="Y39" s="262"/>
      <c r="Z39" s="262"/>
      <c r="AA39" s="262"/>
      <c r="AB39" s="262"/>
      <c r="AC39" s="262"/>
      <c r="AD39" s="262"/>
      <c r="AE39" s="262"/>
      <c r="AF39" s="262"/>
      <c r="AG39" s="262"/>
      <c r="AH39" s="286" t="s">
        <v>170</v>
      </c>
      <c r="AI39" s="287"/>
      <c r="AJ39" s="287"/>
      <c r="AK39" s="287"/>
      <c r="AL39" s="288"/>
      <c r="AM39" s="255" t="s">
        <v>171</v>
      </c>
      <c r="AN39" s="255"/>
    </row>
    <row r="40" spans="1:40" ht="18" customHeight="1">
      <c r="A40" s="255" t="s">
        <v>184</v>
      </c>
      <c r="B40" s="255"/>
      <c r="C40" s="255"/>
      <c r="D40" s="321">
        <v>80</v>
      </c>
      <c r="E40" s="321">
        <v>80</v>
      </c>
      <c r="F40" s="322">
        <v>81</v>
      </c>
      <c r="G40" s="322"/>
      <c r="H40" s="322"/>
      <c r="I40" s="249">
        <f>SUM(D40:F40)</f>
        <v>241</v>
      </c>
      <c r="J40" s="249"/>
      <c r="K40" s="249"/>
      <c r="M40" s="323" t="s">
        <v>172</v>
      </c>
      <c r="N40" s="251" t="s">
        <v>173</v>
      </c>
      <c r="O40" s="270"/>
      <c r="P40" s="271"/>
      <c r="Q40" s="276" t="s">
        <v>185</v>
      </c>
      <c r="R40" s="277"/>
      <c r="S40" s="277"/>
      <c r="T40" s="277"/>
      <c r="U40" s="277"/>
      <c r="V40" s="277"/>
      <c r="W40" s="277"/>
      <c r="X40" s="277"/>
      <c r="Y40" s="277"/>
      <c r="Z40" s="277"/>
      <c r="AA40" s="277"/>
      <c r="AB40" s="277"/>
      <c r="AC40" s="277"/>
      <c r="AD40" s="277"/>
      <c r="AE40" s="277"/>
      <c r="AF40" s="277"/>
      <c r="AG40" s="278"/>
      <c r="AH40" s="289">
        <f>SUM(F32:AJ32)</f>
        <v>500</v>
      </c>
      <c r="AI40" s="243"/>
      <c r="AJ40" s="115" t="s">
        <v>174</v>
      </c>
      <c r="AK40" s="289">
        <f>ROUNDUP(AH40/1000,0)</f>
        <v>1</v>
      </c>
      <c r="AL40" s="243"/>
      <c r="AM40" s="257">
        <f>MIN(AH40:AK42)</f>
        <v>1</v>
      </c>
      <c r="AN40" s="279"/>
    </row>
    <row r="41" spans="1:40" ht="18" customHeight="1">
      <c r="A41" s="261"/>
      <c r="B41" s="261"/>
      <c r="C41" s="261"/>
      <c r="D41" s="121"/>
      <c r="E41" s="121"/>
      <c r="F41" s="106"/>
      <c r="G41" s="106"/>
      <c r="H41" s="105" t="s">
        <v>186</v>
      </c>
      <c r="I41" s="106"/>
      <c r="J41" s="106"/>
      <c r="K41" s="106"/>
      <c r="L41" s="107"/>
      <c r="M41" s="324"/>
      <c r="N41" s="252"/>
      <c r="O41" s="272"/>
      <c r="P41" s="273"/>
      <c r="Q41" s="283" t="s">
        <v>187</v>
      </c>
      <c r="R41" s="284"/>
      <c r="S41" s="284"/>
      <c r="T41" s="284"/>
      <c r="U41" s="284"/>
      <c r="V41" s="284"/>
      <c r="W41" s="284"/>
      <c r="X41" s="284"/>
      <c r="Y41" s="284"/>
      <c r="Z41" s="284"/>
      <c r="AA41" s="284"/>
      <c r="AB41" s="284"/>
      <c r="AC41" s="284"/>
      <c r="AD41" s="284"/>
      <c r="AE41" s="284"/>
      <c r="AF41" s="284"/>
      <c r="AG41" s="285"/>
      <c r="AH41" s="254">
        <f>COUNTA(B12:B30)</f>
        <v>9</v>
      </c>
      <c r="AI41" s="263"/>
      <c r="AJ41" s="112" t="s">
        <v>175</v>
      </c>
      <c r="AK41" s="289">
        <f>ROUNDUP(AH41/20,0)</f>
        <v>1</v>
      </c>
      <c r="AL41" s="243"/>
      <c r="AM41" s="258"/>
      <c r="AN41" s="280"/>
    </row>
    <row r="42" spans="1:40" ht="18" customHeight="1">
      <c r="B42" s="59"/>
      <c r="I42" s="249">
        <f>I40/3</f>
        <v>80.333333333333329</v>
      </c>
      <c r="J42" s="249"/>
      <c r="K42" s="249"/>
      <c r="M42" s="325"/>
      <c r="N42" s="253"/>
      <c r="O42" s="274"/>
      <c r="P42" s="275"/>
      <c r="Q42" s="283" t="s">
        <v>188</v>
      </c>
      <c r="R42" s="284"/>
      <c r="S42" s="284"/>
      <c r="T42" s="284"/>
      <c r="U42" s="284"/>
      <c r="V42" s="284"/>
      <c r="W42" s="284"/>
      <c r="X42" s="284"/>
      <c r="Y42" s="284"/>
      <c r="Z42" s="284"/>
      <c r="AA42" s="284"/>
      <c r="AB42" s="284"/>
      <c r="AC42" s="284"/>
      <c r="AD42" s="284"/>
      <c r="AE42" s="284"/>
      <c r="AF42" s="284"/>
      <c r="AG42" s="285"/>
      <c r="AH42" s="289">
        <f>ROUNDDOWN(I42,1)</f>
        <v>80.3</v>
      </c>
      <c r="AI42" s="243"/>
      <c r="AJ42" s="113" t="s">
        <v>175</v>
      </c>
      <c r="AK42" s="289">
        <f>ROUNDUP(AH42/10,0)</f>
        <v>9</v>
      </c>
      <c r="AL42" s="243"/>
      <c r="AM42" s="281"/>
      <c r="AN42" s="282"/>
    </row>
    <row r="43" spans="1:40" ht="18" customHeight="1">
      <c r="B43" s="59"/>
      <c r="I43" s="121"/>
      <c r="J43" s="121"/>
      <c r="K43" s="121"/>
      <c r="M43" s="321"/>
      <c r="N43" s="283" t="s">
        <v>176</v>
      </c>
      <c r="O43" s="284"/>
      <c r="P43" s="284"/>
      <c r="Q43" s="284"/>
      <c r="R43" s="284"/>
      <c r="S43" s="284"/>
      <c r="T43" s="284"/>
      <c r="U43" s="284"/>
      <c r="V43" s="284"/>
      <c r="W43" s="284"/>
      <c r="X43" s="284"/>
      <c r="Y43" s="284"/>
      <c r="Z43" s="284"/>
      <c r="AA43" s="284"/>
      <c r="AB43" s="284"/>
      <c r="AC43" s="284"/>
      <c r="AD43" s="284"/>
      <c r="AE43" s="284"/>
      <c r="AF43" s="284"/>
      <c r="AG43" s="285"/>
      <c r="AH43" s="267"/>
      <c r="AI43" s="268"/>
      <c r="AJ43" s="268"/>
      <c r="AK43" s="268"/>
      <c r="AL43" s="269"/>
      <c r="AM43" s="254" cm="1">
        <f t="array" ref="AM43">ROUNDUP(_xlfn.IFS(AM40&lt;2,1,AND(AM40&lt;=2,AM40&lt;6),AM40-1,AM40&gt;=6,AM40/2*3),1)</f>
        <v>1</v>
      </c>
      <c r="AN43" s="263"/>
    </row>
    <row r="44" spans="1:40" ht="18" customHeight="1">
      <c r="A44" s="62"/>
      <c r="B44" s="59"/>
      <c r="H44" s="60"/>
      <c r="M44" s="60" t="s">
        <v>189</v>
      </c>
      <c r="W44" s="121"/>
      <c r="X44" s="60"/>
      <c r="Y44" s="60"/>
      <c r="Z44" s="60"/>
      <c r="AA44" s="60"/>
      <c r="AB44" s="60"/>
      <c r="AC44" s="60"/>
      <c r="AD44" s="60"/>
      <c r="AE44" s="60"/>
      <c r="AF44" s="60"/>
      <c r="AG44" s="60"/>
      <c r="AH44" s="60"/>
      <c r="AI44" s="60"/>
      <c r="AJ44" s="101"/>
      <c r="AK44" s="60"/>
      <c r="AL44" s="121"/>
      <c r="AM44" s="121"/>
      <c r="AN44" s="62"/>
    </row>
    <row r="45" spans="1:40" ht="5.15" customHeight="1">
      <c r="A45" s="86"/>
      <c r="B45" s="86"/>
      <c r="C45" s="86"/>
      <c r="D45" s="86"/>
      <c r="E45" s="86"/>
      <c r="F45" s="86"/>
      <c r="G45" s="86"/>
      <c r="H45" s="86"/>
      <c r="I45" s="86"/>
      <c r="J45" s="60"/>
      <c r="K45" s="60"/>
      <c r="L45" s="60"/>
      <c r="M45" s="101"/>
      <c r="N45" s="60"/>
      <c r="W45" s="121"/>
      <c r="X45" s="60"/>
      <c r="Y45" s="60"/>
      <c r="Z45" s="60"/>
      <c r="AA45" s="60"/>
      <c r="AB45" s="60"/>
      <c r="AC45" s="60"/>
      <c r="AD45" s="60"/>
      <c r="AE45" s="60"/>
      <c r="AF45" s="60"/>
      <c r="AG45" s="60"/>
      <c r="AH45" s="60"/>
      <c r="AI45" s="60"/>
      <c r="AJ45" s="101"/>
      <c r="AK45" s="60"/>
      <c r="AL45" s="121"/>
      <c r="AM45" s="121"/>
      <c r="AN45" s="62"/>
    </row>
    <row r="46" spans="1:40" ht="21" customHeight="1">
      <c r="A46" s="68" t="s">
        <v>177</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121"/>
      <c r="C47" s="296" t="str">
        <f>IF(VLOOKUP($AK$1,選択肢!$A$1:$J$32,C52,FALSE)=0,"-",VLOOKUP($AK$1,選択肢!$A$1:$J$32,C52,FALSE))</f>
        <v>管理者</v>
      </c>
      <c r="D47" s="297"/>
      <c r="E47" s="298" t="str">
        <f>IF(VLOOKUP($AK$1,選択肢!$A$1:$J$32,E52,FALSE)=0,"-",VLOOKUP($AK$1,選択肢!$A$1:$J$32,E52,FALSE))</f>
        <v>サービス提供責任者</v>
      </c>
      <c r="F47" s="298"/>
      <c r="G47" s="298"/>
      <c r="H47" s="298"/>
      <c r="I47" s="296" t="str">
        <f>IF(VLOOKUP($AK$1,選択肢!$A$1:$J$32,I52,FALSE)=0,"-",VLOOKUP($AK$1,選択肢!$A$1:$J$32,I52,FALSE))</f>
        <v>従業者</v>
      </c>
      <c r="J47" s="297"/>
      <c r="K47" s="297"/>
      <c r="L47" s="297"/>
      <c r="M47" s="297"/>
      <c r="N47" s="299"/>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62"/>
    </row>
    <row r="48" spans="1:40" ht="18" customHeight="1">
      <c r="A48" s="62"/>
      <c r="B48" s="121"/>
      <c r="C48" s="118" t="s">
        <v>178</v>
      </c>
      <c r="D48" s="118" t="s">
        <v>179</v>
      </c>
      <c r="E48" s="119" t="s">
        <v>178</v>
      </c>
      <c r="F48" s="294" t="s">
        <v>179</v>
      </c>
      <c r="G48" s="294"/>
      <c r="H48" s="294"/>
      <c r="I48" s="291" t="s">
        <v>178</v>
      </c>
      <c r="J48" s="292"/>
      <c r="K48" s="293"/>
      <c r="L48" s="291" t="s">
        <v>179</v>
      </c>
      <c r="M48" s="292"/>
      <c r="N48" s="293"/>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117"/>
      <c r="AM48" s="117"/>
      <c r="AN48" s="62"/>
    </row>
    <row r="49" spans="1:40" ht="18" customHeight="1">
      <c r="A49" s="62"/>
      <c r="B49" s="114" t="s">
        <v>180</v>
      </c>
      <c r="C49" s="119">
        <f>COUNTIFS($B$11:$B$30,C$47,$C$11:$C$30,"A",$E$11:$E$30,"*")</f>
        <v>1</v>
      </c>
      <c r="D49" s="119">
        <f>COUNTIFS($B$11:$B$30,C$47,$C$11:$C$30,"B",$E$11:$E$30,"*")</f>
        <v>0</v>
      </c>
      <c r="E49" s="119">
        <f>COUNTIFS($B$11:$B$30,E$47,$C$11:$C$30,"A",$E$11:$E$30,"*")</f>
        <v>0</v>
      </c>
      <c r="F49" s="291">
        <f>COUNTIFS($B$11:$B$30,E$47,$C$11:$C$30,"B",$E$11:$E$30,"*")</f>
        <v>1</v>
      </c>
      <c r="G49" s="292"/>
      <c r="H49" s="293"/>
      <c r="I49" s="291">
        <f>COUNTIFS($B$11:$B$30,I$47,$C$11:$C$30,"A",$E$11:$E$30,"*")</f>
        <v>0</v>
      </c>
      <c r="J49" s="292"/>
      <c r="K49" s="293"/>
      <c r="L49" s="291">
        <f>COUNTIFS($B$11:$B$30,I$47,$C$11:$C$30,"B",$E$11:$E$30,"*")</f>
        <v>0</v>
      </c>
      <c r="M49" s="292"/>
      <c r="N49" s="293"/>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117"/>
      <c r="AM49" s="117"/>
      <c r="AN49" s="62"/>
    </row>
    <row r="50" spans="1:40" ht="18" customHeight="1">
      <c r="A50" s="62"/>
      <c r="B50" s="116" t="s">
        <v>181</v>
      </c>
      <c r="C50" s="104"/>
      <c r="D50" s="104"/>
      <c r="E50" s="119">
        <f>COUNTIFS($B$11:$B$30,E$47,$C$11:$C$30,"C",$E$11:$E$30,"*")</f>
        <v>1</v>
      </c>
      <c r="F50" s="291">
        <f>COUNTIFS($B$11:$B$30,E$47,$C$11:$C$30,"D",$E$11:$E$30,"*")</f>
        <v>0</v>
      </c>
      <c r="G50" s="292"/>
      <c r="H50" s="293"/>
      <c r="I50" s="291">
        <f>COUNTIFS($B$11:$B$30,I$47,$C$11:$C$30,"C",$E$11:$E$30,"*")</f>
        <v>2</v>
      </c>
      <c r="J50" s="292"/>
      <c r="K50" s="293"/>
      <c r="L50" s="291">
        <f>COUNTIFS($B$11:$B$30,I$47,$C$11:$C$30,"D",$E$11:$E$30,"*")</f>
        <v>5</v>
      </c>
      <c r="M50" s="292"/>
      <c r="N50" s="293"/>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117"/>
      <c r="AM50" s="117"/>
      <c r="AN50" s="62"/>
    </row>
    <row r="51" spans="1:40" ht="18" customHeight="1">
      <c r="A51" s="62"/>
      <c r="B51" s="116" t="s">
        <v>182</v>
      </c>
      <c r="C51" s="300"/>
      <c r="D51" s="301"/>
      <c r="E51" s="291">
        <f>IF($AK$3="４週",SUMIFS($AK$11:$AK$30,$B$11:$B$30,E47)/4/$AH$5,IF($AK$3="歴月",SUMIFS($AK$11:$AK$30,$B$11:$B$30,E47)/$AL$5,"記載する期間を選択してください"))</f>
        <v>0</v>
      </c>
      <c r="F51" s="292"/>
      <c r="G51" s="292"/>
      <c r="H51" s="293"/>
      <c r="I51" s="291">
        <f>IF($AK$3="４週",SUMIFS($AK$11:$AK$30,$B$11:$B$30,I47)/4/$AH$5,IF($AK$3="歴月",SUMIFS($AK$11:$AK$30,$B$11:$B$30,I47)/$AL$5,"記載する期間を選択してください"))</f>
        <v>0</v>
      </c>
      <c r="J51" s="292"/>
      <c r="K51" s="292"/>
      <c r="L51" s="292"/>
      <c r="M51" s="292"/>
      <c r="N51" s="293"/>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98"/>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114" t="s">
        <v>125</v>
      </c>
      <c r="C60" s="249" t="s">
        <v>126</v>
      </c>
      <c r="D60" s="249"/>
      <c r="E60" s="249"/>
      <c r="F60" s="60"/>
      <c r="G60" s="60"/>
    </row>
    <row r="61" spans="1:40" ht="15" customHeight="1">
      <c r="A61" s="60"/>
      <c r="B61" s="97" t="s">
        <v>127</v>
      </c>
      <c r="C61" s="295" t="s">
        <v>128</v>
      </c>
      <c r="D61" s="295"/>
      <c r="E61" s="295"/>
      <c r="F61" s="60"/>
      <c r="G61" s="60"/>
    </row>
    <row r="62" spans="1:40" ht="15" customHeight="1">
      <c r="A62" s="60"/>
      <c r="B62" s="97" t="s">
        <v>129</v>
      </c>
      <c r="C62" s="295" t="s">
        <v>130</v>
      </c>
      <c r="D62" s="295"/>
      <c r="E62" s="295"/>
      <c r="F62" s="60"/>
      <c r="G62" s="60"/>
    </row>
    <row r="63" spans="1:40" ht="15" customHeight="1">
      <c r="A63" s="60"/>
      <c r="B63" s="97" t="s">
        <v>131</v>
      </c>
      <c r="C63" s="295" t="s">
        <v>132</v>
      </c>
      <c r="D63" s="295"/>
      <c r="E63" s="295"/>
      <c r="F63" s="60"/>
      <c r="G63" s="60"/>
    </row>
    <row r="64" spans="1:40" ht="15" customHeight="1">
      <c r="A64" s="60"/>
      <c r="B64" s="97" t="s">
        <v>133</v>
      </c>
      <c r="C64" s="295" t="s">
        <v>134</v>
      </c>
      <c r="D64" s="295"/>
      <c r="E64" s="295"/>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sheetProtection algorithmName="SHA-512" hashValue="Z7mXXv2rX33HYQJ+TSGFq9zOtjkbNvOfmZF2/EjZmHyOFHpu8EOrkVnDyDHAet/M7EDBMbpJlCrdBDoLuZktOw==" saltValue="SacS+SB+HcUfZy89gngUDA==" spinCount="100000" sheet="1" objects="1" scenarios="1" formatCells="0" insertRows="0"/>
  <mergeCells count="127">
    <mergeCell ref="C63:E63"/>
    <mergeCell ref="C64:E64"/>
    <mergeCell ref="AA51:AF51"/>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AA49:AC49"/>
    <mergeCell ref="AD49:AF49"/>
    <mergeCell ref="AG49:AI49"/>
    <mergeCell ref="AJ49:AK49"/>
    <mergeCell ref="F50:H50"/>
    <mergeCell ref="I50:K50"/>
    <mergeCell ref="L50:N50"/>
    <mergeCell ref="O50:Q50"/>
    <mergeCell ref="R50:T50"/>
    <mergeCell ref="U50:W50"/>
    <mergeCell ref="AD48:AF48"/>
    <mergeCell ref="AG48:AI48"/>
    <mergeCell ref="AJ48:AK48"/>
    <mergeCell ref="F49:H49"/>
    <mergeCell ref="I49:K49"/>
    <mergeCell ref="L49:N49"/>
    <mergeCell ref="O49:Q49"/>
    <mergeCell ref="R49:T49"/>
    <mergeCell ref="U49:W49"/>
    <mergeCell ref="X49:Z49"/>
    <mergeCell ref="AG47:AK47"/>
    <mergeCell ref="AL47:AM47"/>
    <mergeCell ref="F48:H48"/>
    <mergeCell ref="I48:K48"/>
    <mergeCell ref="L48:N48"/>
    <mergeCell ref="O48:Q48"/>
    <mergeCell ref="R48:T48"/>
    <mergeCell ref="U48:W48"/>
    <mergeCell ref="X48:Z48"/>
    <mergeCell ref="AA48:AC48"/>
    <mergeCell ref="AK42:AL42"/>
    <mergeCell ref="N43:AG43"/>
    <mergeCell ref="AH43:AL43"/>
    <mergeCell ref="AM43:AN43"/>
    <mergeCell ref="C47:D47"/>
    <mergeCell ref="E47:H47"/>
    <mergeCell ref="I47:N47"/>
    <mergeCell ref="O47:T47"/>
    <mergeCell ref="U47:Z47"/>
    <mergeCell ref="AA47:AF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28"/>
  <dataValidations count="8">
    <dataValidation allowBlank="1" showInputMessage="1" sqref="B11:B12" xr:uid="{91E4B017-A57F-4506-94A1-A04916418870}"/>
    <dataValidation type="list" allowBlank="1" showInputMessage="1" showErrorMessage="1" sqref="M40:M43" xr:uid="{17868FB9-B6C5-4E4B-98D6-47FEC8E654E1}">
      <formula1>"○"</formula1>
    </dataValidation>
    <dataValidation type="list" allowBlank="1" showInputMessage="1" sqref="B13:B30" xr:uid="{1A876B12-595B-4E8C-AA50-F399D7A5B052}">
      <formula1>INDIRECT($AK$1)</formula1>
    </dataValidation>
    <dataValidation type="list" allowBlank="1" showInputMessage="1" showErrorMessage="1" sqref="AK3:AN3" xr:uid="{1723D2A0-2135-4707-90FC-ABB938E0363B}">
      <formula1>"４週,歴月"</formula1>
    </dataValidation>
    <dataValidation type="list" allowBlank="1" showInputMessage="1" showErrorMessage="1" sqref="AK4:AN4" xr:uid="{578DC542-DD53-4EB5-A25B-B10E4D00C9C2}">
      <formula1>"予定,実績"</formula1>
    </dataValidation>
    <dataValidation type="whole" operator="greaterThanOrEqual" allowBlank="1" showInputMessage="1" showErrorMessage="1" sqref="D40:E41 F40" xr:uid="{F2C38D28-E617-4BDB-A59C-63B5BB0ADD89}">
      <formula1>0</formula1>
    </dataValidation>
    <dataValidation operator="greaterThanOrEqual" allowBlank="1" showInputMessage="1" showErrorMessage="1" sqref="X38 I45 U38 I34:I37 L34:L36 L45" xr:uid="{EF840F54-D57E-4B97-AB75-E3C90C1123EE}"/>
    <dataValidation type="list" allowBlank="1" showInputMessage="1" showErrorMessage="1" sqref="C11:C30" xr:uid="{02782ED1-8CE0-4A95-9050-3314CAB25BB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45" t="s">
        <v>93</v>
      </c>
      <c r="AL1" s="245"/>
      <c r="AM1" s="245"/>
      <c r="AN1" s="245"/>
    </row>
    <row r="2" spans="1:40" ht="18" customHeight="1">
      <c r="A2" s="62"/>
      <c r="B2" s="63"/>
      <c r="C2" s="63"/>
      <c r="D2" s="63"/>
      <c r="E2" s="63"/>
      <c r="F2" s="63"/>
      <c r="G2" s="63"/>
      <c r="H2" s="63"/>
      <c r="I2" s="63"/>
      <c r="J2" s="63"/>
      <c r="K2" s="63"/>
      <c r="L2" s="63"/>
      <c r="M2" s="246">
        <v>2024</v>
      </c>
      <c r="N2" s="246"/>
      <c r="O2" s="246"/>
      <c r="P2" s="246"/>
      <c r="Q2" s="247" t="s">
        <v>94</v>
      </c>
      <c r="R2" s="247"/>
      <c r="S2" s="246">
        <v>5</v>
      </c>
      <c r="T2" s="246"/>
      <c r="U2" s="247" t="s">
        <v>95</v>
      </c>
      <c r="V2" s="247"/>
      <c r="W2" s="63"/>
      <c r="X2" s="63"/>
      <c r="Y2" s="63"/>
      <c r="Z2" s="62"/>
      <c r="AA2" s="62"/>
      <c r="AC2" s="81"/>
      <c r="AD2" s="63"/>
      <c r="AE2" s="63"/>
      <c r="AF2" s="63"/>
      <c r="AG2" s="63"/>
      <c r="AH2" s="63"/>
      <c r="AI2" s="81" t="s">
        <v>96</v>
      </c>
      <c r="AJ2" s="81"/>
      <c r="AK2" s="248"/>
      <c r="AL2" s="248"/>
      <c r="AM2" s="248"/>
      <c r="AN2" s="24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41"/>
      <c r="AL3" s="241"/>
      <c r="AM3" s="241"/>
      <c r="AN3" s="24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41"/>
      <c r="AL4" s="241"/>
      <c r="AM4" s="241"/>
      <c r="AN4" s="24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2"/>
      <c r="AI5" s="302"/>
      <c r="AJ5" s="302"/>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50" t="s">
        <v>102</v>
      </c>
      <c r="B7" s="249" t="s">
        <v>103</v>
      </c>
      <c r="C7" s="251" t="s">
        <v>104</v>
      </c>
      <c r="D7" s="249" t="s">
        <v>105</v>
      </c>
      <c r="E7" s="254" t="s">
        <v>106</v>
      </c>
      <c r="F7" s="242" t="s">
        <v>107</v>
      </c>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3" t="s">
        <v>108</v>
      </c>
      <c r="AL7" s="255" t="s">
        <v>109</v>
      </c>
      <c r="AM7" s="256" t="s">
        <v>110</v>
      </c>
      <c r="AN7" s="256"/>
    </row>
    <row r="8" spans="1:40" ht="15" customHeight="1">
      <c r="A8" s="250"/>
      <c r="B8" s="249"/>
      <c r="C8" s="252"/>
      <c r="D8" s="249"/>
      <c r="E8" s="254"/>
      <c r="F8" s="249" t="s">
        <v>111</v>
      </c>
      <c r="G8" s="249"/>
      <c r="H8" s="249"/>
      <c r="I8" s="249"/>
      <c r="J8" s="249"/>
      <c r="K8" s="249"/>
      <c r="L8" s="249"/>
      <c r="M8" s="249" t="s">
        <v>112</v>
      </c>
      <c r="N8" s="249"/>
      <c r="O8" s="249"/>
      <c r="P8" s="249"/>
      <c r="Q8" s="249"/>
      <c r="R8" s="249"/>
      <c r="S8" s="249"/>
      <c r="T8" s="249" t="s">
        <v>113</v>
      </c>
      <c r="U8" s="249"/>
      <c r="V8" s="249"/>
      <c r="W8" s="249"/>
      <c r="X8" s="249"/>
      <c r="Y8" s="249"/>
      <c r="Z8" s="249"/>
      <c r="AA8" s="249" t="s">
        <v>114</v>
      </c>
      <c r="AB8" s="249"/>
      <c r="AC8" s="249"/>
      <c r="AD8" s="249"/>
      <c r="AE8" s="249"/>
      <c r="AF8" s="249"/>
      <c r="AG8" s="249"/>
      <c r="AH8" s="249" t="s">
        <v>115</v>
      </c>
      <c r="AI8" s="249"/>
      <c r="AJ8" s="249"/>
      <c r="AK8" s="243"/>
      <c r="AL8" s="255"/>
      <c r="AM8" s="256"/>
      <c r="AN8" s="256"/>
    </row>
    <row r="9" spans="1:40" ht="15" customHeight="1">
      <c r="A9" s="250"/>
      <c r="B9" s="249"/>
      <c r="C9" s="252"/>
      <c r="D9" s="249"/>
      <c r="E9" s="2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3"/>
      <c r="AL9" s="255"/>
      <c r="AM9" s="256"/>
      <c r="AN9" s="256"/>
    </row>
    <row r="10" spans="1:40" ht="15" customHeight="1">
      <c r="A10" s="250"/>
      <c r="B10" s="249"/>
      <c r="C10" s="253"/>
      <c r="D10" s="249"/>
      <c r="E10" s="2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3"/>
      <c r="AL10" s="255"/>
      <c r="AM10" s="256"/>
      <c r="AN10" s="256"/>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44"/>
      <c r="AN11" s="244"/>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44"/>
      <c r="AN12" s="244"/>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44"/>
      <c r="AN13" s="244"/>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44"/>
      <c r="AN14" s="244"/>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44"/>
      <c r="AN15" s="244"/>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44"/>
      <c r="AN16" s="244"/>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44"/>
      <c r="AN17" s="244"/>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44"/>
      <c r="AN18" s="244"/>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44"/>
      <c r="AN19" s="244"/>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44"/>
      <c r="AN20" s="244"/>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44"/>
      <c r="AN21" s="244"/>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44"/>
      <c r="AN22" s="244"/>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44"/>
      <c r="AN23" s="244"/>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44"/>
      <c r="AN24" s="244"/>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44"/>
      <c r="AN25" s="244"/>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44"/>
      <c r="AN26" s="244"/>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44"/>
      <c r="AN27" s="244"/>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44"/>
      <c r="AN28" s="244"/>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44"/>
      <c r="AN29" s="244"/>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44"/>
      <c r="AN30" s="244"/>
    </row>
    <row r="31" spans="1:40" ht="18" customHeight="1">
      <c r="A31" s="254" t="s">
        <v>116</v>
      </c>
      <c r="B31" s="262"/>
      <c r="C31" s="262"/>
      <c r="D31" s="262"/>
      <c r="E31" s="26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50"/>
      <c r="AN31" s="250"/>
    </row>
    <row r="32" spans="1:40" ht="18" customHeight="1">
      <c r="A32" s="262" t="s">
        <v>117</v>
      </c>
      <c r="B32" s="262"/>
      <c r="C32" s="262"/>
      <c r="D32" s="262"/>
      <c r="E32" s="2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50"/>
      <c r="AN32" s="25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49" t="s">
        <v>126</v>
      </c>
      <c r="D41" s="249"/>
      <c r="E41" s="249"/>
      <c r="F41" s="60"/>
      <c r="G41" s="60"/>
    </row>
    <row r="42" spans="1:39" ht="15" customHeight="1">
      <c r="A42" s="60"/>
      <c r="B42" s="97" t="s">
        <v>127</v>
      </c>
      <c r="C42" s="295" t="s">
        <v>128</v>
      </c>
      <c r="D42" s="295"/>
      <c r="E42" s="295"/>
      <c r="F42" s="60"/>
      <c r="G42" s="60"/>
    </row>
    <row r="43" spans="1:39" ht="15" customHeight="1">
      <c r="A43" s="60"/>
      <c r="B43" s="97" t="s">
        <v>129</v>
      </c>
      <c r="C43" s="295" t="s">
        <v>130</v>
      </c>
      <c r="D43" s="295"/>
      <c r="E43" s="295"/>
      <c r="F43" s="60"/>
      <c r="G43" s="60"/>
    </row>
    <row r="44" spans="1:39" ht="15" customHeight="1">
      <c r="A44" s="60"/>
      <c r="B44" s="97" t="s">
        <v>131</v>
      </c>
      <c r="C44" s="295" t="s">
        <v>132</v>
      </c>
      <c r="D44" s="295"/>
      <c r="E44" s="295"/>
      <c r="F44" s="60"/>
      <c r="G44" s="60"/>
    </row>
    <row r="45" spans="1:39" ht="15" customHeight="1">
      <c r="A45" s="60"/>
      <c r="B45" s="97" t="s">
        <v>133</v>
      </c>
      <c r="C45" s="295" t="s">
        <v>134</v>
      </c>
      <c r="D45" s="295"/>
      <c r="E45" s="295"/>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93</v>
      </c>
      <c r="B1" t="s">
        <v>236</v>
      </c>
      <c r="C1" t="s">
        <v>237</v>
      </c>
      <c r="D1" t="s">
        <v>238</v>
      </c>
      <c r="E1" t="s">
        <v>239</v>
      </c>
      <c r="F1" t="s">
        <v>240</v>
      </c>
      <c r="G1" t="s">
        <v>241</v>
      </c>
      <c r="H1" t="s">
        <v>242</v>
      </c>
      <c r="I1" t="s">
        <v>243</v>
      </c>
      <c r="J1" t="s">
        <v>244</v>
      </c>
      <c r="K1" t="s">
        <v>245</v>
      </c>
    </row>
    <row r="2" spans="1:12">
      <c r="A2" t="s">
        <v>246</v>
      </c>
      <c r="B2" t="s">
        <v>156</v>
      </c>
      <c r="C2" t="s">
        <v>157</v>
      </c>
      <c r="D2" t="s">
        <v>158</v>
      </c>
    </row>
    <row r="3" spans="1:12">
      <c r="A3" t="s">
        <v>183</v>
      </c>
      <c r="B3" t="s">
        <v>156</v>
      </c>
      <c r="C3" t="s">
        <v>157</v>
      </c>
      <c r="D3" t="s">
        <v>158</v>
      </c>
    </row>
    <row r="4" spans="1:12">
      <c r="A4" t="s">
        <v>190</v>
      </c>
      <c r="B4" t="s">
        <v>156</v>
      </c>
      <c r="C4" t="s">
        <v>157</v>
      </c>
      <c r="D4" t="s">
        <v>158</v>
      </c>
    </row>
    <row r="5" spans="1:12">
      <c r="A5" t="s">
        <v>191</v>
      </c>
      <c r="B5" t="s">
        <v>156</v>
      </c>
      <c r="C5" t="s">
        <v>157</v>
      </c>
      <c r="D5" t="s">
        <v>158</v>
      </c>
    </row>
    <row r="6" spans="1:12">
      <c r="A6" s="108" t="s">
        <v>192</v>
      </c>
      <c r="B6" s="108" t="s">
        <v>156</v>
      </c>
      <c r="C6" s="108" t="s">
        <v>193</v>
      </c>
      <c r="D6" s="108" t="s">
        <v>194</v>
      </c>
      <c r="E6" s="108" t="s">
        <v>195</v>
      </c>
      <c r="F6" s="108" t="s">
        <v>196</v>
      </c>
      <c r="G6" s="108"/>
      <c r="H6" s="108"/>
      <c r="I6" s="108"/>
      <c r="J6" s="108"/>
    </row>
    <row r="7" spans="1:12">
      <c r="A7" s="108" t="s">
        <v>197</v>
      </c>
      <c r="B7" s="108" t="s">
        <v>156</v>
      </c>
      <c r="C7" s="108" t="s">
        <v>193</v>
      </c>
      <c r="D7" s="108" t="s">
        <v>194</v>
      </c>
      <c r="E7" s="108" t="s">
        <v>195</v>
      </c>
      <c r="F7" s="108" t="s">
        <v>199</v>
      </c>
      <c r="G7" s="108" t="s">
        <v>247</v>
      </c>
      <c r="H7" s="108" t="s">
        <v>248</v>
      </c>
      <c r="I7" s="108" t="s">
        <v>196</v>
      </c>
      <c r="J7" s="108"/>
    </row>
    <row r="8" spans="1:12">
      <c r="A8" s="108" t="s">
        <v>249</v>
      </c>
      <c r="B8" s="108" t="s">
        <v>156</v>
      </c>
      <c r="C8" s="108" t="s">
        <v>196</v>
      </c>
      <c r="D8" s="108"/>
      <c r="E8" s="108"/>
      <c r="F8" s="108"/>
      <c r="G8" s="108"/>
      <c r="H8" s="108"/>
      <c r="I8" s="108"/>
      <c r="J8" s="108"/>
    </row>
    <row r="9" spans="1:12">
      <c r="A9" s="108" t="s">
        <v>250</v>
      </c>
      <c r="B9" s="108" t="s">
        <v>156</v>
      </c>
      <c r="C9" s="108" t="s">
        <v>196</v>
      </c>
      <c r="D9" s="108"/>
      <c r="E9" s="108"/>
      <c r="F9" s="108"/>
      <c r="G9" s="108"/>
      <c r="H9" s="108"/>
      <c r="I9" s="108"/>
      <c r="J9" s="108"/>
    </row>
    <row r="10" spans="1:12">
      <c r="A10" s="108" t="s">
        <v>251</v>
      </c>
      <c r="B10" s="108" t="s">
        <v>156</v>
      </c>
      <c r="C10" s="108" t="s">
        <v>196</v>
      </c>
      <c r="D10" s="108"/>
      <c r="E10" s="108"/>
      <c r="F10" s="108"/>
      <c r="G10" s="108"/>
      <c r="H10" s="108"/>
      <c r="I10" s="108"/>
      <c r="J10" s="108"/>
    </row>
    <row r="11" spans="1:12">
      <c r="A11" s="108" t="s">
        <v>252</v>
      </c>
      <c r="B11" s="108" t="s">
        <v>156</v>
      </c>
      <c r="C11" s="108" t="s">
        <v>157</v>
      </c>
      <c r="D11" s="108" t="s">
        <v>158</v>
      </c>
      <c r="E11" s="108"/>
      <c r="F11" s="108"/>
      <c r="G11" s="108"/>
      <c r="H11" s="108"/>
      <c r="I11" s="108"/>
      <c r="J11" s="108"/>
    </row>
    <row r="12" spans="1:12">
      <c r="A12" s="108" t="s">
        <v>213</v>
      </c>
      <c r="B12" s="108" t="s">
        <v>156</v>
      </c>
      <c r="C12" s="108" t="s">
        <v>193</v>
      </c>
      <c r="D12" s="108" t="s">
        <v>214</v>
      </c>
      <c r="E12" s="108" t="s">
        <v>196</v>
      </c>
      <c r="F12" s="108"/>
      <c r="G12" s="108"/>
      <c r="H12" s="108"/>
      <c r="I12" s="108"/>
      <c r="J12" s="108"/>
    </row>
    <row r="13" spans="1:12">
      <c r="A13" s="108" t="s">
        <v>215</v>
      </c>
      <c r="B13" s="108" t="s">
        <v>156</v>
      </c>
      <c r="C13" s="108" t="s">
        <v>193</v>
      </c>
      <c r="D13" s="108" t="s">
        <v>214</v>
      </c>
      <c r="E13" s="108"/>
      <c r="F13" s="108"/>
      <c r="G13" s="108"/>
      <c r="H13" s="108"/>
      <c r="I13" s="108"/>
      <c r="J13" s="108"/>
    </row>
    <row r="14" spans="1:12">
      <c r="A14" s="108" t="s">
        <v>216</v>
      </c>
      <c r="B14" s="108" t="s">
        <v>156</v>
      </c>
      <c r="C14" s="108" t="s">
        <v>193</v>
      </c>
      <c r="D14" s="108" t="s">
        <v>214</v>
      </c>
      <c r="E14" s="108" t="s">
        <v>196</v>
      </c>
      <c r="F14" s="108" t="s">
        <v>253</v>
      </c>
      <c r="G14" s="108"/>
      <c r="H14" s="108"/>
      <c r="I14" s="108"/>
      <c r="J14" s="108"/>
    </row>
    <row r="15" spans="1:12">
      <c r="A15" s="108" t="s">
        <v>217</v>
      </c>
      <c r="B15" s="108" t="s">
        <v>156</v>
      </c>
      <c r="C15" s="108" t="s">
        <v>193</v>
      </c>
      <c r="D15" s="108" t="s">
        <v>194</v>
      </c>
      <c r="E15" s="108" t="s">
        <v>195</v>
      </c>
      <c r="F15" s="108" t="s">
        <v>199</v>
      </c>
      <c r="G15" s="108" t="s">
        <v>247</v>
      </c>
      <c r="H15" s="108" t="s">
        <v>248</v>
      </c>
      <c r="I15" s="108" t="s">
        <v>254</v>
      </c>
      <c r="J15" s="108" t="s">
        <v>255</v>
      </c>
      <c r="K15" t="s">
        <v>196</v>
      </c>
      <c r="L15" s="108"/>
    </row>
    <row r="16" spans="1:12">
      <c r="A16" s="108" t="s">
        <v>198</v>
      </c>
      <c r="B16" s="108" t="s">
        <v>156</v>
      </c>
      <c r="C16" s="108" t="s">
        <v>193</v>
      </c>
      <c r="D16" s="108" t="s">
        <v>195</v>
      </c>
      <c r="E16" s="108" t="s">
        <v>199</v>
      </c>
      <c r="F16" s="108" t="s">
        <v>247</v>
      </c>
      <c r="G16" s="108" t="s">
        <v>248</v>
      </c>
      <c r="H16" s="108" t="s">
        <v>196</v>
      </c>
      <c r="I16" s="108"/>
      <c r="J16" s="108"/>
    </row>
    <row r="17" spans="1:11">
      <c r="A17" s="108" t="s">
        <v>200</v>
      </c>
      <c r="B17" s="108" t="s">
        <v>156</v>
      </c>
      <c r="C17" s="108" t="s">
        <v>193</v>
      </c>
      <c r="D17" s="108" t="s">
        <v>201</v>
      </c>
      <c r="E17" s="108" t="s">
        <v>196</v>
      </c>
      <c r="F17" s="108"/>
      <c r="G17" s="108"/>
      <c r="H17" s="108"/>
      <c r="I17" s="108"/>
      <c r="J17" s="108"/>
    </row>
    <row r="18" spans="1:11">
      <c r="A18" s="108" t="s">
        <v>256</v>
      </c>
      <c r="B18" s="108" t="s">
        <v>156</v>
      </c>
      <c r="C18" s="108" t="s">
        <v>202</v>
      </c>
      <c r="D18" s="108"/>
      <c r="E18" s="108"/>
      <c r="F18" s="108"/>
      <c r="G18" s="108"/>
      <c r="H18" s="108"/>
      <c r="I18" s="108"/>
      <c r="J18" s="108"/>
    </row>
    <row r="19" spans="1:11">
      <c r="A19" s="108" t="s">
        <v>203</v>
      </c>
      <c r="B19" s="108" t="s">
        <v>156</v>
      </c>
      <c r="C19" s="108" t="s">
        <v>193</v>
      </c>
      <c r="D19" s="108" t="s">
        <v>204</v>
      </c>
      <c r="E19" s="108" t="s">
        <v>205</v>
      </c>
      <c r="F19" s="108" t="s">
        <v>207</v>
      </c>
      <c r="G19" s="108"/>
      <c r="H19" s="108"/>
      <c r="I19" s="108"/>
      <c r="J19" s="108"/>
    </row>
    <row r="20" spans="1:11">
      <c r="A20" s="108" t="s">
        <v>206</v>
      </c>
      <c r="B20" s="108" t="s">
        <v>156</v>
      </c>
      <c r="C20" s="108" t="s">
        <v>193</v>
      </c>
      <c r="D20" s="108" t="s">
        <v>205</v>
      </c>
      <c r="E20" s="108" t="s">
        <v>207</v>
      </c>
      <c r="F20" s="108"/>
      <c r="G20" s="108"/>
      <c r="H20" s="108"/>
      <c r="I20" s="108"/>
      <c r="J20" s="108"/>
    </row>
    <row r="21" spans="1:11">
      <c r="A21" s="108" t="s">
        <v>208</v>
      </c>
      <c r="B21" s="108" t="s">
        <v>156</v>
      </c>
      <c r="C21" s="108" t="s">
        <v>193</v>
      </c>
      <c r="D21" s="108" t="s">
        <v>205</v>
      </c>
      <c r="E21" s="108" t="s">
        <v>207</v>
      </c>
      <c r="F21" s="108"/>
      <c r="G21" s="108"/>
      <c r="H21" s="108"/>
      <c r="I21" s="108"/>
      <c r="J21" s="108"/>
    </row>
    <row r="22" spans="1:11">
      <c r="A22" s="108" t="s">
        <v>218</v>
      </c>
      <c r="B22" s="108" t="s">
        <v>156</v>
      </c>
      <c r="C22" s="108" t="s">
        <v>158</v>
      </c>
      <c r="D22" s="108"/>
      <c r="E22" s="108"/>
      <c r="F22" s="108"/>
      <c r="G22" s="108"/>
      <c r="H22" s="108"/>
      <c r="I22" s="108"/>
      <c r="J22" s="108"/>
    </row>
    <row r="23" spans="1:11">
      <c r="A23" s="108" t="s">
        <v>209</v>
      </c>
      <c r="B23" s="108" t="s">
        <v>156</v>
      </c>
      <c r="C23" s="108" t="s">
        <v>193</v>
      </c>
      <c r="D23" s="108" t="s">
        <v>210</v>
      </c>
      <c r="E23" s="108"/>
      <c r="F23" s="108"/>
      <c r="G23" s="108"/>
      <c r="H23" s="108"/>
      <c r="I23" s="108"/>
      <c r="J23" s="108"/>
    </row>
    <row r="24" spans="1:11">
      <c r="A24" s="108" t="s">
        <v>211</v>
      </c>
      <c r="B24" s="108" t="s">
        <v>156</v>
      </c>
      <c r="C24" s="108" t="s">
        <v>193</v>
      </c>
      <c r="D24" s="108" t="s">
        <v>212</v>
      </c>
      <c r="E24" s="108"/>
      <c r="F24" s="108"/>
      <c r="G24" s="108"/>
      <c r="H24" s="108"/>
      <c r="I24" s="108"/>
      <c r="J24" s="108"/>
    </row>
    <row r="25" spans="1:11">
      <c r="A25" s="108" t="s">
        <v>219</v>
      </c>
      <c r="B25" s="108" t="s">
        <v>156</v>
      </c>
      <c r="C25" s="108" t="s">
        <v>220</v>
      </c>
      <c r="D25" s="108" t="s">
        <v>221</v>
      </c>
      <c r="E25" s="108"/>
      <c r="F25" s="108"/>
      <c r="G25" s="108"/>
      <c r="H25" s="108"/>
      <c r="I25" s="108"/>
      <c r="J25" s="108"/>
    </row>
    <row r="26" spans="1:11">
      <c r="A26" s="108" t="s">
        <v>222</v>
      </c>
      <c r="B26" s="108" t="s">
        <v>156</v>
      </c>
      <c r="C26" s="108" t="s">
        <v>230</v>
      </c>
      <c r="D26" s="108" t="s">
        <v>223</v>
      </c>
      <c r="E26" s="108" t="s">
        <v>224</v>
      </c>
      <c r="F26" s="108" t="s">
        <v>257</v>
      </c>
      <c r="G26" s="108" t="s">
        <v>195</v>
      </c>
      <c r="H26" s="108" t="s">
        <v>225</v>
      </c>
      <c r="I26" s="108"/>
      <c r="J26" s="108"/>
    </row>
    <row r="27" spans="1:11">
      <c r="A27" s="108" t="s">
        <v>226</v>
      </c>
      <c r="B27" s="108" t="s">
        <v>156</v>
      </c>
      <c r="C27" s="108" t="s">
        <v>230</v>
      </c>
      <c r="D27" s="108" t="s">
        <v>227</v>
      </c>
      <c r="E27" s="108" t="s">
        <v>195</v>
      </c>
      <c r="F27" s="108" t="s">
        <v>223</v>
      </c>
      <c r="G27" s="108" t="s">
        <v>224</v>
      </c>
      <c r="H27" s="108" t="s">
        <v>257</v>
      </c>
      <c r="I27" s="108" t="s">
        <v>225</v>
      </c>
      <c r="J27" s="108"/>
    </row>
    <row r="28" spans="1:11">
      <c r="A28" s="108" t="s">
        <v>228</v>
      </c>
      <c r="B28" s="108" t="s">
        <v>156</v>
      </c>
      <c r="C28" s="108" t="s">
        <v>230</v>
      </c>
      <c r="D28" s="108" t="s">
        <v>227</v>
      </c>
      <c r="E28" s="108" t="s">
        <v>223</v>
      </c>
      <c r="F28" s="108" t="s">
        <v>224</v>
      </c>
      <c r="G28" s="108" t="s">
        <v>258</v>
      </c>
      <c r="H28" s="108" t="s">
        <v>259</v>
      </c>
      <c r="I28" s="108" t="s">
        <v>257</v>
      </c>
      <c r="J28" s="108" t="s">
        <v>195</v>
      </c>
      <c r="K28" s="108" t="s">
        <v>225</v>
      </c>
    </row>
    <row r="29" spans="1:11">
      <c r="A29" s="108" t="s">
        <v>232</v>
      </c>
      <c r="B29" s="108" t="s">
        <v>156</v>
      </c>
      <c r="C29" s="108" t="s">
        <v>230</v>
      </c>
      <c r="D29" s="108" t="s">
        <v>231</v>
      </c>
      <c r="E29" s="108"/>
      <c r="F29" s="108"/>
      <c r="G29" s="108"/>
      <c r="H29" s="108"/>
      <c r="I29" s="108"/>
      <c r="J29" s="108"/>
      <c r="K29" s="108"/>
    </row>
    <row r="30" spans="1:11">
      <c r="A30" s="108" t="s">
        <v>229</v>
      </c>
      <c r="B30" s="108" t="s">
        <v>156</v>
      </c>
      <c r="C30" s="108" t="s">
        <v>230</v>
      </c>
      <c r="D30" s="108" t="s">
        <v>231</v>
      </c>
      <c r="E30" s="108"/>
      <c r="F30" s="108"/>
      <c r="G30" s="108"/>
      <c r="H30" s="108"/>
      <c r="I30" s="108"/>
      <c r="J30" s="108"/>
      <c r="K30" s="108"/>
    </row>
    <row r="31" spans="1:11">
      <c r="A31" s="108" t="s">
        <v>233</v>
      </c>
      <c r="B31" s="108" t="s">
        <v>156</v>
      </c>
      <c r="C31" s="108" t="s">
        <v>230</v>
      </c>
      <c r="D31" s="108" t="s">
        <v>194</v>
      </c>
      <c r="E31" s="108" t="s">
        <v>195</v>
      </c>
      <c r="F31" s="108" t="s">
        <v>223</v>
      </c>
      <c r="G31" s="108" t="s">
        <v>224</v>
      </c>
      <c r="H31" s="108" t="s">
        <v>258</v>
      </c>
      <c r="I31" s="108" t="s">
        <v>259</v>
      </c>
      <c r="J31" s="108" t="s">
        <v>234</v>
      </c>
      <c r="K31" s="108"/>
    </row>
    <row r="32" spans="1:11">
      <c r="A32" s="108" t="s">
        <v>235</v>
      </c>
      <c r="B32" s="108" t="s">
        <v>230</v>
      </c>
      <c r="C32" s="108" t="s">
        <v>194</v>
      </c>
      <c r="D32" s="108" t="s">
        <v>195</v>
      </c>
      <c r="E32" s="108" t="s">
        <v>223</v>
      </c>
      <c r="F32" s="108" t="s">
        <v>224</v>
      </c>
      <c r="G32" s="108" t="s">
        <v>234</v>
      </c>
      <c r="H32" s="108" t="s">
        <v>260</v>
      </c>
      <c r="I32" s="108" t="s">
        <v>261</v>
      </c>
      <c r="J32" s="108"/>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38</vt:i4>
      </vt:variant>
    </vt:vector>
  </HeadingPairs>
  <TitlesOfParts>
    <vt:vector size="43" baseType="lpstr">
      <vt:lpstr>付表３－２</vt:lpstr>
      <vt:lpstr>勤務形態一覧表（重度訪問介護）</vt:lpstr>
      <vt:lpstr>勤務形態一覧表（記載例）</vt:lpstr>
      <vt:lpstr>勤務形態一覧表（汎用）</vt:lpstr>
      <vt:lpstr>選択肢</vt:lpstr>
      <vt:lpstr>'勤務形態一覧表（記載例）'!Print_Area</vt:lpstr>
      <vt:lpstr>'勤務形態一覧表（重度訪問介護）'!Print_Area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