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969B977-50C0-4E83-93C3-87AE68FD2CFB}" xr6:coauthVersionLast="47" xr6:coauthVersionMax="47" xr10:uidLastSave="{00000000-0000-0000-0000-000000000000}"/>
  <bookViews>
    <workbookView xWindow="-110" yWindow="-110" windowWidth="19420" windowHeight="10300" tabRatio="855" firstSheet="3" activeTab="3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（古）#248水稲の被害面積(～H29)" sheetId="15" state="hidden" r:id="rId3"/>
    <sheet name="238自然災害被害状況" sheetId="2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<sst xmlns="http://schemas.openxmlformats.org/spreadsheetml/2006/main" count="235" uniqueCount="210">
  <si>
    <t>行方不明</t>
  </si>
  <si>
    <t>冠  水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</si>
  <si>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</si>
  <si>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</si>
  <si>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</si>
  <si>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</si>
  <si>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</si>
  <si>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</si>
  <si>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</si>
  <si>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</si>
  <si>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</si>
  <si>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</si>
  <si>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</si>
  <si>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</si>
  <si>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</si>
  <si>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</si>
  <si>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</si>
  <si>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</si>
  <si>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</si>
  <si>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</si>
  <si>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</si>
  <si>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</si>
  <si>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</si>
  <si>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</si>
  <si>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</si>
  <si>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</si>
  <si>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</si>
  <si>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</si>
  <si>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</si>
  <si>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</si>
  <si>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</si>
  <si>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</si>
  <si>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</si>
  <si>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</si>
  <si>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</si>
  <si>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</si>
  <si>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</si>
  <si>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</si>
  <si>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</si>
  <si>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</si>
  <si>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</si>
  <si>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</si>
  <si>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</si>
  <si>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</si>
  <si>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</si>
  <si>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</si>
  <si>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</si>
  <si>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</si>
  <si>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</si>
  <si>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</si>
  <si>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</si>
  <si>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そ　　　　　の　　　　　他　　　　　の　　　　　被　　　　　害</t>
    <rPh sb="0" eb="13">
      <t>ソノタ</t>
    </rPh>
    <rPh sb="24" eb="31">
      <t>ヒガイ</t>
    </rPh>
    <phoneticPr fontId="2"/>
  </si>
  <si>
    <t>床上浸水</t>
    <rPh sb="0" eb="2">
      <t>ユカウエ</t>
    </rPh>
    <rPh sb="2" eb="4">
      <t>シンスイ</t>
    </rPh>
    <phoneticPr fontId="2"/>
  </si>
  <si>
    <t>床下浸水</t>
    <rPh sb="0" eb="2">
      <t>ユカシタ</t>
    </rPh>
    <rPh sb="2" eb="4">
      <t>シンスイ</t>
    </rPh>
    <phoneticPr fontId="2"/>
  </si>
  <si>
    <t>非住宅</t>
    <rPh sb="0" eb="1">
      <t>ヒ</t>
    </rPh>
    <rPh sb="1" eb="3">
      <t>ジュウタク</t>
    </rPh>
    <phoneticPr fontId="2"/>
  </si>
  <si>
    <t>　　田（ha）</t>
    <phoneticPr fontId="2"/>
  </si>
  <si>
    <t>　　畑（ha）</t>
    <phoneticPr fontId="2"/>
  </si>
  <si>
    <t>道　路</t>
    <phoneticPr fontId="2"/>
  </si>
  <si>
    <t>橋　梁</t>
    <phoneticPr fontId="2"/>
  </si>
  <si>
    <t>河　川</t>
    <rPh sb="0" eb="3">
      <t>カセン</t>
    </rPh>
    <phoneticPr fontId="2"/>
  </si>
  <si>
    <t>崖くずれ</t>
  </si>
  <si>
    <t>鉄道不通</t>
  </si>
  <si>
    <t>被害船舶</t>
  </si>
  <si>
    <t>流出・埋没</t>
    <phoneticPr fontId="4"/>
  </si>
  <si>
    <t>冠  水</t>
    <phoneticPr fontId="4"/>
  </si>
  <si>
    <t>（箇所）</t>
    <rPh sb="1" eb="3">
      <t>カショ</t>
    </rPh>
    <phoneticPr fontId="2"/>
  </si>
  <si>
    <t>（隻）</t>
    <rPh sb="1" eb="2">
      <t>セキ</t>
    </rPh>
    <phoneticPr fontId="2"/>
  </si>
  <si>
    <t xml:space="preserve">　　　よ　　る　　被　　害　　状　　況  </t>
    <rPh sb="9" eb="10">
      <t>ヒガイ</t>
    </rPh>
    <rPh sb="18" eb="19">
      <t>ジョウキョウ</t>
    </rPh>
    <phoneticPr fontId="2"/>
  </si>
  <si>
    <t>り災世帯数</t>
    <phoneticPr fontId="4"/>
  </si>
  <si>
    <t>り災人員</t>
    <phoneticPr fontId="2"/>
  </si>
  <si>
    <t>人　　　的　　　被　　　害</t>
    <phoneticPr fontId="2"/>
  </si>
  <si>
    <t>死　亡</t>
    <phoneticPr fontId="2"/>
  </si>
  <si>
    <t>負　傷　者</t>
    <rPh sb="0" eb="5">
      <t>フショウシャ</t>
    </rPh>
    <phoneticPr fontId="2"/>
  </si>
  <si>
    <t>重　傷</t>
    <rPh sb="0" eb="3">
      <t>ジュウショウ</t>
    </rPh>
    <phoneticPr fontId="2"/>
  </si>
  <si>
    <t>軽　傷</t>
    <rPh sb="0" eb="3">
      <t>ケイショウ</t>
    </rPh>
    <phoneticPr fontId="2"/>
  </si>
  <si>
    <t>全　壊</t>
    <phoneticPr fontId="2"/>
  </si>
  <si>
    <t>一部破損</t>
    <rPh sb="0" eb="2">
      <t>イチブ</t>
    </rPh>
    <rPh sb="2" eb="4">
      <t>ハソン</t>
    </rPh>
    <phoneticPr fontId="2"/>
  </si>
  <si>
    <t>半　壊</t>
    <phoneticPr fontId="2"/>
  </si>
  <si>
    <t>建　　　物　　　被　　　害　（ 棟 ）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</si>
  <si>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</si>
  <si>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</si>
  <si>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</si>
  <si>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</si>
  <si>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</si>
  <si>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</si>
  <si>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</si>
  <si>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3"/>
  </si>
  <si>
    <t>気象被害</t>
    <rPh sb="0" eb="2">
      <t>キショウ</t>
    </rPh>
    <rPh sb="2" eb="4">
      <t>ヒガイ</t>
    </rPh>
    <phoneticPr fontId="15"/>
  </si>
  <si>
    <t>病害</t>
    <rPh sb="0" eb="2">
      <t>ビョウガイ</t>
    </rPh>
    <phoneticPr fontId="15"/>
  </si>
  <si>
    <t>虫害</t>
    <rPh sb="0" eb="2">
      <t>チュウガイ</t>
    </rPh>
    <phoneticPr fontId="15"/>
  </si>
  <si>
    <t>その他被害</t>
    <rPh sb="2" eb="3">
      <t>タ</t>
    </rPh>
    <rPh sb="3" eb="5">
      <t>ヒガイ</t>
    </rPh>
    <phoneticPr fontId="15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</si>
  <si>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</si>
  <si>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</si>
  <si>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</si>
  <si>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</si>
  <si>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</si>
  <si>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</si>
  <si>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</si>
  <si>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</si>
  <si>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</si>
  <si>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</si>
  <si>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</si>
  <si>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</si>
  <si>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</si>
  <si>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</si>
  <si>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</si>
  <si>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</si>
  <si>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</si>
  <si>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</si>
  <si>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</si>
  <si>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</si>
  <si>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</si>
  <si>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</si>
  <si>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</si>
  <si>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</si>
  <si>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</si>
  <si>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</si>
  <si>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</si>
  <si>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</si>
  <si>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</si>
  <si>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</si>
  <si>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</si>
  <si>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</si>
  <si>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</si>
  <si>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</si>
  <si>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</si>
  <si>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</si>
  <si>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</si>
  <si>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</si>
  <si>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</si>
  <si>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</si>
  <si>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</si>
  <si>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</si>
  <si>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</si>
  <si>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</si>
  <si>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</si>
  <si>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</si>
  <si>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</si>
  <si>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</si>
  <si>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</si>
  <si>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</si>
  <si>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</si>
  <si>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</si>
  <si>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</si>
  <si>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</si>
  <si>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2"/>
  </si>
  <si>
    <t>歩行者小計</t>
    <rPh sb="0" eb="3">
      <t>ホコウシャ</t>
    </rPh>
    <rPh sb="3" eb="5">
      <t>ショウケイ</t>
    </rPh>
    <phoneticPr fontId="12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</si>
  <si>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</si>
  <si>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</si>
  <si>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</si>
  <si>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</si>
  <si>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</si>
  <si>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</si>
  <si>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</si>
  <si>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</si>
  <si>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</si>
  <si>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2"/>
  </si>
  <si>
    <t>準
歩行者</t>
    <rPh sb="0" eb="1">
      <t>ジュン</t>
    </rPh>
    <rPh sb="2" eb="5">
      <t>ホコウシャ</t>
    </rPh>
    <phoneticPr fontId="12"/>
  </si>
  <si>
    <t>資料 農林水産省「作物統計調査」</t>
    <rPh sb="3" eb="5">
      <t>ノウリン</t>
    </rPh>
    <rPh sb="5" eb="8">
      <t>スイサンショウ</t>
    </rPh>
    <phoneticPr fontId="13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</si>
  <si>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2"/>
  </si>
  <si>
    <t>準
中型</t>
    <rPh sb="0" eb="1">
      <t>ジュン</t>
    </rPh>
    <rPh sb="2" eb="4">
      <t>チュウガタ</t>
    </rPh>
    <phoneticPr fontId="12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</si>
  <si>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</si>
  <si>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2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</si>
  <si>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</si>
  <si>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</si>
  <si>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</si>
  <si>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2"/>
  </si>
  <si>
    <t>２４８．　水　稲　の　被　害　　</t>
    <phoneticPr fontId="12"/>
  </si>
  <si>
    <t>　　面　積　及　び　被　害　量</t>
    <phoneticPr fontId="12"/>
  </si>
  <si>
    <t>単位:被害面積 ha、被害量 t</t>
    <rPh sb="11" eb="13">
      <t>ヒガイ</t>
    </rPh>
    <rPh sb="13" eb="14">
      <t>リョウ</t>
    </rPh>
    <phoneticPr fontId="13"/>
  </si>
  <si>
    <t>（計算用シート）</t>
    <rPh sb="1" eb="4">
      <t>ケイサンヨウ</t>
    </rPh>
    <phoneticPr fontId="2"/>
  </si>
  <si>
    <t>　</t>
    <phoneticPr fontId="12"/>
  </si>
  <si>
    <t>平成28年</t>
    <rPh sb="0" eb="2">
      <t>ヘイセイ</t>
    </rPh>
    <rPh sb="4" eb="5">
      <t>ネン</t>
    </rPh>
    <phoneticPr fontId="12"/>
  </si>
  <si>
    <t>優先通行妨害等</t>
    <rPh sb="4" eb="7">
      <t>ボウガイトウ</t>
    </rPh>
    <phoneticPr fontId="2"/>
  </si>
  <si>
    <t>不明</t>
    <phoneticPr fontId="12"/>
  </si>
  <si>
    <t>物件等</t>
    <rPh sb="0" eb="3">
      <t>ブッケントウ</t>
    </rPh>
    <phoneticPr fontId="12"/>
  </si>
  <si>
    <t>相手無</t>
    <rPh sb="0" eb="3">
      <t>アイテナ</t>
    </rPh>
    <phoneticPr fontId="12"/>
  </si>
  <si>
    <t>相手無</t>
    <rPh sb="0" eb="3">
      <t>アイテ</t>
    </rPh>
    <phoneticPr fontId="12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</si>
  <si>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</si>
  <si>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2"/>
  </si>
  <si>
    <t>その他の右折方法</t>
    <rPh sb="2" eb="3">
      <t>ホカ</t>
    </rPh>
    <rPh sb="4" eb="8">
      <t>ウセツホウホウ</t>
    </rPh>
    <phoneticPr fontId="12"/>
  </si>
  <si>
    <t>計　（右折禁止場所）</t>
    <rPh sb="0" eb="1">
      <t>ケイ</t>
    </rPh>
    <rPh sb="3" eb="9">
      <t>ウセツキンシバショ</t>
    </rPh>
    <phoneticPr fontId="12"/>
  </si>
  <si>
    <t>左折違反</t>
    <rPh sb="0" eb="4">
      <t>サセツイハン</t>
    </rPh>
    <phoneticPr fontId="12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</si>
  <si>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</si>
  <si>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2"/>
  </si>
  <si>
    <t>積載不適当</t>
    <rPh sb="0" eb="5">
      <t>セキサイフテキトウ</t>
    </rPh>
    <phoneticPr fontId="12"/>
  </si>
  <si>
    <t>　計（重量制限超過）</t>
    <rPh sb="1" eb="2">
      <t>ケイ</t>
    </rPh>
    <rPh sb="3" eb="9">
      <t>ジュウリョウセイゲンチョウカ</t>
    </rPh>
    <phoneticPr fontId="12"/>
  </si>
  <si>
    <t>その他</t>
    <rPh sb="2" eb="3">
      <t>ホカ</t>
    </rPh>
    <phoneticPr fontId="12"/>
  </si>
  <si>
    <t>整備不良車両運転</t>
    <rPh sb="0" eb="8">
      <t>セイビフリョウシャリョウウンテン</t>
    </rPh>
    <phoneticPr fontId="12"/>
  </si>
  <si>
    <t>　計（ハンドル整備不良運転）</t>
    <rPh sb="1" eb="2">
      <t>ケイ</t>
    </rPh>
    <rPh sb="7" eb="13">
      <t>セイビフリョウウンテン</t>
    </rPh>
    <phoneticPr fontId="12"/>
  </si>
  <si>
    <t>ブレーキ整備不良運転</t>
    <rPh sb="4" eb="10">
      <t>セイビフリョウウンテン</t>
    </rPh>
    <phoneticPr fontId="12"/>
  </si>
  <si>
    <t>走行装置（タイヤ等）〃</t>
    <rPh sb="0" eb="4">
      <t>ソウコウソウチ</t>
    </rPh>
    <rPh sb="8" eb="9">
      <t>トウ</t>
    </rPh>
    <phoneticPr fontId="12"/>
  </si>
  <si>
    <t>その他　〃</t>
    <phoneticPr fontId="2"/>
  </si>
  <si>
    <t>違反なし</t>
    <rPh sb="0" eb="2">
      <t>イハン</t>
    </rPh>
    <phoneticPr fontId="12"/>
  </si>
  <si>
    <t>原資料入力用</t>
    <rPh sb="0" eb="3">
      <t>ゲンシリョウ</t>
    </rPh>
    <rPh sb="3" eb="5">
      <t>ニュウリョク</t>
    </rPh>
    <rPh sb="5" eb="6">
      <t>ヨウ</t>
    </rPh>
    <phoneticPr fontId="12"/>
  </si>
  <si>
    <t>原稿貼付け用</t>
    <rPh sb="0" eb="2">
      <t>ゲンコウ</t>
    </rPh>
    <rPh sb="2" eb="4">
      <t>ハリツ</t>
    </rPh>
    <rPh sb="5" eb="6">
      <t>ヨウ</t>
    </rPh>
    <phoneticPr fontId="12"/>
  </si>
  <si>
    <t>部分</t>
    <rPh sb="0" eb="2">
      <t>ブブン</t>
    </rPh>
    <phoneticPr fontId="12"/>
  </si>
  <si>
    <t>小計</t>
    <rPh sb="0" eb="2">
      <t>ショウケイ</t>
    </rPh>
    <phoneticPr fontId="12"/>
  </si>
  <si>
    <t>検算</t>
    <rPh sb="0" eb="2">
      <t>ケンザン</t>
    </rPh>
    <phoneticPr fontId="12"/>
  </si>
  <si>
    <t>資料出所 県防災対策部災害即応・連携課</t>
    <rPh sb="5" eb="6">
      <t>ケン</t>
    </rPh>
    <rPh sb="8" eb="10">
      <t>タイサク</t>
    </rPh>
    <rPh sb="10" eb="11">
      <t>ブ</t>
    </rPh>
    <rPh sb="11" eb="13">
      <t>サイガイ</t>
    </rPh>
    <rPh sb="13" eb="15">
      <t>ソクオウ</t>
    </rPh>
    <rPh sb="16" eb="18">
      <t>レンケイ</t>
    </rPh>
    <rPh sb="18" eb="19">
      <t>カ</t>
    </rPh>
    <phoneticPr fontId="2"/>
  </si>
  <si>
    <t>･･･</t>
  </si>
  <si>
    <t>　　 集計対象外となった。（崖くずれによる人的・建物被害は集計対象）</t>
    <rPh sb="3" eb="5">
      <t>シュウケイ</t>
    </rPh>
    <rPh sb="5" eb="7">
      <t>タイショウ</t>
    </rPh>
    <rPh sb="7" eb="8">
      <t>ガイ</t>
    </rPh>
    <rPh sb="21" eb="23">
      <t>ジンテキ</t>
    </rPh>
    <rPh sb="24" eb="26">
      <t>タテモノ</t>
    </rPh>
    <rPh sb="29" eb="31">
      <t>シュウケイ</t>
    </rPh>
    <rPh sb="31" eb="33">
      <t>タイショウ</t>
    </rPh>
    <phoneticPr fontId="3"/>
  </si>
  <si>
    <t>　２ 崖くずれの箇所数は災害報告取扱要領（昭和 45 年４月 10 日付け消防防第 246 号）の改正により、令和５年より</t>
    <rPh sb="8" eb="10">
      <t>カショ</t>
    </rPh>
    <rPh sb="12" eb="14">
      <t>サイガイ</t>
    </rPh>
    <rPh sb="49" eb="51">
      <t>カイセイ</t>
    </rPh>
    <phoneticPr fontId="3"/>
  </si>
  <si>
    <t>２３８．自　　然　　災　　害　　に　　　</t>
    <rPh sb="4" eb="8">
      <t>シゼン</t>
    </rPh>
    <rPh sb="10" eb="11">
      <t>サイガイ</t>
    </rPh>
    <rPh sb="13" eb="14">
      <t>ガイ</t>
    </rPh>
    <phoneticPr fontId="2"/>
  </si>
  <si>
    <t>注１ り災世帯数には一部破損・床下浸水を含まない。</t>
    <rPh sb="12" eb="14">
      <t>ハソン</t>
    </rPh>
    <phoneticPr fontId="2"/>
  </si>
  <si>
    <t>令和2年</t>
    <rPh sb="0" eb="1">
      <t>レイワ</t>
    </rPh>
    <rPh sb="2" eb="3">
      <t>ネン</t>
    </rPh>
    <phoneticPr fontId="2"/>
  </si>
  <si>
    <t xml:space="preserve">  6</t>
    <phoneticPr fontId="2"/>
  </si>
  <si>
    <t xml:space="preserve">  3</t>
    <phoneticPr fontId="2"/>
  </si>
  <si>
    <t xml:space="preserve">  4</t>
    <phoneticPr fontId="2"/>
  </si>
  <si>
    <t xml:space="preserve"> 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</si>
</sst>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;&quot;△&quot;#,##0;&quot;-&quot;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9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8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4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1" fillId="0" borderId="0" xfId="0" applyFont="1" applyFill="1"/>
    <xf numFmtId="0" fontId="6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horizontal="left"/>
    </xf>
    <xf numFmtId="3" fontId="11" fillId="0" borderId="0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/>
    <xf numFmtId="38" fontId="11" fillId="0" borderId="0" xfId="1" applyFont="1" applyFill="1" applyBorder="1" applyAlignment="1"/>
    <xf numFmtId="0" fontId="16" fillId="0" borderId="0" xfId="0" applyFont="1" applyFill="1" applyBorder="1" applyAlignment="1" applyProtection="1">
      <alignment horizontal="left"/>
    </xf>
    <xf numFmtId="3" fontId="15" fillId="0" borderId="0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/>
    <xf numFmtId="0" fontId="11" fillId="0" borderId="0" xfId="0" applyFont="1" applyFill="1" applyBorder="1"/>
    <xf numFmtId="0" fontId="7" fillId="0" borderId="0" xfId="0" applyFont="1" applyFill="1"/>
    <xf numFmtId="0" fontId="6" fillId="0" borderId="0" xfId="3" applyFont="1" applyFill="1"/>
    <xf numFmtId="0" fontId="9" fillId="0" borderId="0" xfId="0" applyFont="1" applyFill="1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/>
    <xf numFmtId="0" fontId="6" fillId="0" borderId="2" xfId="0" applyFont="1" applyFill="1" applyBorder="1" applyProtection="1"/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177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centerContinuous" vertical="center"/>
    </xf>
    <xf numFmtId="41" fontId="9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177" fontId="6" fillId="0" borderId="13" xfId="0" applyNumberFormat="1" applyFont="1" applyFill="1" applyBorder="1" applyAlignment="1" applyProtection="1">
      <alignment horizontal="left"/>
      <protection locked="0"/>
    </xf>
    <xf numFmtId="177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7" fontId="9" fillId="0" borderId="13" xfId="0" applyNumberFormat="1" applyFont="1" applyFill="1" applyBorder="1" applyAlignment="1" applyProtection="1">
      <alignment horizontal="center" vertical="center"/>
    </xf>
    <xf numFmtId="177" fontId="9" fillId="2" borderId="13" xfId="0" applyNumberFormat="1" applyFont="1" applyFill="1" applyBorder="1" applyAlignment="1" applyProtection="1">
      <alignment vertical="center"/>
    </xf>
    <xf numFmtId="177" fontId="6" fillId="2" borderId="13" xfId="0" applyNumberFormat="1" applyFont="1" applyFill="1" applyBorder="1" applyAlignment="1" applyProtection="1">
      <alignment horizontal="right"/>
      <protection locked="0"/>
    </xf>
    <xf numFmtId="177" fontId="17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4" xfId="0" applyFont="1" applyFill="1" applyBorder="1" applyAlignment="1">
      <alignment horizontal="distributed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17" fillId="3" borderId="13" xfId="0" applyFont="1" applyFill="1" applyBorder="1"/>
    <xf numFmtId="177" fontId="17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9" fillId="3" borderId="24" xfId="2" applyFont="1" applyFill="1" applyBorder="1" applyAlignment="1" applyProtection="1">
      <alignment vertical="center" shrinkToFit="1"/>
    </xf>
    <xf numFmtId="38" fontId="9" fillId="3" borderId="13" xfId="2" applyFont="1" applyFill="1" applyBorder="1" applyAlignment="1" applyProtection="1">
      <alignment vertical="center" shrinkToFit="1"/>
    </xf>
    <xf numFmtId="38" fontId="9" fillId="3" borderId="25" xfId="2" applyFont="1" applyFill="1" applyBorder="1" applyAlignment="1" applyProtection="1">
      <alignment vertical="center" shrinkToFit="1"/>
    </xf>
    <xf numFmtId="38" fontId="9" fillId="3" borderId="10" xfId="2" applyFont="1" applyFill="1" applyBorder="1" applyAlignment="1" applyProtection="1">
      <alignment vertical="center" shrinkToFit="1"/>
    </xf>
    <xf numFmtId="38" fontId="9" fillId="3" borderId="17" xfId="2" applyFont="1" applyFill="1" applyBorder="1" applyAlignment="1" applyProtection="1">
      <alignment vertical="center" shrinkToFit="1"/>
    </xf>
    <xf numFmtId="38" fontId="9" fillId="3" borderId="30" xfId="2" applyFont="1" applyFill="1" applyBorder="1" applyAlignment="1" applyProtection="1">
      <alignment vertical="center" shrinkToFit="1"/>
    </xf>
    <xf numFmtId="38" fontId="17" fillId="3" borderId="24" xfId="2" applyFont="1" applyFill="1" applyBorder="1" applyAlignment="1">
      <alignment vertical="center" shrinkToFit="1"/>
    </xf>
    <xf numFmtId="38" fontId="17" fillId="3" borderId="13" xfId="2" applyFont="1" applyFill="1" applyBorder="1" applyAlignment="1">
      <alignment vertical="center" shrinkToFit="1"/>
    </xf>
    <xf numFmtId="38" fontId="17" fillId="3" borderId="25" xfId="2" applyFont="1" applyFill="1" applyBorder="1" applyAlignment="1">
      <alignment vertical="center" shrinkToFit="1"/>
    </xf>
    <xf numFmtId="38" fontId="17" fillId="3" borderId="10" xfId="2" applyFont="1" applyFill="1" applyBorder="1" applyAlignment="1">
      <alignment vertical="center" shrinkToFit="1"/>
    </xf>
    <xf numFmtId="38" fontId="17" fillId="3" borderId="17" xfId="2" applyFont="1" applyFill="1" applyBorder="1" applyAlignment="1">
      <alignment vertical="center" shrinkToFit="1"/>
    </xf>
    <xf numFmtId="38" fontId="17" fillId="3" borderId="30" xfId="2" applyFont="1" applyFill="1" applyBorder="1" applyAlignment="1">
      <alignment vertical="center" shrinkToFit="1"/>
    </xf>
    <xf numFmtId="38" fontId="17" fillId="3" borderId="35" xfId="2" applyFont="1" applyFill="1" applyBorder="1" applyAlignment="1">
      <alignment vertical="center" shrinkToFit="1"/>
    </xf>
    <xf numFmtId="38" fontId="17" fillId="3" borderId="36" xfId="2" applyFont="1" applyFill="1" applyBorder="1" applyAlignment="1">
      <alignment vertical="center" shrinkToFit="1"/>
    </xf>
    <xf numFmtId="38" fontId="17" fillId="3" borderId="37" xfId="2" applyFont="1" applyFill="1" applyBorder="1" applyAlignment="1">
      <alignment vertical="center" shrinkToFit="1"/>
    </xf>
    <xf numFmtId="38" fontId="17" fillId="3" borderId="38" xfId="2" applyFont="1" applyFill="1" applyBorder="1" applyAlignment="1">
      <alignment vertical="center" shrinkToFit="1"/>
    </xf>
    <xf numFmtId="38" fontId="17" fillId="3" borderId="39" xfId="2" applyFont="1" applyFill="1" applyBorder="1" applyAlignment="1">
      <alignment vertical="center" shrinkToFit="1"/>
    </xf>
    <xf numFmtId="38" fontId="17" fillId="3" borderId="40" xfId="2" applyFont="1" applyFill="1" applyBorder="1" applyAlignment="1">
      <alignment vertical="center" shrinkToFit="1"/>
    </xf>
    <xf numFmtId="38" fontId="17" fillId="3" borderId="26" xfId="2" applyFont="1" applyFill="1" applyBorder="1" applyAlignment="1">
      <alignment vertical="center" shrinkToFit="1"/>
    </xf>
    <xf numFmtId="38" fontId="17" fillId="3" borderId="15" xfId="2" applyFont="1" applyFill="1" applyBorder="1" applyAlignment="1">
      <alignment vertical="center" shrinkToFit="1"/>
    </xf>
    <xf numFmtId="38" fontId="17" fillId="3" borderId="27" xfId="2" applyFont="1" applyFill="1" applyBorder="1" applyAlignment="1">
      <alignment vertical="center" shrinkToFit="1"/>
    </xf>
    <xf numFmtId="38" fontId="17" fillId="3" borderId="14" xfId="2" applyFont="1" applyFill="1" applyBorder="1" applyAlignment="1">
      <alignment vertical="center" shrinkToFit="1"/>
    </xf>
    <xf numFmtId="38" fontId="17" fillId="3" borderId="16" xfId="2" applyFont="1" applyFill="1" applyBorder="1" applyAlignment="1">
      <alignment vertical="center" shrinkToFit="1"/>
    </xf>
    <xf numFmtId="38" fontId="17" fillId="3" borderId="31" xfId="2" applyFont="1" applyFill="1" applyBorder="1" applyAlignment="1">
      <alignment vertical="center" shrinkToFit="1"/>
    </xf>
    <xf numFmtId="38" fontId="17" fillId="3" borderId="28" xfId="2" applyFont="1" applyFill="1" applyBorder="1" applyAlignment="1">
      <alignment vertical="center" shrinkToFit="1"/>
    </xf>
    <xf numFmtId="38" fontId="17" fillId="3" borderId="11" xfId="2" applyFont="1" applyFill="1" applyBorder="1" applyAlignment="1">
      <alignment vertical="center" shrinkToFit="1"/>
    </xf>
    <xf numFmtId="38" fontId="17" fillId="3" borderId="29" xfId="2" applyFont="1" applyFill="1" applyBorder="1" applyAlignment="1">
      <alignment vertical="center" shrinkToFit="1"/>
    </xf>
    <xf numFmtId="38" fontId="17" fillId="3" borderId="6" xfId="2" applyFont="1" applyFill="1" applyBorder="1" applyAlignment="1">
      <alignment vertical="center" shrinkToFit="1"/>
    </xf>
    <xf numFmtId="38" fontId="17" fillId="3" borderId="3" xfId="2" applyFont="1" applyFill="1" applyBorder="1" applyAlignment="1">
      <alignment vertical="center" shrinkToFit="1"/>
    </xf>
    <xf numFmtId="38" fontId="17" fillId="3" borderId="41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/>
    </xf>
    <xf numFmtId="0" fontId="6" fillId="0" borderId="9" xfId="0" applyFont="1" applyFill="1" applyBorder="1" applyAlignment="1">
      <alignment horizontal="centerContinuous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6" fillId="0" borderId="9" xfId="0" applyFont="1" applyFill="1" applyBorder="1" applyAlignment="1" applyProtection="1">
      <alignment horizontal="centerContinuous" vertical="center" wrapText="1"/>
    </xf>
    <xf numFmtId="0" fontId="6" fillId="0" borderId="17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 applyProtection="1">
      <alignment horizontal="centerContinuous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/>
    <xf numFmtId="41" fontId="6" fillId="0" borderId="4" xfId="3" applyNumberFormat="1" applyFont="1" applyFill="1" applyBorder="1" applyAlignment="1" applyProtection="1">
      <alignment horizontal="right"/>
      <protection locked="0"/>
    </xf>
    <xf numFmtId="41" fontId="6" fillId="0" borderId="0" xfId="3" applyNumberFormat="1" applyFont="1" applyFill="1" applyAlignment="1" applyProtection="1">
      <alignment horizontal="right"/>
      <protection locked="0"/>
    </xf>
    <xf numFmtId="0" fontId="6" fillId="0" borderId="0" xfId="3" quotePrefix="1" applyFont="1" applyFill="1" applyAlignment="1" applyProtection="1">
      <alignment horizontal="center"/>
    </xf>
    <xf numFmtId="41" fontId="6" fillId="0" borderId="4" xfId="0" applyNumberFormat="1" applyFont="1" applyFill="1" applyBorder="1" applyAlignment="1" applyProtection="1">
      <alignment horizontal="right"/>
      <protection locked="0"/>
    </xf>
    <xf numFmtId="41" fontId="6" fillId="0" borderId="0" xfId="0" applyNumberFormat="1" applyFont="1" applyFill="1" applyBorder="1" applyAlignment="1" applyProtection="1">
      <alignment horizontal="right"/>
      <protection locked="0"/>
    </xf>
    <xf numFmtId="41" fontId="6" fillId="0" borderId="0" xfId="0" applyNumberFormat="1" applyFont="1" applyFill="1" applyAlignment="1" applyProtection="1">
      <alignment horizontal="right"/>
      <protection locked="0"/>
    </xf>
    <xf numFmtId="41" fontId="6" fillId="0" borderId="0" xfId="0" applyNumberFormat="1" applyFont="1" applyFill="1" applyAlignment="1">
      <alignment horizontal="right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9" fillId="2" borderId="4" xfId="0" applyNumberFormat="1" applyFont="1" applyFill="1" applyBorder="1" applyAlignment="1" applyProtection="1">
      <alignment vertical="center"/>
    </xf>
    <xf numFmtId="41" fontId="9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2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3" xfId="0" applyFont="1" applyFill="1" applyBorder="1" applyAlignment="1">
      <alignment horizontal="distributed" vertical="center"/>
    </xf>
    <xf numFmtId="0" fontId="6" fillId="0" borderId="43" xfId="0" applyFont="1" applyFill="1" applyBorder="1" applyAlignment="1" applyProtection="1">
      <alignment horizontal="distributed" vertical="center"/>
    </xf>
    <xf numFmtId="41" fontId="6" fillId="0" borderId="44" xfId="0" applyNumberFormat="1" applyFont="1" applyFill="1" applyBorder="1" applyAlignment="1" applyProtection="1">
      <alignment vertical="center"/>
    </xf>
    <xf numFmtId="41" fontId="6" fillId="0" borderId="43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/>
    <xf numFmtId="0" fontId="8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3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7" fontId="6" fillId="0" borderId="13" xfId="0" applyNumberFormat="1" applyFont="1" applyFill="1" applyBorder="1" applyAlignment="1" applyProtection="1">
      <alignment vertical="center" wrapText="1"/>
    </xf>
    <xf numFmtId="0" fontId="21" fillId="0" borderId="0" xfId="0" applyFont="1" applyFill="1"/>
    <xf numFmtId="0" fontId="0" fillId="0" borderId="0" xfId="0" applyFont="1" applyAlignment="1">
      <alignment vertical="center"/>
    </xf>
    <xf numFmtId="38" fontId="24" fillId="0" borderId="0" xfId="0" applyNumberFormat="1" applyFont="1" applyFill="1" applyAlignment="1">
      <alignment vertical="center"/>
    </xf>
    <xf numFmtId="0" fontId="24" fillId="0" borderId="0" xfId="0" applyFont="1" applyFill="1"/>
    <xf numFmtId="41" fontId="24" fillId="0" borderId="0" xfId="0" applyNumberFormat="1" applyFont="1"/>
    <xf numFmtId="0" fontId="6" fillId="0" borderId="0" xfId="0" applyFont="1" applyFill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justifyLastLine="1"/>
    </xf>
    <xf numFmtId="0" fontId="6" fillId="0" borderId="4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horizontal="center" vertical="center"/>
    </xf>
    <xf numFmtId="0" fontId="19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0" xfId="3" quotePrefix="1" applyFont="1" applyFill="1" applyAlignment="1" applyProtection="1">
      <alignment horizontal="center"/>
    </xf>
    <xf numFmtId="41" fontId="9" fillId="0" borderId="3" xfId="4" applyNumberFormat="1" applyFont="1" applyFill="1" applyBorder="1" applyAlignment="1" applyProtection="1">
      <alignment horizontal="right"/>
      <protection locked="0"/>
    </xf>
    <xf numFmtId="41" fontId="9" fillId="0" borderId="1" xfId="4" applyNumberFormat="1" applyFont="1" applyFill="1" applyBorder="1" applyAlignment="1" applyProtection="1">
      <alignment horizontal="right"/>
      <protection locked="0"/>
    </xf>
    <xf numFmtId="41" fontId="9" fillId="0" borderId="1" xfId="4" applyNumberFormat="1" applyFont="1" applyFill="1" applyBorder="1" applyAlignment="1">
      <alignment horizontal="right"/>
    </xf>
    <xf numFmtId="41" fontId="9" fillId="0" borderId="1" xfId="3" applyNumberFormat="1" applyFont="1" applyFill="1" applyBorder="1" applyAlignment="1" applyProtection="1">
      <alignment horizontal="right"/>
      <protection locked="0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_23_247_252事故・災害" xfId="3" xr:uid="{00000000-0005-0000-0000-000005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3" customWidth="1"/>
    <col min="2" max="2" width="35.08984375" style="11" bestFit="1" customWidth="1"/>
    <col min="3" max="5" width="10.7265625" style="11" bestFit="1" customWidth="1"/>
    <col min="6" max="6" width="7" style="11" customWidth="1"/>
    <col min="7" max="7" width="8.08984375" style="11" bestFit="1" customWidth="1"/>
    <col min="8" max="8" width="9.36328125" style="11" bestFit="1" customWidth="1"/>
    <col min="9" max="10" width="9.36328125" style="11" customWidth="1"/>
    <col min="11" max="11" width="9.7265625" style="11" customWidth="1"/>
    <col min="12" max="12" width="3.08984375" style="11" customWidth="1"/>
    <col min="13" max="14" width="5.6328125" style="11" bestFit="1" customWidth="1"/>
    <col min="15" max="15" width="5.6328125" style="11" customWidth="1"/>
    <col min="16" max="17" width="8.08984375" style="11" bestFit="1" customWidth="1"/>
    <col min="18" max="20" width="5.6328125" style="11" bestFit="1" customWidth="1"/>
    <col min="21" max="21" width="5.6328125" style="11" customWidth="1"/>
    <col min="22" max="23" width="5.6328125" style="11" bestFit="1" customWidth="1"/>
    <col min="24" max="24" width="7.453125" style="11" bestFit="1" customWidth="1"/>
    <col min="25" max="31" width="5.6328125" style="11" bestFit="1" customWidth="1"/>
    <col min="32" max="32" width="7.453125" style="11" customWidth="1"/>
    <col min="33" max="35" width="7.453125" style="11" bestFit="1" customWidth="1"/>
    <col min="36" max="38" width="7.453125" style="11" customWidth="1"/>
    <col min="39" max="16384" width="13.36328125" style="1"/>
  </cols>
  <sheetData>
    <row r="1" spans="1:40" ht="30" x14ac:dyDescent="0.3">
      <c r="B1" s="102" t="s">
        <v>166</v>
      </c>
      <c r="M1" s="183" t="s">
        <v>194</v>
      </c>
      <c r="Y1" s="203"/>
      <c r="Z1" s="204"/>
      <c r="AA1" s="204"/>
      <c r="AB1" s="204"/>
      <c r="AC1" s="204"/>
      <c r="AD1" s="204"/>
      <c r="AE1" s="204"/>
      <c r="AF1" s="204"/>
      <c r="AG1" s="204"/>
    </row>
    <row r="2" spans="1:40" ht="17" thickBot="1" x14ac:dyDescent="0.3">
      <c r="A2" s="8" t="s">
        <v>2</v>
      </c>
      <c r="B2" s="43"/>
      <c r="C2" s="186" t="s">
        <v>195</v>
      </c>
      <c r="D2" s="184"/>
      <c r="E2" s="44" t="s">
        <v>196</v>
      </c>
      <c r="F2" s="44"/>
      <c r="G2" s="44"/>
      <c r="H2" s="44"/>
      <c r="I2" s="44"/>
      <c r="J2" s="44"/>
      <c r="K2" s="9" t="s">
        <v>31</v>
      </c>
      <c r="L2" s="21"/>
      <c r="M2" s="205" t="s">
        <v>3</v>
      </c>
      <c r="N2" s="206"/>
      <c r="O2" s="206"/>
      <c r="P2" s="206"/>
      <c r="Q2" s="206"/>
      <c r="R2" s="207"/>
      <c r="S2" s="202" t="s">
        <v>4</v>
      </c>
      <c r="T2" s="202"/>
      <c r="U2" s="202"/>
      <c r="V2" s="202"/>
      <c r="W2" s="202"/>
      <c r="X2" s="208" t="s">
        <v>98</v>
      </c>
      <c r="Y2" s="202"/>
      <c r="Z2" s="209"/>
      <c r="AA2" s="202" t="s">
        <v>99</v>
      </c>
      <c r="AB2" s="202"/>
      <c r="AC2" s="202"/>
      <c r="AD2" s="202"/>
      <c r="AE2" s="208" t="s">
        <v>5</v>
      </c>
      <c r="AF2" s="202"/>
      <c r="AG2" s="209"/>
      <c r="AH2" s="202" t="s">
        <v>145</v>
      </c>
      <c r="AI2" s="202"/>
      <c r="AJ2" s="200" t="s">
        <v>175</v>
      </c>
      <c r="AK2" s="200" t="s">
        <v>176</v>
      </c>
      <c r="AL2" s="98" t="s">
        <v>174</v>
      </c>
    </row>
    <row r="3" spans="1:40" s="2" customFormat="1" ht="40.5" customHeight="1" thickTop="1" x14ac:dyDescent="0.2">
      <c r="A3" s="46"/>
      <c r="B3" s="49"/>
      <c r="C3" s="83" t="s">
        <v>6</v>
      </c>
      <c r="D3" s="61" t="s">
        <v>3</v>
      </c>
      <c r="E3" s="61" t="s">
        <v>4</v>
      </c>
      <c r="F3" s="61" t="s">
        <v>98</v>
      </c>
      <c r="G3" s="61" t="s">
        <v>99</v>
      </c>
      <c r="H3" s="52" t="s">
        <v>147</v>
      </c>
      <c r="I3" s="52" t="s">
        <v>175</v>
      </c>
      <c r="J3" s="52" t="s">
        <v>177</v>
      </c>
      <c r="K3" s="61" t="s">
        <v>7</v>
      </c>
      <c r="L3" s="61"/>
      <c r="M3" s="84" t="s">
        <v>92</v>
      </c>
      <c r="N3" s="85" t="s">
        <v>93</v>
      </c>
      <c r="O3" s="93" t="s">
        <v>160</v>
      </c>
      <c r="P3" s="86" t="s">
        <v>8</v>
      </c>
      <c r="Q3" s="85" t="s">
        <v>9</v>
      </c>
      <c r="R3" s="87" t="s">
        <v>10</v>
      </c>
      <c r="S3" s="88" t="s">
        <v>104</v>
      </c>
      <c r="T3" s="85" t="s">
        <v>94</v>
      </c>
      <c r="U3" s="82" t="s">
        <v>160</v>
      </c>
      <c r="V3" s="85" t="s">
        <v>8</v>
      </c>
      <c r="W3" s="89" t="s">
        <v>9</v>
      </c>
      <c r="X3" s="90" t="s">
        <v>12</v>
      </c>
      <c r="Y3" s="86" t="s">
        <v>11</v>
      </c>
      <c r="Z3" s="91" t="s">
        <v>13</v>
      </c>
      <c r="AA3" s="92" t="s">
        <v>154</v>
      </c>
      <c r="AB3" s="93" t="s">
        <v>155</v>
      </c>
      <c r="AC3" s="93" t="s">
        <v>161</v>
      </c>
      <c r="AD3" s="94" t="s">
        <v>100</v>
      </c>
      <c r="AE3" s="84" t="s">
        <v>14</v>
      </c>
      <c r="AF3" s="85" t="s">
        <v>15</v>
      </c>
      <c r="AG3" s="87" t="s">
        <v>16</v>
      </c>
      <c r="AH3" s="95" t="s">
        <v>156</v>
      </c>
      <c r="AI3" s="96" t="s">
        <v>157</v>
      </c>
      <c r="AJ3" s="201"/>
      <c r="AK3" s="201"/>
      <c r="AL3" s="97"/>
      <c r="AN3" s="191" t="s">
        <v>198</v>
      </c>
    </row>
    <row r="4" spans="1:40" ht="30" customHeight="1" x14ac:dyDescent="0.2">
      <c r="A4" s="53" t="s">
        <v>105</v>
      </c>
      <c r="B4" s="54"/>
      <c r="C4" s="170">
        <f>SUM(C5:C72,C76)</f>
        <v>2966</v>
      </c>
      <c r="D4" s="171">
        <f>SUM(D5:D72)</f>
        <v>2187</v>
      </c>
      <c r="E4" s="171">
        <f>SUM(E5:E72)</f>
        <v>537</v>
      </c>
      <c r="F4" s="171">
        <f>SUM(F5:F72)</f>
        <v>3</v>
      </c>
      <c r="G4" s="171">
        <f>SUM(G5:G72)</f>
        <v>98</v>
      </c>
      <c r="H4" s="171">
        <f>SUM(H5:H72)</f>
        <v>86</v>
      </c>
      <c r="I4" s="171">
        <f>+AJ4</f>
        <v>0</v>
      </c>
      <c r="J4" s="171">
        <f>+AK4</f>
        <v>0</v>
      </c>
      <c r="K4" s="171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64"/>
      <c r="AN4" s="194">
        <f>SUM(M4:AL4)-C4</f>
        <v>0</v>
      </c>
    </row>
    <row r="5" spans="1:40" ht="30" customHeight="1" x14ac:dyDescent="0.2">
      <c r="A5" s="14"/>
      <c r="B5" s="15" t="s">
        <v>46</v>
      </c>
      <c r="C5" s="172">
        <f>SUM(M5:AL5)</f>
        <v>103</v>
      </c>
      <c r="D5" s="173">
        <f>SUM(M5:R5)</f>
        <v>75</v>
      </c>
      <c r="E5" s="185">
        <f>SUM(S5:W5)</f>
        <v>19</v>
      </c>
      <c r="F5" s="173">
        <f>SUM(X5:Z5)</f>
        <v>0</v>
      </c>
      <c r="G5" s="173">
        <f t="shared" ref="G5:G20" si="2">SUM(AA5:AD5)</f>
        <v>3</v>
      </c>
      <c r="H5" s="173">
        <f>SUM(AE5:AG5)</f>
        <v>6</v>
      </c>
      <c r="I5" s="173">
        <f t="shared" ref="I5:I75" si="3">+AJ5</f>
        <v>0</v>
      </c>
      <c r="J5" s="173">
        <f t="shared" ref="J5:J75" si="4">+AK5</f>
        <v>0</v>
      </c>
      <c r="K5" s="173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94">
        <f t="shared" ref="AN5:AN68" si="5">SUM(M5:AL5)-C5</f>
        <v>0</v>
      </c>
    </row>
    <row r="6" spans="1:40" ht="30" customHeight="1" x14ac:dyDescent="0.2">
      <c r="A6" s="14"/>
      <c r="B6" s="15" t="s">
        <v>47</v>
      </c>
      <c r="C6" s="172">
        <f t="shared" ref="C6:C75" si="6">SUM(M6:AL6)</f>
        <v>0</v>
      </c>
      <c r="D6" s="173">
        <f t="shared" ref="D6:D75" si="7">SUM(M6:R6)</f>
        <v>0</v>
      </c>
      <c r="E6" s="173">
        <f t="shared" ref="E6:E75" si="8">SUM(S6:W6)</f>
        <v>0</v>
      </c>
      <c r="F6" s="173">
        <f t="shared" ref="F6:F75" si="9">SUM(X6:Z6)</f>
        <v>0</v>
      </c>
      <c r="G6" s="173">
        <f t="shared" si="2"/>
        <v>0</v>
      </c>
      <c r="H6" s="173">
        <f t="shared" ref="H6:H75" si="10">SUM(AE6:AG6)</f>
        <v>0</v>
      </c>
      <c r="I6" s="173">
        <f t="shared" si="3"/>
        <v>0</v>
      </c>
      <c r="J6" s="173">
        <f t="shared" si="4"/>
        <v>0</v>
      </c>
      <c r="K6" s="173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94">
        <f t="shared" si="5"/>
        <v>0</v>
      </c>
    </row>
    <row r="7" spans="1:40" ht="30" customHeight="1" x14ac:dyDescent="0.2">
      <c r="A7" s="57"/>
      <c r="B7" s="15" t="s">
        <v>48</v>
      </c>
      <c r="C7" s="172">
        <f t="shared" si="6"/>
        <v>12</v>
      </c>
      <c r="D7" s="173">
        <f t="shared" si="7"/>
        <v>9</v>
      </c>
      <c r="E7" s="173">
        <f t="shared" si="8"/>
        <v>2</v>
      </c>
      <c r="F7" s="173">
        <f t="shared" si="9"/>
        <v>0</v>
      </c>
      <c r="G7" s="173">
        <f t="shared" si="2"/>
        <v>1</v>
      </c>
      <c r="H7" s="173">
        <f t="shared" si="10"/>
        <v>0</v>
      </c>
      <c r="I7" s="173">
        <f t="shared" si="3"/>
        <v>0</v>
      </c>
      <c r="J7" s="173">
        <f t="shared" si="4"/>
        <v>0</v>
      </c>
      <c r="K7" s="173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94">
        <f t="shared" si="5"/>
        <v>0</v>
      </c>
    </row>
    <row r="8" spans="1:40" ht="30" customHeight="1" x14ac:dyDescent="0.2">
      <c r="A8" s="58" t="s">
        <v>17</v>
      </c>
      <c r="B8" s="15" t="s">
        <v>49</v>
      </c>
      <c r="C8" s="172">
        <f t="shared" si="6"/>
        <v>1</v>
      </c>
      <c r="D8" s="173">
        <f t="shared" si="7"/>
        <v>1</v>
      </c>
      <c r="E8" s="173">
        <f t="shared" si="8"/>
        <v>0</v>
      </c>
      <c r="F8" s="173">
        <f t="shared" si="9"/>
        <v>0</v>
      </c>
      <c r="G8" s="173">
        <f t="shared" si="2"/>
        <v>0</v>
      </c>
      <c r="H8" s="173">
        <f t="shared" si="10"/>
        <v>0</v>
      </c>
      <c r="I8" s="173">
        <f t="shared" si="3"/>
        <v>0</v>
      </c>
      <c r="J8" s="173">
        <f t="shared" si="4"/>
        <v>0</v>
      </c>
      <c r="K8" s="173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94">
        <f t="shared" si="5"/>
        <v>0</v>
      </c>
    </row>
    <row r="9" spans="1:40" ht="30" customHeight="1" x14ac:dyDescent="0.2">
      <c r="A9" s="59"/>
      <c r="B9" s="15" t="s">
        <v>95</v>
      </c>
      <c r="C9" s="172">
        <f t="shared" si="6"/>
        <v>4</v>
      </c>
      <c r="D9" s="173">
        <f t="shared" si="7"/>
        <v>2</v>
      </c>
      <c r="E9" s="173">
        <f t="shared" si="8"/>
        <v>2</v>
      </c>
      <c r="F9" s="173">
        <f t="shared" si="9"/>
        <v>0</v>
      </c>
      <c r="G9" s="173">
        <f t="shared" si="2"/>
        <v>0</v>
      </c>
      <c r="H9" s="173">
        <f t="shared" si="10"/>
        <v>0</v>
      </c>
      <c r="I9" s="173">
        <f t="shared" si="3"/>
        <v>0</v>
      </c>
      <c r="J9" s="173">
        <f t="shared" si="4"/>
        <v>0</v>
      </c>
      <c r="K9" s="173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94">
        <f t="shared" si="5"/>
        <v>0</v>
      </c>
    </row>
    <row r="10" spans="1:40" ht="30" customHeight="1" x14ac:dyDescent="0.2">
      <c r="A10" s="14"/>
      <c r="B10" s="15" t="s">
        <v>106</v>
      </c>
      <c r="C10" s="172">
        <f t="shared" si="6"/>
        <v>1</v>
      </c>
      <c r="D10" s="173">
        <f t="shared" si="7"/>
        <v>1</v>
      </c>
      <c r="E10" s="173">
        <f t="shared" si="8"/>
        <v>0</v>
      </c>
      <c r="F10" s="173">
        <f t="shared" si="9"/>
        <v>0</v>
      </c>
      <c r="G10" s="173">
        <f t="shared" si="2"/>
        <v>0</v>
      </c>
      <c r="H10" s="173">
        <f t="shared" si="10"/>
        <v>0</v>
      </c>
      <c r="I10" s="173">
        <f t="shared" si="3"/>
        <v>0</v>
      </c>
      <c r="J10" s="173">
        <f t="shared" si="4"/>
        <v>0</v>
      </c>
      <c r="K10" s="173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94">
        <f t="shared" si="5"/>
        <v>0</v>
      </c>
    </row>
    <row r="11" spans="1:40" ht="30" customHeight="1" x14ac:dyDescent="0.2">
      <c r="A11" s="14"/>
      <c r="B11" s="15" t="s">
        <v>107</v>
      </c>
      <c r="C11" s="172">
        <f t="shared" si="6"/>
        <v>1</v>
      </c>
      <c r="D11" s="173">
        <f t="shared" si="7"/>
        <v>1</v>
      </c>
      <c r="E11" s="173">
        <f t="shared" si="8"/>
        <v>0</v>
      </c>
      <c r="F11" s="173">
        <f t="shared" si="9"/>
        <v>0</v>
      </c>
      <c r="G11" s="173">
        <f t="shared" si="2"/>
        <v>0</v>
      </c>
      <c r="H11" s="173">
        <f t="shared" si="10"/>
        <v>0</v>
      </c>
      <c r="I11" s="173">
        <f t="shared" si="3"/>
        <v>0</v>
      </c>
      <c r="J11" s="173">
        <f t="shared" si="4"/>
        <v>0</v>
      </c>
      <c r="K11" s="173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94">
        <f t="shared" si="5"/>
        <v>0</v>
      </c>
    </row>
    <row r="12" spans="1:40" ht="30" customHeight="1" x14ac:dyDescent="0.2">
      <c r="A12" s="57" t="s">
        <v>18</v>
      </c>
      <c r="B12" s="45" t="s">
        <v>108</v>
      </c>
      <c r="C12" s="172">
        <f t="shared" si="6"/>
        <v>0</v>
      </c>
      <c r="D12" s="173">
        <f t="shared" si="7"/>
        <v>0</v>
      </c>
      <c r="E12" s="173">
        <f t="shared" si="8"/>
        <v>0</v>
      </c>
      <c r="F12" s="173">
        <f t="shared" si="9"/>
        <v>0</v>
      </c>
      <c r="G12" s="173">
        <f t="shared" si="2"/>
        <v>0</v>
      </c>
      <c r="H12" s="173">
        <f t="shared" si="10"/>
        <v>0</v>
      </c>
      <c r="I12" s="173">
        <f t="shared" si="3"/>
        <v>0</v>
      </c>
      <c r="J12" s="173">
        <f t="shared" si="4"/>
        <v>0</v>
      </c>
      <c r="K12" s="173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94">
        <f t="shared" si="5"/>
        <v>0</v>
      </c>
    </row>
    <row r="13" spans="1:40" ht="30" customHeight="1" x14ac:dyDescent="0.2">
      <c r="A13" s="59" t="s">
        <v>19</v>
      </c>
      <c r="B13" s="15" t="s">
        <v>109</v>
      </c>
      <c r="C13" s="172">
        <f t="shared" si="6"/>
        <v>1</v>
      </c>
      <c r="D13" s="173">
        <f t="shared" si="7"/>
        <v>1</v>
      </c>
      <c r="E13" s="173">
        <f t="shared" si="8"/>
        <v>0</v>
      </c>
      <c r="F13" s="173">
        <f t="shared" si="9"/>
        <v>0</v>
      </c>
      <c r="G13" s="173">
        <f t="shared" si="2"/>
        <v>0</v>
      </c>
      <c r="H13" s="173">
        <f t="shared" si="10"/>
        <v>0</v>
      </c>
      <c r="I13" s="173">
        <f t="shared" si="3"/>
        <v>0</v>
      </c>
      <c r="J13" s="173">
        <f t="shared" si="4"/>
        <v>0</v>
      </c>
      <c r="K13" s="173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94">
        <f t="shared" si="5"/>
        <v>0</v>
      </c>
    </row>
    <row r="14" spans="1:40" ht="30" customHeight="1" x14ac:dyDescent="0.2">
      <c r="A14" s="14"/>
      <c r="B14" s="15" t="s">
        <v>110</v>
      </c>
      <c r="C14" s="172">
        <f t="shared" si="6"/>
        <v>8</v>
      </c>
      <c r="D14" s="173">
        <f t="shared" si="7"/>
        <v>4</v>
      </c>
      <c r="E14" s="173">
        <f t="shared" si="8"/>
        <v>4</v>
      </c>
      <c r="F14" s="173">
        <f t="shared" si="9"/>
        <v>0</v>
      </c>
      <c r="G14" s="173">
        <f t="shared" si="2"/>
        <v>0</v>
      </c>
      <c r="H14" s="173">
        <f t="shared" si="10"/>
        <v>0</v>
      </c>
      <c r="I14" s="173">
        <f t="shared" si="3"/>
        <v>0</v>
      </c>
      <c r="J14" s="173">
        <f t="shared" si="4"/>
        <v>0</v>
      </c>
      <c r="K14" s="173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94">
        <f t="shared" si="5"/>
        <v>0</v>
      </c>
    </row>
    <row r="15" spans="1:40" ht="30" customHeight="1" x14ac:dyDescent="0.2">
      <c r="A15" s="14"/>
      <c r="B15" s="15" t="s">
        <v>111</v>
      </c>
      <c r="C15" s="172">
        <f t="shared" si="6"/>
        <v>1</v>
      </c>
      <c r="D15" s="173">
        <f t="shared" si="7"/>
        <v>0</v>
      </c>
      <c r="E15" s="173">
        <f t="shared" si="8"/>
        <v>1</v>
      </c>
      <c r="F15" s="173">
        <f t="shared" si="9"/>
        <v>0</v>
      </c>
      <c r="G15" s="173">
        <f t="shared" si="2"/>
        <v>0</v>
      </c>
      <c r="H15" s="173">
        <f t="shared" si="10"/>
        <v>0</v>
      </c>
      <c r="I15" s="173">
        <f t="shared" si="3"/>
        <v>0</v>
      </c>
      <c r="J15" s="173">
        <f t="shared" si="4"/>
        <v>0</v>
      </c>
      <c r="K15" s="173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94">
        <f t="shared" si="5"/>
        <v>0</v>
      </c>
    </row>
    <row r="16" spans="1:40" ht="30" customHeight="1" x14ac:dyDescent="0.2">
      <c r="A16" s="14"/>
      <c r="B16" s="15" t="s">
        <v>163</v>
      </c>
      <c r="C16" s="172">
        <f t="shared" si="6"/>
        <v>3</v>
      </c>
      <c r="D16" s="173">
        <f t="shared" si="7"/>
        <v>1</v>
      </c>
      <c r="E16" s="173">
        <f t="shared" si="8"/>
        <v>2</v>
      </c>
      <c r="F16" s="173">
        <f t="shared" si="9"/>
        <v>0</v>
      </c>
      <c r="G16" s="173">
        <f t="shared" si="2"/>
        <v>0</v>
      </c>
      <c r="H16" s="173">
        <f t="shared" si="10"/>
        <v>0</v>
      </c>
      <c r="I16" s="173">
        <f t="shared" si="3"/>
        <v>0</v>
      </c>
      <c r="J16" s="173">
        <f t="shared" si="4"/>
        <v>0</v>
      </c>
      <c r="K16" s="173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94">
        <f t="shared" si="5"/>
        <v>0</v>
      </c>
    </row>
    <row r="17" spans="1:40" ht="30" customHeight="1" x14ac:dyDescent="0.2">
      <c r="A17" s="47" t="s">
        <v>20</v>
      </c>
      <c r="B17" s="60" t="s">
        <v>112</v>
      </c>
      <c r="C17" s="172">
        <f t="shared" si="6"/>
        <v>4</v>
      </c>
      <c r="D17" s="173">
        <f t="shared" si="7"/>
        <v>3</v>
      </c>
      <c r="E17" s="173">
        <f t="shared" si="8"/>
        <v>1</v>
      </c>
      <c r="F17" s="173">
        <f t="shared" si="9"/>
        <v>0</v>
      </c>
      <c r="G17" s="173">
        <f t="shared" si="2"/>
        <v>0</v>
      </c>
      <c r="H17" s="173">
        <f t="shared" si="10"/>
        <v>0</v>
      </c>
      <c r="I17" s="173">
        <f t="shared" si="3"/>
        <v>0</v>
      </c>
      <c r="J17" s="173">
        <f t="shared" si="4"/>
        <v>0</v>
      </c>
      <c r="K17" s="173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94">
        <f t="shared" si="5"/>
        <v>0</v>
      </c>
    </row>
    <row r="18" spans="1:40" ht="30" customHeight="1" x14ac:dyDescent="0.2">
      <c r="A18" s="14" t="s">
        <v>21</v>
      </c>
      <c r="B18" s="61" t="s">
        <v>113</v>
      </c>
      <c r="C18" s="172">
        <f t="shared" si="6"/>
        <v>1</v>
      </c>
      <c r="D18" s="173">
        <f t="shared" si="7"/>
        <v>1</v>
      </c>
      <c r="E18" s="173">
        <f t="shared" si="8"/>
        <v>0</v>
      </c>
      <c r="F18" s="173">
        <f t="shared" si="9"/>
        <v>0</v>
      </c>
      <c r="G18" s="173">
        <f t="shared" si="2"/>
        <v>0</v>
      </c>
      <c r="H18" s="173">
        <f t="shared" si="10"/>
        <v>0</v>
      </c>
      <c r="I18" s="173">
        <f t="shared" si="3"/>
        <v>0</v>
      </c>
      <c r="J18" s="173">
        <f t="shared" si="4"/>
        <v>0</v>
      </c>
      <c r="K18" s="173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94">
        <f t="shared" si="5"/>
        <v>0</v>
      </c>
    </row>
    <row r="19" spans="1:40" ht="30" customHeight="1" x14ac:dyDescent="0.2">
      <c r="A19" s="14"/>
      <c r="B19" s="15" t="s">
        <v>114</v>
      </c>
      <c r="C19" s="172">
        <f t="shared" si="6"/>
        <v>2</v>
      </c>
      <c r="D19" s="173">
        <f t="shared" si="7"/>
        <v>0</v>
      </c>
      <c r="E19" s="173">
        <f t="shared" si="8"/>
        <v>1</v>
      </c>
      <c r="F19" s="173">
        <f t="shared" si="9"/>
        <v>0</v>
      </c>
      <c r="G19" s="173">
        <f t="shared" si="2"/>
        <v>1</v>
      </c>
      <c r="H19" s="173">
        <f t="shared" si="10"/>
        <v>0</v>
      </c>
      <c r="I19" s="173">
        <f t="shared" si="3"/>
        <v>0</v>
      </c>
      <c r="J19" s="173">
        <f t="shared" si="4"/>
        <v>0</v>
      </c>
      <c r="K19" s="173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94">
        <f t="shared" si="5"/>
        <v>0</v>
      </c>
    </row>
    <row r="20" spans="1:40" ht="30" customHeight="1" x14ac:dyDescent="0.2">
      <c r="A20" s="14"/>
      <c r="B20" s="15" t="s">
        <v>115</v>
      </c>
      <c r="C20" s="172">
        <f t="shared" si="6"/>
        <v>0</v>
      </c>
      <c r="D20" s="173">
        <f t="shared" si="7"/>
        <v>0</v>
      </c>
      <c r="E20" s="173">
        <f t="shared" si="8"/>
        <v>0</v>
      </c>
      <c r="F20" s="173">
        <f t="shared" si="9"/>
        <v>0</v>
      </c>
      <c r="G20" s="173">
        <f t="shared" si="2"/>
        <v>0</v>
      </c>
      <c r="H20" s="173">
        <f t="shared" si="10"/>
        <v>0</v>
      </c>
      <c r="I20" s="173">
        <f t="shared" si="3"/>
        <v>0</v>
      </c>
      <c r="J20" s="173">
        <f t="shared" si="4"/>
        <v>0</v>
      </c>
      <c r="K20" s="173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94">
        <f t="shared" si="5"/>
        <v>0</v>
      </c>
    </row>
    <row r="21" spans="1:40" ht="30" customHeight="1" x14ac:dyDescent="0.2">
      <c r="A21" s="165" t="s">
        <v>178</v>
      </c>
      <c r="B21" s="15" t="s">
        <v>181</v>
      </c>
      <c r="C21" s="172">
        <f>SUM(M21:AL23)</f>
        <v>5</v>
      </c>
      <c r="D21" s="173">
        <f>SUM(M21:R23)</f>
        <v>2</v>
      </c>
      <c r="E21" s="173">
        <f>SUM(S21:W23)</f>
        <v>1</v>
      </c>
      <c r="F21" s="173">
        <f>SUM(X21:Z23)</f>
        <v>0</v>
      </c>
      <c r="G21" s="173">
        <f>SUM(AA21:AD23)</f>
        <v>2</v>
      </c>
      <c r="H21" s="173">
        <f>SUM(AE21:AG23)</f>
        <v>0</v>
      </c>
      <c r="I21" s="173">
        <f>+AJ21:AJ23</f>
        <v>0</v>
      </c>
      <c r="J21" s="173">
        <f>+AK21:AK23</f>
        <v>0</v>
      </c>
      <c r="K21" s="173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94">
        <f>SUM(M21:AL23)-C21</f>
        <v>0</v>
      </c>
    </row>
    <row r="22" spans="1:40" ht="30" customHeight="1" x14ac:dyDescent="0.2">
      <c r="A22" s="46"/>
      <c r="B22" s="163" t="s">
        <v>179</v>
      </c>
      <c r="C22" s="16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94"/>
    </row>
    <row r="23" spans="1:40" ht="30" customHeight="1" x14ac:dyDescent="0.2">
      <c r="A23" s="5"/>
      <c r="B23" s="163" t="s">
        <v>180</v>
      </c>
      <c r="C23" s="16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94"/>
    </row>
    <row r="24" spans="1:40" ht="30" customHeight="1" x14ac:dyDescent="0.2">
      <c r="A24" s="168" t="s">
        <v>182</v>
      </c>
      <c r="B24" s="15" t="s">
        <v>183</v>
      </c>
      <c r="C24" s="172">
        <f>SUM(M24:AL25)</f>
        <v>4</v>
      </c>
      <c r="D24" s="173">
        <f>SUM(M24:R25)</f>
        <v>4</v>
      </c>
      <c r="E24" s="173">
        <f>SUM(S24:W25)</f>
        <v>0</v>
      </c>
      <c r="F24" s="173">
        <f>SUM(X24:Z25)</f>
        <v>0</v>
      </c>
      <c r="G24" s="173">
        <f>SUM(AA24:AD25)</f>
        <v>0</v>
      </c>
      <c r="H24" s="173">
        <f>SUM(AE24:AG25)</f>
        <v>0</v>
      </c>
      <c r="I24" s="173">
        <f>+AJ24:AJ25</f>
        <v>0</v>
      </c>
      <c r="J24" s="173">
        <f>+AK24:AK25</f>
        <v>0</v>
      </c>
      <c r="K24" s="173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94">
        <f>SUM(M24:AL25)-C24</f>
        <v>0</v>
      </c>
    </row>
    <row r="25" spans="1:40" ht="30" customHeight="1" x14ac:dyDescent="0.2">
      <c r="A25" s="14"/>
      <c r="B25" s="163" t="s">
        <v>184</v>
      </c>
      <c r="C25" s="16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94"/>
    </row>
    <row r="26" spans="1:40" ht="30" customHeight="1" x14ac:dyDescent="0.2">
      <c r="A26" s="14"/>
      <c r="B26" s="15" t="s">
        <v>173</v>
      </c>
      <c r="C26" s="172">
        <f t="shared" si="6"/>
        <v>36</v>
      </c>
      <c r="D26" s="173">
        <f t="shared" si="7"/>
        <v>28</v>
      </c>
      <c r="E26" s="173">
        <f t="shared" si="8"/>
        <v>3</v>
      </c>
      <c r="F26" s="173">
        <f t="shared" si="9"/>
        <v>0</v>
      </c>
      <c r="G26" s="173">
        <f t="shared" ref="G26:G40" si="12">SUM(AA26:AD26)</f>
        <v>3</v>
      </c>
      <c r="H26" s="173">
        <f t="shared" si="10"/>
        <v>2</v>
      </c>
      <c r="I26" s="173">
        <f t="shared" si="3"/>
        <v>0</v>
      </c>
      <c r="J26" s="173">
        <f t="shared" si="4"/>
        <v>0</v>
      </c>
      <c r="K26" s="173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94">
        <f t="shared" si="5"/>
        <v>0</v>
      </c>
    </row>
    <row r="27" spans="1:40" ht="30" customHeight="1" x14ac:dyDescent="0.2">
      <c r="A27" s="57"/>
      <c r="B27" s="45" t="s">
        <v>116</v>
      </c>
      <c r="C27" s="172">
        <f t="shared" si="6"/>
        <v>77</v>
      </c>
      <c r="D27" s="173">
        <f t="shared" si="7"/>
        <v>57</v>
      </c>
      <c r="E27" s="173">
        <f t="shared" si="8"/>
        <v>14</v>
      </c>
      <c r="F27" s="173">
        <f t="shared" si="9"/>
        <v>0</v>
      </c>
      <c r="G27" s="173">
        <f t="shared" si="12"/>
        <v>3</v>
      </c>
      <c r="H27" s="173">
        <f t="shared" si="10"/>
        <v>3</v>
      </c>
      <c r="I27" s="173">
        <f t="shared" si="3"/>
        <v>0</v>
      </c>
      <c r="J27" s="173">
        <f t="shared" si="4"/>
        <v>0</v>
      </c>
      <c r="K27" s="173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94">
        <f t="shared" si="5"/>
        <v>0</v>
      </c>
    </row>
    <row r="28" spans="1:40" ht="30" customHeight="1" x14ac:dyDescent="0.2">
      <c r="A28" s="62" t="s">
        <v>22</v>
      </c>
      <c r="B28" s="15" t="s">
        <v>117</v>
      </c>
      <c r="C28" s="172">
        <f t="shared" si="6"/>
        <v>11</v>
      </c>
      <c r="D28" s="173">
        <f t="shared" si="7"/>
        <v>10</v>
      </c>
      <c r="E28" s="173">
        <f t="shared" si="8"/>
        <v>0</v>
      </c>
      <c r="F28" s="173">
        <f t="shared" si="9"/>
        <v>0</v>
      </c>
      <c r="G28" s="173">
        <f t="shared" si="12"/>
        <v>1</v>
      </c>
      <c r="H28" s="173">
        <f t="shared" si="10"/>
        <v>0</v>
      </c>
      <c r="I28" s="173">
        <f t="shared" si="3"/>
        <v>0</v>
      </c>
      <c r="J28" s="173">
        <f t="shared" si="4"/>
        <v>0</v>
      </c>
      <c r="K28" s="173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94">
        <f t="shared" si="5"/>
        <v>0</v>
      </c>
    </row>
    <row r="29" spans="1:40" ht="30" customHeight="1" x14ac:dyDescent="0.2">
      <c r="A29" s="62" t="s">
        <v>23</v>
      </c>
      <c r="B29" s="15" t="s">
        <v>118</v>
      </c>
      <c r="C29" s="172">
        <f t="shared" si="6"/>
        <v>13</v>
      </c>
      <c r="D29" s="173">
        <f t="shared" si="7"/>
        <v>11</v>
      </c>
      <c r="E29" s="173">
        <f t="shared" si="8"/>
        <v>2</v>
      </c>
      <c r="F29" s="173">
        <f t="shared" si="9"/>
        <v>0</v>
      </c>
      <c r="G29" s="173">
        <f t="shared" si="12"/>
        <v>0</v>
      </c>
      <c r="H29" s="173">
        <f t="shared" si="10"/>
        <v>0</v>
      </c>
      <c r="I29" s="173">
        <f t="shared" si="3"/>
        <v>0</v>
      </c>
      <c r="J29" s="173">
        <f t="shared" si="4"/>
        <v>0</v>
      </c>
      <c r="K29" s="173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94">
        <f t="shared" si="5"/>
        <v>0</v>
      </c>
    </row>
    <row r="30" spans="1:40" ht="30" customHeight="1" x14ac:dyDescent="0.2">
      <c r="A30" s="63" t="s">
        <v>24</v>
      </c>
      <c r="B30" s="15" t="s">
        <v>119</v>
      </c>
      <c r="C30" s="172">
        <f t="shared" si="6"/>
        <v>52</v>
      </c>
      <c r="D30" s="173">
        <f t="shared" si="7"/>
        <v>42</v>
      </c>
      <c r="E30" s="173">
        <f t="shared" si="8"/>
        <v>6</v>
      </c>
      <c r="F30" s="173">
        <f t="shared" si="9"/>
        <v>0</v>
      </c>
      <c r="G30" s="173">
        <f t="shared" si="12"/>
        <v>0</v>
      </c>
      <c r="H30" s="173">
        <f t="shared" si="10"/>
        <v>4</v>
      </c>
      <c r="I30" s="173">
        <f t="shared" si="3"/>
        <v>0</v>
      </c>
      <c r="J30" s="173">
        <f t="shared" si="4"/>
        <v>0</v>
      </c>
      <c r="K30" s="173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94">
        <f t="shared" si="5"/>
        <v>0</v>
      </c>
    </row>
    <row r="31" spans="1:40" ht="30" customHeight="1" x14ac:dyDescent="0.2">
      <c r="A31" s="57" t="s">
        <v>25</v>
      </c>
      <c r="B31" s="15" t="s">
        <v>120</v>
      </c>
      <c r="C31" s="172">
        <f t="shared" si="6"/>
        <v>80</v>
      </c>
      <c r="D31" s="173">
        <f t="shared" si="7"/>
        <v>73</v>
      </c>
      <c r="E31" s="173">
        <f t="shared" si="8"/>
        <v>7</v>
      </c>
      <c r="F31" s="173">
        <f t="shared" si="9"/>
        <v>0</v>
      </c>
      <c r="G31" s="173">
        <f t="shared" si="12"/>
        <v>0</v>
      </c>
      <c r="H31" s="173">
        <f t="shared" si="10"/>
        <v>0</v>
      </c>
      <c r="I31" s="173">
        <f t="shared" si="3"/>
        <v>0</v>
      </c>
      <c r="J31" s="173">
        <f t="shared" si="4"/>
        <v>0</v>
      </c>
      <c r="K31" s="173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94">
        <f t="shared" si="5"/>
        <v>0</v>
      </c>
    </row>
    <row r="32" spans="1:40" ht="30" customHeight="1" x14ac:dyDescent="0.2">
      <c r="A32" s="59" t="s">
        <v>26</v>
      </c>
      <c r="B32" s="15" t="s">
        <v>121</v>
      </c>
      <c r="C32" s="172">
        <f t="shared" si="6"/>
        <v>9</v>
      </c>
      <c r="D32" s="173">
        <f t="shared" si="7"/>
        <v>7</v>
      </c>
      <c r="E32" s="173">
        <f t="shared" si="8"/>
        <v>2</v>
      </c>
      <c r="F32" s="173">
        <f t="shared" si="9"/>
        <v>0</v>
      </c>
      <c r="G32" s="173">
        <f t="shared" si="12"/>
        <v>0</v>
      </c>
      <c r="H32" s="173">
        <f t="shared" si="10"/>
        <v>0</v>
      </c>
      <c r="I32" s="173">
        <f t="shared" si="3"/>
        <v>0</v>
      </c>
      <c r="J32" s="173">
        <f t="shared" si="4"/>
        <v>0</v>
      </c>
      <c r="K32" s="173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94">
        <f t="shared" si="5"/>
        <v>0</v>
      </c>
    </row>
    <row r="33" spans="1:40" ht="30" customHeight="1" x14ac:dyDescent="0.2">
      <c r="A33" s="14"/>
      <c r="B33" s="15" t="s">
        <v>122</v>
      </c>
      <c r="C33" s="172">
        <f t="shared" si="6"/>
        <v>26</v>
      </c>
      <c r="D33" s="173">
        <f t="shared" si="7"/>
        <v>24</v>
      </c>
      <c r="E33" s="173">
        <f t="shared" si="8"/>
        <v>2</v>
      </c>
      <c r="F33" s="173">
        <f t="shared" si="9"/>
        <v>0</v>
      </c>
      <c r="G33" s="173">
        <f t="shared" si="12"/>
        <v>0</v>
      </c>
      <c r="H33" s="173">
        <f t="shared" si="10"/>
        <v>0</v>
      </c>
      <c r="I33" s="173">
        <f t="shared" si="3"/>
        <v>0</v>
      </c>
      <c r="J33" s="173">
        <f t="shared" si="4"/>
        <v>0</v>
      </c>
      <c r="K33" s="173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94">
        <f t="shared" si="5"/>
        <v>0</v>
      </c>
    </row>
    <row r="34" spans="1:40" ht="30" customHeight="1" x14ac:dyDescent="0.2">
      <c r="A34" s="57" t="s">
        <v>27</v>
      </c>
      <c r="B34" s="15" t="s">
        <v>123</v>
      </c>
      <c r="C34" s="172">
        <f t="shared" si="6"/>
        <v>18</v>
      </c>
      <c r="D34" s="173">
        <f t="shared" si="7"/>
        <v>15</v>
      </c>
      <c r="E34" s="173">
        <f t="shared" si="8"/>
        <v>3</v>
      </c>
      <c r="F34" s="173">
        <f t="shared" si="9"/>
        <v>0</v>
      </c>
      <c r="G34" s="173">
        <f t="shared" si="12"/>
        <v>0</v>
      </c>
      <c r="H34" s="173">
        <f t="shared" si="10"/>
        <v>0</v>
      </c>
      <c r="I34" s="173">
        <f t="shared" si="3"/>
        <v>0</v>
      </c>
      <c r="J34" s="173">
        <f t="shared" si="4"/>
        <v>0</v>
      </c>
      <c r="K34" s="173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94">
        <f t="shared" si="5"/>
        <v>0</v>
      </c>
    </row>
    <row r="35" spans="1:40" ht="30" customHeight="1" x14ac:dyDescent="0.2">
      <c r="A35" s="59" t="s">
        <v>28</v>
      </c>
      <c r="B35" s="15" t="s">
        <v>124</v>
      </c>
      <c r="C35" s="172">
        <f t="shared" si="6"/>
        <v>1</v>
      </c>
      <c r="D35" s="173">
        <f t="shared" si="7"/>
        <v>1</v>
      </c>
      <c r="E35" s="173">
        <f t="shared" si="8"/>
        <v>0</v>
      </c>
      <c r="F35" s="173">
        <f t="shared" si="9"/>
        <v>0</v>
      </c>
      <c r="G35" s="173">
        <f t="shared" si="12"/>
        <v>0</v>
      </c>
      <c r="H35" s="173">
        <f t="shared" si="10"/>
        <v>0</v>
      </c>
      <c r="I35" s="173">
        <f t="shared" si="3"/>
        <v>0</v>
      </c>
      <c r="J35" s="173">
        <f t="shared" si="4"/>
        <v>0</v>
      </c>
      <c r="K35" s="173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94">
        <f t="shared" si="5"/>
        <v>0</v>
      </c>
    </row>
    <row r="36" spans="1:40" ht="30" customHeight="1" x14ac:dyDescent="0.2">
      <c r="A36" s="14"/>
      <c r="B36" s="15" t="s">
        <v>125</v>
      </c>
      <c r="C36" s="172">
        <f t="shared" si="6"/>
        <v>183</v>
      </c>
      <c r="D36" s="173">
        <f t="shared" si="7"/>
        <v>138</v>
      </c>
      <c r="E36" s="173">
        <f t="shared" si="8"/>
        <v>15</v>
      </c>
      <c r="F36" s="173">
        <f t="shared" si="9"/>
        <v>0</v>
      </c>
      <c r="G36" s="173">
        <f t="shared" si="12"/>
        <v>9</v>
      </c>
      <c r="H36" s="173">
        <f t="shared" si="10"/>
        <v>21</v>
      </c>
      <c r="I36" s="173">
        <f t="shared" si="3"/>
        <v>0</v>
      </c>
      <c r="J36" s="173">
        <f t="shared" si="4"/>
        <v>0</v>
      </c>
      <c r="K36" s="173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94">
        <f t="shared" si="5"/>
        <v>0</v>
      </c>
    </row>
    <row r="37" spans="1:40" ht="30" customHeight="1" x14ac:dyDescent="0.2">
      <c r="A37" s="14"/>
      <c r="B37" s="15" t="s">
        <v>165</v>
      </c>
      <c r="C37" s="172">
        <f t="shared" si="6"/>
        <v>0</v>
      </c>
      <c r="D37" s="173">
        <f t="shared" si="7"/>
        <v>0</v>
      </c>
      <c r="E37" s="173">
        <f t="shared" si="8"/>
        <v>0</v>
      </c>
      <c r="F37" s="173">
        <f t="shared" si="9"/>
        <v>0</v>
      </c>
      <c r="G37" s="173">
        <f t="shared" si="12"/>
        <v>0</v>
      </c>
      <c r="H37" s="173">
        <f t="shared" si="10"/>
        <v>0</v>
      </c>
      <c r="I37" s="173">
        <f t="shared" si="3"/>
        <v>0</v>
      </c>
      <c r="J37" s="173">
        <f t="shared" si="4"/>
        <v>0</v>
      </c>
      <c r="K37" s="173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94">
        <f t="shared" si="5"/>
        <v>0</v>
      </c>
    </row>
    <row r="38" spans="1:40" ht="30" customHeight="1" x14ac:dyDescent="0.2">
      <c r="A38" s="14"/>
      <c r="B38" s="15" t="s">
        <v>164</v>
      </c>
      <c r="C38" s="172">
        <f t="shared" si="6"/>
        <v>0</v>
      </c>
      <c r="D38" s="173">
        <f t="shared" si="7"/>
        <v>0</v>
      </c>
      <c r="E38" s="173">
        <f t="shared" si="8"/>
        <v>0</v>
      </c>
      <c r="F38" s="173">
        <f t="shared" si="9"/>
        <v>0</v>
      </c>
      <c r="G38" s="173">
        <f t="shared" si="12"/>
        <v>0</v>
      </c>
      <c r="H38" s="173">
        <f t="shared" si="10"/>
        <v>0</v>
      </c>
      <c r="I38" s="173">
        <f t="shared" si="3"/>
        <v>0</v>
      </c>
      <c r="J38" s="173">
        <f t="shared" si="4"/>
        <v>0</v>
      </c>
      <c r="K38" s="173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94">
        <f t="shared" si="5"/>
        <v>0</v>
      </c>
    </row>
    <row r="39" spans="1:40" ht="30" customHeight="1" x14ac:dyDescent="0.2">
      <c r="A39" s="14"/>
      <c r="B39" s="15" t="s">
        <v>126</v>
      </c>
      <c r="C39" s="172">
        <f t="shared" si="6"/>
        <v>0</v>
      </c>
      <c r="D39" s="173">
        <f t="shared" si="7"/>
        <v>0</v>
      </c>
      <c r="E39" s="173">
        <f t="shared" si="8"/>
        <v>0</v>
      </c>
      <c r="F39" s="173">
        <f t="shared" si="9"/>
        <v>0</v>
      </c>
      <c r="G39" s="173">
        <f t="shared" si="12"/>
        <v>0</v>
      </c>
      <c r="H39" s="173">
        <f t="shared" si="10"/>
        <v>0</v>
      </c>
      <c r="I39" s="173">
        <f t="shared" si="3"/>
        <v>0</v>
      </c>
      <c r="J39" s="173">
        <f t="shared" si="4"/>
        <v>0</v>
      </c>
      <c r="K39" s="173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94">
        <f t="shared" si="5"/>
        <v>0</v>
      </c>
    </row>
    <row r="40" spans="1:40" ht="30" customHeight="1" x14ac:dyDescent="0.2">
      <c r="A40" s="14"/>
      <c r="B40" s="15" t="s">
        <v>127</v>
      </c>
      <c r="C40" s="172">
        <f t="shared" si="6"/>
        <v>0</v>
      </c>
      <c r="D40" s="173">
        <f t="shared" si="7"/>
        <v>0</v>
      </c>
      <c r="E40" s="173">
        <f t="shared" si="8"/>
        <v>0</v>
      </c>
      <c r="F40" s="173">
        <f t="shared" si="9"/>
        <v>0</v>
      </c>
      <c r="G40" s="173">
        <f t="shared" si="12"/>
        <v>0</v>
      </c>
      <c r="H40" s="173">
        <f t="shared" si="10"/>
        <v>0</v>
      </c>
      <c r="I40" s="173">
        <f t="shared" si="3"/>
        <v>0</v>
      </c>
      <c r="J40" s="173">
        <f t="shared" si="4"/>
        <v>0</v>
      </c>
      <c r="K40" s="173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94">
        <f t="shared" si="5"/>
        <v>0</v>
      </c>
    </row>
    <row r="41" spans="1:40" ht="30" customHeight="1" x14ac:dyDescent="0.2">
      <c r="A41" s="166" t="s">
        <v>185</v>
      </c>
      <c r="B41" s="15" t="s">
        <v>186</v>
      </c>
      <c r="C41" s="172">
        <f>SUM(M41:AL42)</f>
        <v>0</v>
      </c>
      <c r="D41" s="173">
        <f>SUM(M41:R42)</f>
        <v>0</v>
      </c>
      <c r="E41" s="173">
        <f>SUM(S41:W42)</f>
        <v>0</v>
      </c>
      <c r="F41" s="173">
        <f>SUM(X41:Z42)</f>
        <v>0</v>
      </c>
      <c r="G41" s="173">
        <f>SUM(AA41:AD42)</f>
        <v>0</v>
      </c>
      <c r="H41" s="173">
        <f>SUM(AE41:AG42)</f>
        <v>0</v>
      </c>
      <c r="I41" s="173">
        <f>+AJ41:AJ42</f>
        <v>0</v>
      </c>
      <c r="J41" s="173">
        <f>+AK41:AK42</f>
        <v>0</v>
      </c>
      <c r="K41" s="173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94">
        <f>SUM(M41:AL42)-C41</f>
        <v>0</v>
      </c>
    </row>
    <row r="42" spans="1:40" ht="30" customHeight="1" x14ac:dyDescent="0.2">
      <c r="A42" s="14"/>
      <c r="B42" s="163" t="s">
        <v>187</v>
      </c>
      <c r="C42" s="16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94"/>
    </row>
    <row r="43" spans="1:40" ht="30" customHeight="1" x14ac:dyDescent="0.2">
      <c r="A43" s="14"/>
      <c r="B43" s="15" t="s">
        <v>128</v>
      </c>
      <c r="C43" s="172">
        <f t="shared" si="6"/>
        <v>0</v>
      </c>
      <c r="D43" s="173">
        <f t="shared" si="7"/>
        <v>0</v>
      </c>
      <c r="E43" s="173">
        <f t="shared" si="8"/>
        <v>0</v>
      </c>
      <c r="F43" s="173">
        <f t="shared" si="9"/>
        <v>0</v>
      </c>
      <c r="G43" s="173">
        <f>SUM(AA43:AD43)</f>
        <v>0</v>
      </c>
      <c r="H43" s="173">
        <f t="shared" si="10"/>
        <v>0</v>
      </c>
      <c r="I43" s="173">
        <f t="shared" si="3"/>
        <v>0</v>
      </c>
      <c r="J43" s="173">
        <f t="shared" si="4"/>
        <v>0</v>
      </c>
      <c r="K43" s="173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94">
        <f t="shared" si="5"/>
        <v>0</v>
      </c>
    </row>
    <row r="44" spans="1:40" ht="30" customHeight="1" thickBot="1" x14ac:dyDescent="0.25">
      <c r="A44" s="77"/>
      <c r="B44" s="78" t="s">
        <v>129</v>
      </c>
      <c r="C44" s="174">
        <f t="shared" si="6"/>
        <v>0</v>
      </c>
      <c r="D44" s="175">
        <f t="shared" si="7"/>
        <v>0</v>
      </c>
      <c r="E44" s="175">
        <f t="shared" si="8"/>
        <v>0</v>
      </c>
      <c r="F44" s="175">
        <f t="shared" si="9"/>
        <v>0</v>
      </c>
      <c r="G44" s="175">
        <f>SUM(AA44:AD44)</f>
        <v>0</v>
      </c>
      <c r="H44" s="175">
        <f t="shared" si="10"/>
        <v>0</v>
      </c>
      <c r="I44" s="175">
        <f t="shared" si="3"/>
        <v>0</v>
      </c>
      <c r="J44" s="175">
        <f t="shared" si="4"/>
        <v>0</v>
      </c>
      <c r="K44" s="175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94">
        <f t="shared" si="5"/>
        <v>0</v>
      </c>
    </row>
    <row r="45" spans="1:40" ht="30" customHeight="1" thickTop="1" x14ac:dyDescent="0.2">
      <c r="A45" s="169" t="s">
        <v>188</v>
      </c>
      <c r="B45" s="167" t="s">
        <v>189</v>
      </c>
      <c r="C45" s="176">
        <f>SUM(M45:AL48)</f>
        <v>0</v>
      </c>
      <c r="D45" s="177">
        <f>SUM(M45:R48)</f>
        <v>0</v>
      </c>
      <c r="E45" s="177">
        <f>SUM(S45:W48)</f>
        <v>0</v>
      </c>
      <c r="F45" s="177">
        <f>SUM(X45:Z48)</f>
        <v>0</v>
      </c>
      <c r="G45" s="177">
        <f>SUM(AA45:AD48)</f>
        <v>0</v>
      </c>
      <c r="H45" s="177">
        <f>SUM(AE45:AG48)</f>
        <v>0</v>
      </c>
      <c r="I45" s="177">
        <f>+AJ45:AJ48</f>
        <v>0</v>
      </c>
      <c r="J45" s="177">
        <f>+AK45:AK48</f>
        <v>0</v>
      </c>
      <c r="K45" s="177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94">
        <f t="shared" si="5"/>
        <v>0</v>
      </c>
    </row>
    <row r="46" spans="1:40" ht="30" customHeight="1" x14ac:dyDescent="0.2">
      <c r="A46" s="136"/>
      <c r="B46" s="163" t="s">
        <v>190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94">
        <f>SUM(M46:AL48)-C46</f>
        <v>0</v>
      </c>
    </row>
    <row r="47" spans="1:40" ht="30" customHeight="1" x14ac:dyDescent="0.2">
      <c r="A47" s="136"/>
      <c r="B47" s="163" t="s">
        <v>191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94"/>
    </row>
    <row r="48" spans="1:40" ht="30" customHeight="1" thickBot="1" x14ac:dyDescent="0.25">
      <c r="A48" s="179"/>
      <c r="B48" s="180" t="s">
        <v>192</v>
      </c>
      <c r="C48" s="181"/>
      <c r="D48" s="182"/>
      <c r="E48" s="182"/>
      <c r="F48" s="182"/>
      <c r="G48" s="182"/>
      <c r="H48" s="182"/>
      <c r="I48" s="182"/>
      <c r="J48" s="182"/>
      <c r="K48" s="182"/>
      <c r="L48" s="17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94"/>
    </row>
    <row r="49" spans="1:40" ht="30" customHeight="1" x14ac:dyDescent="0.2">
      <c r="A49" s="14"/>
      <c r="B49" s="135" t="s">
        <v>162</v>
      </c>
      <c r="C49" s="172">
        <f t="shared" si="6"/>
        <v>0</v>
      </c>
      <c r="D49" s="178">
        <f t="shared" si="7"/>
        <v>0</v>
      </c>
      <c r="E49" s="178">
        <f t="shared" si="8"/>
        <v>0</v>
      </c>
      <c r="F49" s="178">
        <f t="shared" si="9"/>
        <v>0</v>
      </c>
      <c r="G49" s="178">
        <f t="shared" ref="G49:G72" si="13">SUM(AA49:AD49)</f>
        <v>0</v>
      </c>
      <c r="H49" s="178">
        <f t="shared" si="10"/>
        <v>0</v>
      </c>
      <c r="I49" s="178">
        <f t="shared" si="3"/>
        <v>0</v>
      </c>
      <c r="J49" s="178">
        <f t="shared" si="4"/>
        <v>0</v>
      </c>
      <c r="K49" s="178">
        <f t="shared" si="11"/>
        <v>0</v>
      </c>
      <c r="L49" s="17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94">
        <f t="shared" si="5"/>
        <v>0</v>
      </c>
    </row>
    <row r="50" spans="1:40" ht="30" customHeight="1" x14ac:dyDescent="0.2">
      <c r="A50" s="64"/>
      <c r="B50" s="45" t="s">
        <v>130</v>
      </c>
      <c r="C50" s="172">
        <f t="shared" si="6"/>
        <v>3</v>
      </c>
      <c r="D50" s="173">
        <f t="shared" si="7"/>
        <v>3</v>
      </c>
      <c r="E50" s="173">
        <f t="shared" si="8"/>
        <v>0</v>
      </c>
      <c r="F50" s="173">
        <f t="shared" si="9"/>
        <v>0</v>
      </c>
      <c r="G50" s="173">
        <f t="shared" si="13"/>
        <v>0</v>
      </c>
      <c r="H50" s="173">
        <f t="shared" si="10"/>
        <v>0</v>
      </c>
      <c r="I50" s="173">
        <f t="shared" si="3"/>
        <v>0</v>
      </c>
      <c r="J50" s="173">
        <f t="shared" si="4"/>
        <v>0</v>
      </c>
      <c r="K50" s="173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94">
        <f t="shared" si="5"/>
        <v>0</v>
      </c>
    </row>
    <row r="51" spans="1:40" ht="30" customHeight="1" x14ac:dyDescent="0.2">
      <c r="A51" s="57"/>
      <c r="B51" s="15" t="s">
        <v>131</v>
      </c>
      <c r="C51" s="172">
        <f t="shared" si="6"/>
        <v>0</v>
      </c>
      <c r="D51" s="173">
        <f t="shared" si="7"/>
        <v>0</v>
      </c>
      <c r="E51" s="173">
        <f t="shared" si="8"/>
        <v>0</v>
      </c>
      <c r="F51" s="173">
        <f t="shared" si="9"/>
        <v>0</v>
      </c>
      <c r="G51" s="173">
        <f t="shared" si="13"/>
        <v>0</v>
      </c>
      <c r="H51" s="173">
        <f t="shared" si="10"/>
        <v>0</v>
      </c>
      <c r="I51" s="173">
        <f t="shared" si="3"/>
        <v>0</v>
      </c>
      <c r="J51" s="173">
        <f t="shared" si="4"/>
        <v>0</v>
      </c>
      <c r="K51" s="173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94">
        <f t="shared" si="5"/>
        <v>0</v>
      </c>
    </row>
    <row r="52" spans="1:40" ht="30" customHeight="1" x14ac:dyDescent="0.2">
      <c r="A52" s="58"/>
      <c r="B52" s="15" t="s">
        <v>96</v>
      </c>
      <c r="C52" s="172">
        <f t="shared" si="6"/>
        <v>0</v>
      </c>
      <c r="D52" s="173">
        <f t="shared" si="7"/>
        <v>0</v>
      </c>
      <c r="E52" s="173">
        <f t="shared" si="8"/>
        <v>0</v>
      </c>
      <c r="F52" s="173">
        <f t="shared" si="9"/>
        <v>0</v>
      </c>
      <c r="G52" s="173">
        <f t="shared" si="13"/>
        <v>0</v>
      </c>
      <c r="H52" s="173">
        <f t="shared" si="10"/>
        <v>0</v>
      </c>
      <c r="I52" s="173">
        <f t="shared" si="3"/>
        <v>0</v>
      </c>
      <c r="J52" s="173">
        <f t="shared" si="4"/>
        <v>0</v>
      </c>
      <c r="K52" s="173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94">
        <f t="shared" si="5"/>
        <v>0</v>
      </c>
    </row>
    <row r="53" spans="1:40" ht="30" customHeight="1" x14ac:dyDescent="0.2">
      <c r="A53" s="58" t="s">
        <v>29</v>
      </c>
      <c r="B53" s="15" t="s">
        <v>97</v>
      </c>
      <c r="C53" s="172">
        <f t="shared" si="6"/>
        <v>0</v>
      </c>
      <c r="D53" s="173">
        <f t="shared" si="7"/>
        <v>0</v>
      </c>
      <c r="E53" s="173">
        <f t="shared" si="8"/>
        <v>0</v>
      </c>
      <c r="F53" s="173">
        <f t="shared" si="9"/>
        <v>0</v>
      </c>
      <c r="G53" s="173">
        <f t="shared" si="13"/>
        <v>0</v>
      </c>
      <c r="H53" s="173">
        <f t="shared" si="10"/>
        <v>0</v>
      </c>
      <c r="I53" s="173">
        <f t="shared" si="3"/>
        <v>0</v>
      </c>
      <c r="J53" s="173">
        <f t="shared" si="4"/>
        <v>0</v>
      </c>
      <c r="K53" s="173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94">
        <f t="shared" si="5"/>
        <v>0</v>
      </c>
    </row>
    <row r="54" spans="1:40" ht="30" customHeight="1" x14ac:dyDescent="0.2">
      <c r="A54" s="59"/>
      <c r="B54" s="15" t="s">
        <v>132</v>
      </c>
      <c r="C54" s="172">
        <f t="shared" si="6"/>
        <v>2</v>
      </c>
      <c r="D54" s="173">
        <f t="shared" si="7"/>
        <v>1</v>
      </c>
      <c r="E54" s="173">
        <f t="shared" si="8"/>
        <v>1</v>
      </c>
      <c r="F54" s="173">
        <f t="shared" si="9"/>
        <v>0</v>
      </c>
      <c r="G54" s="173">
        <f t="shared" si="13"/>
        <v>0</v>
      </c>
      <c r="H54" s="173">
        <f t="shared" si="10"/>
        <v>0</v>
      </c>
      <c r="I54" s="173">
        <f t="shared" si="3"/>
        <v>0</v>
      </c>
      <c r="J54" s="173">
        <f t="shared" si="4"/>
        <v>0</v>
      </c>
      <c r="K54" s="173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94">
        <f t="shared" si="5"/>
        <v>0</v>
      </c>
    </row>
    <row r="55" spans="1:40" ht="30" customHeight="1" x14ac:dyDescent="0.2">
      <c r="A55" s="14"/>
      <c r="B55" s="15" t="s">
        <v>133</v>
      </c>
      <c r="C55" s="172">
        <f t="shared" si="6"/>
        <v>0</v>
      </c>
      <c r="D55" s="178">
        <f t="shared" si="7"/>
        <v>0</v>
      </c>
      <c r="E55" s="178">
        <f t="shared" si="8"/>
        <v>0</v>
      </c>
      <c r="F55" s="173">
        <f t="shared" si="9"/>
        <v>0</v>
      </c>
      <c r="G55" s="173">
        <f t="shared" si="13"/>
        <v>0</v>
      </c>
      <c r="H55" s="178">
        <f t="shared" si="10"/>
        <v>0</v>
      </c>
      <c r="I55" s="178">
        <f t="shared" si="3"/>
        <v>0</v>
      </c>
      <c r="J55" s="178">
        <f t="shared" si="4"/>
        <v>0</v>
      </c>
      <c r="K55" s="178">
        <f t="shared" si="11"/>
        <v>0</v>
      </c>
      <c r="L55" s="17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94">
        <f t="shared" si="5"/>
        <v>0</v>
      </c>
    </row>
    <row r="56" spans="1:40" ht="30" customHeight="1" x14ac:dyDescent="0.2">
      <c r="A56" s="57"/>
      <c r="B56" s="15" t="s">
        <v>134</v>
      </c>
      <c r="C56" s="172">
        <f t="shared" si="6"/>
        <v>32</v>
      </c>
      <c r="D56" s="173">
        <f t="shared" si="7"/>
        <v>14</v>
      </c>
      <c r="E56" s="173">
        <f t="shared" si="8"/>
        <v>6</v>
      </c>
      <c r="F56" s="173">
        <f t="shared" si="9"/>
        <v>0</v>
      </c>
      <c r="G56" s="173">
        <f t="shared" si="13"/>
        <v>10</v>
      </c>
      <c r="H56" s="173">
        <f t="shared" si="10"/>
        <v>2</v>
      </c>
      <c r="I56" s="173">
        <f t="shared" si="3"/>
        <v>0</v>
      </c>
      <c r="J56" s="173">
        <f t="shared" si="4"/>
        <v>0</v>
      </c>
      <c r="K56" s="173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94">
        <f t="shared" si="5"/>
        <v>0</v>
      </c>
    </row>
    <row r="57" spans="1:40" ht="30" customHeight="1" x14ac:dyDescent="0.2">
      <c r="A57" s="58"/>
      <c r="B57" s="15" t="s">
        <v>135</v>
      </c>
      <c r="C57" s="172">
        <f t="shared" si="6"/>
        <v>130</v>
      </c>
      <c r="D57" s="173">
        <f t="shared" si="7"/>
        <v>103</v>
      </c>
      <c r="E57" s="173">
        <f t="shared" si="8"/>
        <v>21</v>
      </c>
      <c r="F57" s="173">
        <f t="shared" si="9"/>
        <v>0</v>
      </c>
      <c r="G57" s="173">
        <f t="shared" si="13"/>
        <v>5</v>
      </c>
      <c r="H57" s="173">
        <f t="shared" si="10"/>
        <v>1</v>
      </c>
      <c r="I57" s="173">
        <f t="shared" si="3"/>
        <v>0</v>
      </c>
      <c r="J57" s="173">
        <f t="shared" si="4"/>
        <v>0</v>
      </c>
      <c r="K57" s="173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94">
        <f t="shared" si="5"/>
        <v>0</v>
      </c>
    </row>
    <row r="58" spans="1:40" ht="30" customHeight="1" x14ac:dyDescent="0.2">
      <c r="A58" s="58"/>
      <c r="B58" s="15" t="s">
        <v>148</v>
      </c>
      <c r="C58" s="172">
        <f t="shared" si="6"/>
        <v>267</v>
      </c>
      <c r="D58" s="173">
        <f t="shared" si="7"/>
        <v>193</v>
      </c>
      <c r="E58" s="173">
        <f t="shared" si="8"/>
        <v>57</v>
      </c>
      <c r="F58" s="173">
        <f t="shared" si="9"/>
        <v>1</v>
      </c>
      <c r="G58" s="173">
        <f t="shared" si="13"/>
        <v>10</v>
      </c>
      <c r="H58" s="173">
        <f t="shared" si="10"/>
        <v>6</v>
      </c>
      <c r="I58" s="173">
        <f t="shared" si="3"/>
        <v>0</v>
      </c>
      <c r="J58" s="173">
        <f t="shared" si="4"/>
        <v>0</v>
      </c>
      <c r="K58" s="173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94">
        <f t="shared" si="5"/>
        <v>0</v>
      </c>
    </row>
    <row r="59" spans="1:40" ht="30" customHeight="1" x14ac:dyDescent="0.2">
      <c r="A59" s="58"/>
      <c r="B59" s="15" t="s">
        <v>149</v>
      </c>
      <c r="C59" s="172">
        <f t="shared" si="6"/>
        <v>326</v>
      </c>
      <c r="D59" s="173">
        <f t="shared" si="7"/>
        <v>235</v>
      </c>
      <c r="E59" s="173">
        <f t="shared" si="8"/>
        <v>75</v>
      </c>
      <c r="F59" s="173">
        <f t="shared" si="9"/>
        <v>0</v>
      </c>
      <c r="G59" s="173">
        <f t="shared" si="13"/>
        <v>9</v>
      </c>
      <c r="H59" s="173">
        <f t="shared" si="10"/>
        <v>7</v>
      </c>
      <c r="I59" s="173">
        <f t="shared" si="3"/>
        <v>0</v>
      </c>
      <c r="J59" s="173">
        <f t="shared" si="4"/>
        <v>0</v>
      </c>
      <c r="K59" s="173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94">
        <f t="shared" si="5"/>
        <v>0</v>
      </c>
    </row>
    <row r="60" spans="1:40" ht="30" customHeight="1" x14ac:dyDescent="0.2">
      <c r="A60" s="62" t="s">
        <v>30</v>
      </c>
      <c r="B60" s="15" t="s">
        <v>136</v>
      </c>
      <c r="C60" s="172">
        <f t="shared" si="6"/>
        <v>632</v>
      </c>
      <c r="D60" s="173">
        <f t="shared" si="7"/>
        <v>478</v>
      </c>
      <c r="E60" s="173">
        <f t="shared" si="8"/>
        <v>140</v>
      </c>
      <c r="F60" s="173">
        <f t="shared" si="9"/>
        <v>2</v>
      </c>
      <c r="G60" s="173">
        <f t="shared" si="13"/>
        <v>5</v>
      </c>
      <c r="H60" s="173">
        <f t="shared" si="10"/>
        <v>7</v>
      </c>
      <c r="I60" s="173">
        <f t="shared" si="3"/>
        <v>0</v>
      </c>
      <c r="J60" s="173">
        <f t="shared" si="4"/>
        <v>0</v>
      </c>
      <c r="K60" s="173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94">
        <f t="shared" si="5"/>
        <v>0</v>
      </c>
    </row>
    <row r="61" spans="1:40" ht="30" customHeight="1" x14ac:dyDescent="0.2">
      <c r="A61" s="58"/>
      <c r="B61" s="15" t="s">
        <v>150</v>
      </c>
      <c r="C61" s="172">
        <f t="shared" si="6"/>
        <v>585</v>
      </c>
      <c r="D61" s="173">
        <f t="shared" si="7"/>
        <v>446</v>
      </c>
      <c r="E61" s="173">
        <f t="shared" si="8"/>
        <v>93</v>
      </c>
      <c r="F61" s="173">
        <f t="shared" si="9"/>
        <v>0</v>
      </c>
      <c r="G61" s="173">
        <f t="shared" si="13"/>
        <v>23</v>
      </c>
      <c r="H61" s="173">
        <f t="shared" si="10"/>
        <v>23</v>
      </c>
      <c r="I61" s="173">
        <f t="shared" si="3"/>
        <v>0</v>
      </c>
      <c r="J61" s="173">
        <f t="shared" si="4"/>
        <v>0</v>
      </c>
      <c r="K61" s="173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94">
        <f t="shared" si="5"/>
        <v>0</v>
      </c>
    </row>
    <row r="62" spans="1:40" ht="30" customHeight="1" x14ac:dyDescent="0.25">
      <c r="A62" s="12" t="s">
        <v>24</v>
      </c>
      <c r="B62" s="15" t="s">
        <v>151</v>
      </c>
      <c r="C62" s="172">
        <f t="shared" si="6"/>
        <v>152</v>
      </c>
      <c r="D62" s="173">
        <f t="shared" si="7"/>
        <v>113</v>
      </c>
      <c r="E62" s="173">
        <f t="shared" si="8"/>
        <v>35</v>
      </c>
      <c r="F62" s="173">
        <f t="shared" si="9"/>
        <v>0</v>
      </c>
      <c r="G62" s="173">
        <f t="shared" si="13"/>
        <v>2</v>
      </c>
      <c r="H62" s="173">
        <f t="shared" si="10"/>
        <v>2</v>
      </c>
      <c r="I62" s="173">
        <f t="shared" si="3"/>
        <v>0</v>
      </c>
      <c r="J62" s="173">
        <f t="shared" si="4"/>
        <v>0</v>
      </c>
      <c r="K62" s="173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94">
        <f t="shared" si="5"/>
        <v>0</v>
      </c>
    </row>
    <row r="63" spans="1:40" ht="30" customHeight="1" x14ac:dyDescent="0.2">
      <c r="A63" s="58"/>
      <c r="B63" s="15" t="s">
        <v>137</v>
      </c>
      <c r="C63" s="172">
        <f t="shared" si="6"/>
        <v>13</v>
      </c>
      <c r="D63" s="173">
        <f t="shared" si="7"/>
        <v>6</v>
      </c>
      <c r="E63" s="173">
        <f t="shared" si="8"/>
        <v>2</v>
      </c>
      <c r="F63" s="173">
        <f t="shared" si="9"/>
        <v>0</v>
      </c>
      <c r="G63" s="173">
        <f t="shared" si="13"/>
        <v>5</v>
      </c>
      <c r="H63" s="173">
        <f t="shared" si="10"/>
        <v>0</v>
      </c>
      <c r="I63" s="173">
        <f t="shared" si="3"/>
        <v>0</v>
      </c>
      <c r="J63" s="173">
        <f t="shared" si="4"/>
        <v>0</v>
      </c>
      <c r="K63" s="173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94">
        <f t="shared" si="5"/>
        <v>0</v>
      </c>
    </row>
    <row r="64" spans="1:40" ht="30" customHeight="1" x14ac:dyDescent="0.2">
      <c r="A64" s="58"/>
      <c r="B64" s="15" t="s">
        <v>138</v>
      </c>
      <c r="C64" s="172">
        <f t="shared" si="6"/>
        <v>3</v>
      </c>
      <c r="D64" s="173">
        <f t="shared" si="7"/>
        <v>3</v>
      </c>
      <c r="E64" s="173">
        <f t="shared" si="8"/>
        <v>0</v>
      </c>
      <c r="F64" s="173">
        <f t="shared" si="9"/>
        <v>0</v>
      </c>
      <c r="G64" s="173">
        <f t="shared" si="13"/>
        <v>0</v>
      </c>
      <c r="H64" s="173">
        <f t="shared" si="10"/>
        <v>0</v>
      </c>
      <c r="I64" s="173">
        <f t="shared" si="3"/>
        <v>0</v>
      </c>
      <c r="J64" s="173">
        <f t="shared" si="4"/>
        <v>0</v>
      </c>
      <c r="K64" s="173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94">
        <f t="shared" si="5"/>
        <v>0</v>
      </c>
    </row>
    <row r="65" spans="1:40" ht="30" customHeight="1" x14ac:dyDescent="0.2">
      <c r="A65" s="59"/>
      <c r="B65" s="15" t="s">
        <v>119</v>
      </c>
      <c r="C65" s="172">
        <f t="shared" si="6"/>
        <v>96</v>
      </c>
      <c r="D65" s="173">
        <f t="shared" si="7"/>
        <v>75</v>
      </c>
      <c r="E65" s="173">
        <f t="shared" si="8"/>
        <v>16</v>
      </c>
      <c r="F65" s="173">
        <f t="shared" si="9"/>
        <v>0</v>
      </c>
      <c r="G65" s="173">
        <f t="shared" si="13"/>
        <v>5</v>
      </c>
      <c r="H65" s="173">
        <f t="shared" si="10"/>
        <v>0</v>
      </c>
      <c r="I65" s="173">
        <f t="shared" si="3"/>
        <v>0</v>
      </c>
      <c r="J65" s="173">
        <f t="shared" si="4"/>
        <v>0</v>
      </c>
      <c r="K65" s="173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94">
        <f t="shared" si="5"/>
        <v>0</v>
      </c>
    </row>
    <row r="66" spans="1:40" ht="30" customHeight="1" x14ac:dyDescent="0.2">
      <c r="A66" s="14"/>
      <c r="B66" s="15" t="s">
        <v>139</v>
      </c>
      <c r="C66" s="172">
        <f t="shared" si="6"/>
        <v>0</v>
      </c>
      <c r="D66" s="173">
        <f t="shared" si="7"/>
        <v>0</v>
      </c>
      <c r="E66" s="173">
        <f t="shared" si="8"/>
        <v>0</v>
      </c>
      <c r="F66" s="173">
        <f t="shared" si="9"/>
        <v>0</v>
      </c>
      <c r="G66" s="173">
        <f t="shared" si="13"/>
        <v>0</v>
      </c>
      <c r="H66" s="173">
        <f t="shared" si="10"/>
        <v>0</v>
      </c>
      <c r="I66" s="173">
        <f t="shared" si="3"/>
        <v>0</v>
      </c>
      <c r="J66" s="173">
        <f t="shared" si="4"/>
        <v>0</v>
      </c>
      <c r="K66" s="173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94">
        <f t="shared" si="5"/>
        <v>0</v>
      </c>
    </row>
    <row r="67" spans="1:40" ht="30" customHeight="1" x14ac:dyDescent="0.2">
      <c r="A67" s="14"/>
      <c r="B67" s="15" t="s">
        <v>140</v>
      </c>
      <c r="C67" s="172">
        <f t="shared" si="6"/>
        <v>1</v>
      </c>
      <c r="D67" s="173">
        <f t="shared" si="7"/>
        <v>1</v>
      </c>
      <c r="E67" s="173">
        <f t="shared" si="8"/>
        <v>0</v>
      </c>
      <c r="F67" s="173">
        <f t="shared" si="9"/>
        <v>0</v>
      </c>
      <c r="G67" s="173">
        <f t="shared" si="13"/>
        <v>0</v>
      </c>
      <c r="H67" s="173">
        <f t="shared" si="10"/>
        <v>0</v>
      </c>
      <c r="I67" s="173">
        <f t="shared" si="3"/>
        <v>0</v>
      </c>
      <c r="J67" s="173">
        <f t="shared" si="4"/>
        <v>0</v>
      </c>
      <c r="K67" s="173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94">
        <f t="shared" si="5"/>
        <v>0</v>
      </c>
    </row>
    <row r="68" spans="1:40" ht="30" customHeight="1" x14ac:dyDescent="0.2">
      <c r="A68" s="14"/>
      <c r="B68" s="15" t="s">
        <v>141</v>
      </c>
      <c r="C68" s="172">
        <f t="shared" si="6"/>
        <v>2</v>
      </c>
      <c r="D68" s="173">
        <f t="shared" si="7"/>
        <v>0</v>
      </c>
      <c r="E68" s="173">
        <f t="shared" si="8"/>
        <v>2</v>
      </c>
      <c r="F68" s="173">
        <f t="shared" si="9"/>
        <v>0</v>
      </c>
      <c r="G68" s="173">
        <f t="shared" si="13"/>
        <v>0</v>
      </c>
      <c r="H68" s="173">
        <f t="shared" si="10"/>
        <v>0</v>
      </c>
      <c r="I68" s="173">
        <f t="shared" si="3"/>
        <v>0</v>
      </c>
      <c r="J68" s="173">
        <f t="shared" si="4"/>
        <v>0</v>
      </c>
      <c r="K68" s="173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94">
        <f t="shared" si="5"/>
        <v>0</v>
      </c>
    </row>
    <row r="69" spans="1:40" ht="30" customHeight="1" x14ac:dyDescent="0.2">
      <c r="A69" s="14"/>
      <c r="B69" s="15" t="s">
        <v>119</v>
      </c>
      <c r="C69" s="172">
        <f t="shared" si="6"/>
        <v>4</v>
      </c>
      <c r="D69" s="173">
        <f t="shared" si="7"/>
        <v>2</v>
      </c>
      <c r="E69" s="173">
        <f t="shared" si="8"/>
        <v>0</v>
      </c>
      <c r="F69" s="173">
        <f t="shared" si="9"/>
        <v>0</v>
      </c>
      <c r="G69" s="173">
        <f t="shared" si="13"/>
        <v>0</v>
      </c>
      <c r="H69" s="173">
        <f t="shared" si="10"/>
        <v>2</v>
      </c>
      <c r="I69" s="173">
        <f t="shared" si="3"/>
        <v>0</v>
      </c>
      <c r="J69" s="173">
        <f t="shared" si="4"/>
        <v>0</v>
      </c>
      <c r="K69" s="173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94">
        <f t="shared" ref="AN69:AN76" si="14">SUM(M69:AL69)-C69</f>
        <v>0</v>
      </c>
    </row>
    <row r="70" spans="1:40" ht="30" customHeight="1" x14ac:dyDescent="0.2">
      <c r="A70" s="14"/>
      <c r="B70" s="15" t="s">
        <v>142</v>
      </c>
      <c r="C70" s="172">
        <f t="shared" si="6"/>
        <v>6</v>
      </c>
      <c r="D70" s="173">
        <f t="shared" si="7"/>
        <v>3</v>
      </c>
      <c r="E70" s="173">
        <f t="shared" si="8"/>
        <v>2</v>
      </c>
      <c r="F70" s="173">
        <f t="shared" si="9"/>
        <v>0</v>
      </c>
      <c r="G70" s="173">
        <f t="shared" si="13"/>
        <v>1</v>
      </c>
      <c r="H70" s="173">
        <f t="shared" si="10"/>
        <v>0</v>
      </c>
      <c r="I70" s="173">
        <f t="shared" si="3"/>
        <v>0</v>
      </c>
      <c r="J70" s="173">
        <f t="shared" si="4"/>
        <v>0</v>
      </c>
      <c r="K70" s="173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94">
        <f t="shared" si="14"/>
        <v>0</v>
      </c>
    </row>
    <row r="71" spans="1:40" ht="23.15" customHeight="1" x14ac:dyDescent="0.2">
      <c r="A71" s="14"/>
      <c r="B71" s="163" t="s">
        <v>193</v>
      </c>
      <c r="C71" s="172">
        <f t="shared" ref="C71" si="15">SUM(M71:AL71)</f>
        <v>0</v>
      </c>
      <c r="D71" s="173">
        <f t="shared" ref="D71" si="16">SUM(M71:R71)</f>
        <v>0</v>
      </c>
      <c r="E71" s="173">
        <f t="shared" ref="E71" si="17">SUM(S71:W71)</f>
        <v>0</v>
      </c>
      <c r="F71" s="173">
        <f t="shared" ref="F71" si="18">SUM(X71:Z71)</f>
        <v>0</v>
      </c>
      <c r="G71" s="173">
        <f t="shared" si="13"/>
        <v>0</v>
      </c>
      <c r="H71" s="173">
        <f t="shared" ref="H71" si="19">SUM(AE71:AG71)</f>
        <v>0</v>
      </c>
      <c r="I71" s="173">
        <f t="shared" ref="I71" si="20">+AJ71</f>
        <v>0</v>
      </c>
      <c r="J71" s="173">
        <f t="shared" ref="J71" si="21">+AK71</f>
        <v>0</v>
      </c>
      <c r="K71" s="173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94">
        <f t="shared" si="14"/>
        <v>0</v>
      </c>
    </row>
    <row r="72" spans="1:40" ht="30" customHeight="1" x14ac:dyDescent="0.2">
      <c r="A72" s="14"/>
      <c r="B72" s="15" t="s">
        <v>143</v>
      </c>
      <c r="C72" s="172">
        <f t="shared" si="6"/>
        <v>47</v>
      </c>
      <c r="D72" s="178">
        <f t="shared" si="7"/>
        <v>0</v>
      </c>
      <c r="E72" s="178">
        <f t="shared" si="8"/>
        <v>0</v>
      </c>
      <c r="F72" s="178">
        <f t="shared" si="9"/>
        <v>0</v>
      </c>
      <c r="G72" s="178">
        <f t="shared" si="13"/>
        <v>0</v>
      </c>
      <c r="H72" s="178">
        <f t="shared" si="10"/>
        <v>0</v>
      </c>
      <c r="I72" s="178">
        <f t="shared" si="3"/>
        <v>0</v>
      </c>
      <c r="J72" s="178">
        <f t="shared" si="4"/>
        <v>0</v>
      </c>
      <c r="K72" s="178">
        <f t="shared" si="11"/>
        <v>47</v>
      </c>
      <c r="L72" s="17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94">
        <f t="shared" si="14"/>
        <v>0</v>
      </c>
    </row>
    <row r="73" spans="1:40" ht="10" customHeight="1" x14ac:dyDescent="0.2">
      <c r="A73" s="14"/>
      <c r="B73" s="163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94"/>
    </row>
    <row r="74" spans="1:40" ht="10" customHeight="1" x14ac:dyDescent="0.2">
      <c r="A74" s="14"/>
      <c r="B74" s="163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94"/>
    </row>
    <row r="75" spans="1:40" s="11" customFormat="1" ht="30" customHeight="1" x14ac:dyDescent="0.2">
      <c r="A75" s="14"/>
      <c r="B75" s="15" t="s">
        <v>144</v>
      </c>
      <c r="C75" s="172">
        <f t="shared" si="6"/>
        <v>37</v>
      </c>
      <c r="D75" s="178">
        <f t="shared" si="7"/>
        <v>24</v>
      </c>
      <c r="E75" s="178">
        <f t="shared" si="8"/>
        <v>8</v>
      </c>
      <c r="F75" s="178">
        <f t="shared" si="9"/>
        <v>1</v>
      </c>
      <c r="G75" s="178">
        <f>SUM(AA75:AD75)</f>
        <v>4</v>
      </c>
      <c r="H75" s="178">
        <f t="shared" si="10"/>
        <v>0</v>
      </c>
      <c r="I75" s="178">
        <f t="shared" si="3"/>
        <v>0</v>
      </c>
      <c r="J75" s="178">
        <f t="shared" si="4"/>
        <v>0</v>
      </c>
      <c r="K75" s="178">
        <f t="shared" si="11"/>
        <v>0</v>
      </c>
      <c r="L75" s="17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94">
        <f t="shared" si="14"/>
        <v>0</v>
      </c>
    </row>
    <row r="76" spans="1:40" s="11" customFormat="1" ht="30" customHeight="1" x14ac:dyDescent="0.2">
      <c r="A76" s="64"/>
      <c r="B76" s="66" t="s">
        <v>146</v>
      </c>
      <c r="C76" s="48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94">
        <f t="shared" si="14"/>
        <v>0</v>
      </c>
    </row>
    <row r="77" spans="1:40" ht="30" customHeight="1" x14ac:dyDescent="0.25">
      <c r="A77" s="50"/>
      <c r="E77" s="67"/>
      <c r="F77" s="68"/>
    </row>
    <row r="78" spans="1:40" ht="28.4" customHeight="1" x14ac:dyDescent="0.25">
      <c r="A78" s="50"/>
      <c r="E78" s="67"/>
      <c r="F78" s="68"/>
    </row>
    <row r="79" spans="1:40" ht="28.4" customHeight="1" x14ac:dyDescent="0.25"/>
    <row r="80" spans="1:40" s="2" customFormat="1" ht="35.15" customHeight="1" x14ac:dyDescent="0.25">
      <c r="A80" s="13"/>
      <c r="B80" s="190" t="s">
        <v>198</v>
      </c>
      <c r="C80" s="192">
        <f>SUM(C5:C72,C76)-C4</f>
        <v>0</v>
      </c>
      <c r="D80" s="192">
        <f t="shared" ref="D80:K80" si="23">SUM(D5:D72,D76)-D4</f>
        <v>0</v>
      </c>
      <c r="E80" s="192">
        <f t="shared" si="23"/>
        <v>0</v>
      </c>
      <c r="F80" s="192">
        <f t="shared" si="23"/>
        <v>0</v>
      </c>
      <c r="G80" s="192">
        <f t="shared" si="23"/>
        <v>0</v>
      </c>
      <c r="H80" s="192">
        <f t="shared" si="23"/>
        <v>0</v>
      </c>
      <c r="I80" s="192">
        <f t="shared" si="23"/>
        <v>0</v>
      </c>
      <c r="J80" s="192">
        <f t="shared" si="23"/>
        <v>0</v>
      </c>
      <c r="K80" s="192">
        <f t="shared" si="23"/>
        <v>0</v>
      </c>
      <c r="L80" s="193"/>
      <c r="M80" s="192">
        <f t="shared" ref="M80:AL80" si="24">SUM(M5:M72,M76)-M4</f>
        <v>0</v>
      </c>
      <c r="N80" s="192">
        <f t="shared" si="24"/>
        <v>0</v>
      </c>
      <c r="O80" s="192">
        <f t="shared" si="24"/>
        <v>0</v>
      </c>
      <c r="P80" s="192">
        <f t="shared" si="24"/>
        <v>0</v>
      </c>
      <c r="Q80" s="192">
        <f t="shared" si="24"/>
        <v>0</v>
      </c>
      <c r="R80" s="192">
        <f t="shared" si="24"/>
        <v>0</v>
      </c>
      <c r="S80" s="192">
        <f t="shared" si="24"/>
        <v>0</v>
      </c>
      <c r="T80" s="192">
        <f t="shared" si="24"/>
        <v>0</v>
      </c>
      <c r="U80" s="192">
        <f t="shared" si="24"/>
        <v>0</v>
      </c>
      <c r="V80" s="192">
        <f t="shared" si="24"/>
        <v>0</v>
      </c>
      <c r="W80" s="192">
        <f t="shared" si="24"/>
        <v>0</v>
      </c>
      <c r="X80" s="192">
        <f t="shared" si="24"/>
        <v>0</v>
      </c>
      <c r="Y80" s="192">
        <f t="shared" si="24"/>
        <v>0</v>
      </c>
      <c r="Z80" s="192">
        <f t="shared" si="24"/>
        <v>0</v>
      </c>
      <c r="AA80" s="192">
        <f t="shared" si="24"/>
        <v>0</v>
      </c>
      <c r="AB80" s="192">
        <f t="shared" si="24"/>
        <v>0</v>
      </c>
      <c r="AC80" s="192">
        <f t="shared" si="24"/>
        <v>0</v>
      </c>
      <c r="AD80" s="192">
        <f t="shared" si="24"/>
        <v>0</v>
      </c>
      <c r="AE80" s="192">
        <f t="shared" si="24"/>
        <v>0</v>
      </c>
      <c r="AF80" s="192">
        <f t="shared" si="24"/>
        <v>0</v>
      </c>
      <c r="AG80" s="192">
        <f t="shared" si="24"/>
        <v>0</v>
      </c>
      <c r="AH80" s="192">
        <f t="shared" si="24"/>
        <v>0</v>
      </c>
      <c r="AI80" s="192">
        <f t="shared" si="24"/>
        <v>0</v>
      </c>
      <c r="AJ80" s="192">
        <f t="shared" si="24"/>
        <v>0</v>
      </c>
      <c r="AK80" s="192">
        <f t="shared" si="24"/>
        <v>0</v>
      </c>
      <c r="AL80" s="192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2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11" t="s">
        <v>170</v>
      </c>
      <c r="B2" s="212"/>
      <c r="C2" s="212"/>
      <c r="D2" s="212"/>
      <c r="E2" s="212"/>
    </row>
    <row r="3" spans="1:5" s="41" customFormat="1" ht="25" customHeight="1" x14ac:dyDescent="0.2">
      <c r="A3" s="81"/>
      <c r="B3" s="187"/>
    </row>
    <row r="4" spans="1:5" s="41" customFormat="1" ht="25" customHeight="1" x14ac:dyDescent="0.2">
      <c r="A4" s="81"/>
      <c r="B4" s="213" t="s">
        <v>152</v>
      </c>
      <c r="C4" s="213"/>
      <c r="D4" s="213"/>
      <c r="E4" s="213"/>
    </row>
    <row r="5" spans="1:5" s="41" customFormat="1" ht="35.15" customHeight="1" x14ac:dyDescent="0.2">
      <c r="A5" s="51"/>
      <c r="B5" s="189" t="s">
        <v>197</v>
      </c>
      <c r="C5" s="188" t="s">
        <v>83</v>
      </c>
      <c r="D5" s="188" t="s">
        <v>84</v>
      </c>
      <c r="E5" s="188" t="s">
        <v>85</v>
      </c>
    </row>
    <row r="6" spans="1:5" s="41" customFormat="1" ht="35.15" customHeight="1" x14ac:dyDescent="0.2">
      <c r="A6" s="72" t="s">
        <v>153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3" customFormat="1" ht="28" customHeight="1" x14ac:dyDescent="0.25">
      <c r="A7" s="69" t="s">
        <v>32</v>
      </c>
      <c r="B7" s="70">
        <v>0</v>
      </c>
      <c r="C7" s="75"/>
      <c r="D7" s="75"/>
      <c r="E7" s="75"/>
    </row>
    <row r="8" spans="1:5" s="13" customFormat="1" ht="28" customHeight="1" x14ac:dyDescent="0.25">
      <c r="A8" s="69" t="s">
        <v>33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3" customFormat="1" ht="28" customHeight="1" x14ac:dyDescent="0.25">
      <c r="A9" s="69" t="s">
        <v>80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3" customFormat="1" ht="28" customHeight="1" x14ac:dyDescent="0.25">
      <c r="A10" s="69" t="s">
        <v>50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3" customFormat="1" ht="28" customHeight="1" x14ac:dyDescent="0.25">
      <c r="A11" s="69" t="s">
        <v>34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3" customFormat="1" ht="28" customHeight="1" x14ac:dyDescent="0.25">
      <c r="A12" s="69" t="s">
        <v>35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3" customFormat="1" ht="28" customHeight="1" x14ac:dyDescent="0.25">
      <c r="A13" s="69" t="s">
        <v>36</v>
      </c>
      <c r="B13" s="74">
        <f t="shared" si="0"/>
        <v>10</v>
      </c>
      <c r="C13" s="79">
        <v>9</v>
      </c>
      <c r="D13" s="80"/>
      <c r="E13" s="79">
        <v>1</v>
      </c>
    </row>
    <row r="14" spans="1:5" s="13" customFormat="1" ht="28" customHeight="1" x14ac:dyDescent="0.25">
      <c r="A14" s="69" t="s">
        <v>37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3" customFormat="1" ht="28" customHeight="1" x14ac:dyDescent="0.25">
      <c r="A15" s="69" t="s">
        <v>38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3" customFormat="1" ht="28" customHeight="1" x14ac:dyDescent="0.25">
      <c r="A16" s="69" t="s">
        <v>81</v>
      </c>
      <c r="B16" s="74">
        <f t="shared" si="0"/>
        <v>72</v>
      </c>
      <c r="C16" s="79">
        <v>57</v>
      </c>
      <c r="D16" s="80"/>
      <c r="E16" s="79">
        <v>15</v>
      </c>
    </row>
    <row r="17" spans="1:5" s="13" customFormat="1" ht="28" customHeight="1" x14ac:dyDescent="0.25">
      <c r="A17" s="69" t="s">
        <v>39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3" customFormat="1" ht="28" customHeight="1" x14ac:dyDescent="0.25">
      <c r="A18" s="69" t="s">
        <v>40</v>
      </c>
      <c r="B18" s="74">
        <f t="shared" si="0"/>
        <v>2</v>
      </c>
      <c r="C18" s="80"/>
      <c r="D18" s="79">
        <v>1</v>
      </c>
      <c r="E18" s="79">
        <v>1</v>
      </c>
    </row>
    <row r="19" spans="1:5" s="13" customFormat="1" ht="28" customHeight="1" x14ac:dyDescent="0.25">
      <c r="A19" s="69" t="s">
        <v>41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3" customFormat="1" ht="28" customHeight="1" x14ac:dyDescent="0.25">
      <c r="A20" s="69" t="s">
        <v>42</v>
      </c>
      <c r="B20" s="74">
        <f t="shared" si="0"/>
        <v>24</v>
      </c>
      <c r="C20" s="79">
        <v>20</v>
      </c>
      <c r="D20" s="80"/>
      <c r="E20" s="79">
        <v>4</v>
      </c>
    </row>
    <row r="21" spans="1:5" s="13" customFormat="1" ht="28" customHeight="1" x14ac:dyDescent="0.25">
      <c r="A21" s="69" t="s">
        <v>43</v>
      </c>
      <c r="B21" s="74">
        <f t="shared" si="0"/>
        <v>7</v>
      </c>
      <c r="C21" s="79">
        <v>3</v>
      </c>
      <c r="D21" s="79"/>
      <c r="E21" s="79">
        <v>4</v>
      </c>
    </row>
    <row r="22" spans="1:5" s="13" customFormat="1" ht="28" customHeight="1" x14ac:dyDescent="0.25">
      <c r="A22" s="69" t="s">
        <v>44</v>
      </c>
      <c r="B22" s="74">
        <f t="shared" si="0"/>
        <v>6</v>
      </c>
      <c r="C22" s="79">
        <v>6</v>
      </c>
      <c r="D22" s="80"/>
      <c r="E22" s="79"/>
    </row>
    <row r="23" spans="1:5" s="13" customFormat="1" ht="28" customHeight="1" x14ac:dyDescent="0.25">
      <c r="A23" s="69" t="s">
        <v>82</v>
      </c>
      <c r="B23" s="74">
        <f t="shared" si="0"/>
        <v>2</v>
      </c>
      <c r="C23" s="80"/>
      <c r="D23" s="79">
        <v>1</v>
      </c>
      <c r="E23" s="79">
        <v>1</v>
      </c>
    </row>
    <row r="24" spans="1:5" s="13" customFormat="1" ht="28" customHeight="1" x14ac:dyDescent="0.25">
      <c r="A24" s="69" t="s">
        <v>79</v>
      </c>
      <c r="B24" s="74">
        <f t="shared" si="0"/>
        <v>40</v>
      </c>
      <c r="C24" s="79">
        <v>32</v>
      </c>
      <c r="D24" s="80"/>
      <c r="E24" s="79">
        <v>8</v>
      </c>
    </row>
    <row r="25" spans="1:5" s="13" customFormat="1" ht="28" customHeight="1" x14ac:dyDescent="0.25">
      <c r="A25" s="69" t="s">
        <v>45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5">
      <c r="A26" s="29"/>
      <c r="B26" s="29"/>
    </row>
  </sheetData>
  <mergeCells count="2">
    <mergeCell ref="A2:E2"/>
    <mergeCell ref="B4:E4"/>
  </mergeCells>
  <phoneticPr fontId="12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2" customWidth="1"/>
    <col min="2" max="6" width="27.7265625" style="22" customWidth="1"/>
    <col min="7" max="12" width="25.6328125" style="22" customWidth="1"/>
    <col min="13" max="16384" width="9" style="22"/>
  </cols>
  <sheetData>
    <row r="1" spans="1:12" s="18" customFormat="1" ht="27" customHeight="1" x14ac:dyDescent="0.35">
      <c r="E1" s="133"/>
      <c r="F1" s="134" t="s">
        <v>167</v>
      </c>
      <c r="G1" s="7" t="s">
        <v>168</v>
      </c>
      <c r="H1" s="4"/>
      <c r="I1" s="4"/>
      <c r="J1" s="19"/>
      <c r="K1" s="20"/>
    </row>
    <row r="2" spans="1:12" ht="24.7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169</v>
      </c>
    </row>
    <row r="3" spans="1:12" ht="21" customHeight="1" thickTop="1" x14ac:dyDescent="0.25">
      <c r="A3" s="13"/>
      <c r="B3" s="215" t="s">
        <v>86</v>
      </c>
      <c r="C3" s="216"/>
      <c r="D3" s="217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5">
      <c r="A4" s="13"/>
      <c r="B4" s="218"/>
      <c r="C4" s="219"/>
      <c r="D4" s="219"/>
      <c r="E4" s="24" t="s">
        <v>87</v>
      </c>
      <c r="F4" s="25"/>
      <c r="G4" s="24" t="s">
        <v>88</v>
      </c>
      <c r="H4" s="26"/>
      <c r="I4" s="24" t="s">
        <v>89</v>
      </c>
      <c r="J4" s="26"/>
      <c r="K4" s="24" t="s">
        <v>90</v>
      </c>
      <c r="L4" s="26"/>
    </row>
    <row r="5" spans="1:12" ht="30.75" customHeight="1" x14ac:dyDescent="0.25">
      <c r="A5" s="27"/>
      <c r="B5" s="100" t="s">
        <v>101</v>
      </c>
      <c r="C5" s="100" t="s">
        <v>91</v>
      </c>
      <c r="D5" s="100" t="s">
        <v>102</v>
      </c>
      <c r="E5" s="100" t="s">
        <v>103</v>
      </c>
      <c r="F5" s="99" t="s">
        <v>102</v>
      </c>
      <c r="G5" s="100" t="s">
        <v>103</v>
      </c>
      <c r="H5" s="100" t="s">
        <v>102</v>
      </c>
      <c r="I5" s="100" t="s">
        <v>103</v>
      </c>
      <c r="J5" s="100" t="s">
        <v>102</v>
      </c>
      <c r="K5" s="100" t="s">
        <v>103</v>
      </c>
      <c r="L5" s="100" t="s">
        <v>102</v>
      </c>
    </row>
    <row r="6" spans="1:12" ht="30.75" customHeight="1" x14ac:dyDescent="0.2">
      <c r="A6" s="160" t="s">
        <v>172</v>
      </c>
      <c r="B6" s="161">
        <v>57000</v>
      </c>
      <c r="C6" s="161">
        <v>25600</v>
      </c>
      <c r="D6" s="161">
        <v>4890</v>
      </c>
      <c r="E6" s="161">
        <v>30400</v>
      </c>
      <c r="F6" s="161">
        <v>1380</v>
      </c>
      <c r="G6" s="161">
        <v>12500</v>
      </c>
      <c r="H6" s="162">
        <v>1460</v>
      </c>
      <c r="I6" s="162">
        <v>8320</v>
      </c>
      <c r="J6" s="162">
        <v>737</v>
      </c>
      <c r="K6" s="162">
        <v>5730</v>
      </c>
      <c r="L6" s="162">
        <v>1310</v>
      </c>
    </row>
    <row r="7" spans="1:12" s="101" customFormat="1" ht="17.25" customHeight="1" x14ac:dyDescent="0.25">
      <c r="A7" s="137" t="s">
        <v>159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158</v>
      </c>
    </row>
    <row r="8" spans="1:12" ht="20.149999999999999" customHeight="1" x14ac:dyDescent="0.2">
      <c r="A8" s="34"/>
      <c r="B8" s="31"/>
      <c r="C8" s="31"/>
      <c r="D8" s="31"/>
      <c r="E8" s="32"/>
      <c r="F8" s="31"/>
      <c r="G8" s="33"/>
    </row>
    <row r="9" spans="1:12" ht="20.149999999999999" customHeight="1" x14ac:dyDescent="0.2">
      <c r="A9" s="34"/>
      <c r="B9" s="31"/>
      <c r="C9" s="31"/>
      <c r="D9" s="31"/>
      <c r="E9" s="32"/>
      <c r="F9" s="31"/>
      <c r="G9" s="33"/>
    </row>
    <row r="10" spans="1:12" ht="20.149999999999999" customHeight="1" x14ac:dyDescent="0.2">
      <c r="A10" s="34"/>
      <c r="B10" s="31"/>
      <c r="C10" s="31"/>
      <c r="D10" s="31"/>
      <c r="E10" s="32"/>
      <c r="F10" s="31"/>
      <c r="G10" s="33"/>
    </row>
    <row r="11" spans="1:12" ht="20.149999999999999" customHeight="1" x14ac:dyDescent="0.2">
      <c r="A11" s="34"/>
      <c r="B11" s="31" t="s">
        <v>171</v>
      </c>
      <c r="C11" s="31"/>
      <c r="D11" s="31"/>
      <c r="E11" s="32"/>
      <c r="F11" s="31"/>
      <c r="G11" s="33"/>
    </row>
    <row r="12" spans="1:12" ht="20.149999999999999" customHeight="1" x14ac:dyDescent="0.2">
      <c r="A12" s="34"/>
      <c r="B12" s="31"/>
      <c r="C12" s="31"/>
      <c r="D12" s="31"/>
      <c r="E12" s="32"/>
      <c r="F12" s="31"/>
      <c r="G12" s="33"/>
    </row>
    <row r="13" spans="1:12" ht="20.149999999999999" customHeight="1" x14ac:dyDescent="0.2">
      <c r="A13" s="34"/>
      <c r="B13" s="31"/>
      <c r="C13" s="31"/>
      <c r="D13" s="31"/>
      <c r="E13" s="32"/>
      <c r="F13" s="31"/>
      <c r="G13" s="33"/>
    </row>
    <row r="14" spans="1:12" ht="20.149999999999999" customHeight="1" x14ac:dyDescent="0.2">
      <c r="A14" s="34"/>
      <c r="B14" s="31"/>
      <c r="C14" s="31"/>
      <c r="D14" s="31"/>
      <c r="E14" s="32"/>
      <c r="F14" s="31"/>
      <c r="G14" s="33"/>
    </row>
    <row r="15" spans="1:12" ht="20.149999999999999" customHeight="1" x14ac:dyDescent="0.2">
      <c r="A15" s="34"/>
      <c r="B15" s="31"/>
      <c r="C15" s="31"/>
      <c r="D15" s="31"/>
      <c r="E15" s="32"/>
      <c r="F15" s="31"/>
      <c r="G15" s="33"/>
    </row>
    <row r="16" spans="1:12" ht="20.149999999999999" customHeight="1" x14ac:dyDescent="0.2">
      <c r="A16" s="34"/>
      <c r="B16" s="31"/>
      <c r="C16" s="31"/>
      <c r="D16" s="31"/>
      <c r="E16" s="32"/>
      <c r="F16" s="31"/>
      <c r="G16" s="33"/>
    </row>
    <row r="17" spans="1:7" ht="20.149999999999999" customHeight="1" x14ac:dyDescent="0.2">
      <c r="A17" s="30"/>
      <c r="B17" s="35"/>
      <c r="C17" s="35"/>
      <c r="D17" s="35"/>
      <c r="E17" s="36"/>
      <c r="F17" s="35"/>
      <c r="G17" s="35"/>
    </row>
    <row r="18" spans="1:7" ht="20.149999999999999" customHeight="1" x14ac:dyDescent="0.2">
      <c r="A18" s="30"/>
      <c r="B18" s="35"/>
      <c r="C18" s="35"/>
      <c r="D18" s="35"/>
      <c r="E18" s="36"/>
      <c r="F18" s="35"/>
      <c r="G18" s="35"/>
    </row>
    <row r="19" spans="1:7" ht="20.149999999999999" customHeight="1" x14ac:dyDescent="0.2">
      <c r="A19" s="30"/>
      <c r="B19" s="35"/>
      <c r="C19" s="35"/>
      <c r="D19" s="35"/>
      <c r="E19" s="36"/>
      <c r="F19" s="35"/>
      <c r="G19" s="35"/>
    </row>
    <row r="20" spans="1:7" ht="20.149999999999999" customHeight="1" x14ac:dyDescent="0.2">
      <c r="A20" s="30"/>
      <c r="B20" s="35"/>
      <c r="C20" s="35"/>
      <c r="D20" s="35"/>
      <c r="E20" s="36"/>
      <c r="F20" s="35"/>
      <c r="G20" s="35"/>
    </row>
    <row r="21" spans="1:7" ht="20.149999999999999" customHeight="1" x14ac:dyDescent="0.2">
      <c r="A21" s="30"/>
      <c r="B21" s="35"/>
      <c r="C21" s="35"/>
      <c r="D21" s="35"/>
      <c r="E21" s="36"/>
      <c r="F21" s="35"/>
      <c r="G21" s="35"/>
    </row>
    <row r="22" spans="1:7" ht="16" customHeight="1" x14ac:dyDescent="0.2">
      <c r="B22" s="37"/>
      <c r="C22" s="37"/>
      <c r="D22" s="37"/>
      <c r="E22" s="37"/>
      <c r="F22" s="37"/>
      <c r="G22" s="37"/>
    </row>
  </sheetData>
  <mergeCells count="1">
    <mergeCell ref="B3:D4"/>
  </mergeCells>
  <phoneticPr fontId="12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4"/>
  <sheetViews>
    <sheetView showGridLines="0" tabSelected="1" zoomScale="90" zoomScaleNormal="90" zoomScaleSheetLayoutView="65" workbookViewId="0">
      <selection activeCell="B11" sqref="B11"/>
    </sheetView>
  </sheetViews>
  <sheetFormatPr defaultColWidth="13.36328125" defaultRowHeight="13" x14ac:dyDescent="0.2"/>
  <cols>
    <col min="1" max="1" width="14.26953125" style="101" customWidth="1"/>
    <col min="2" max="2" width="13" style="101" customWidth="1"/>
    <col min="3" max="12" width="12.36328125" style="101" customWidth="1"/>
    <col min="13" max="13" width="13.90625" style="101" customWidth="1"/>
    <col min="14" max="14" width="13.6328125" style="101" customWidth="1"/>
    <col min="15" max="15" width="13.90625" style="101" customWidth="1"/>
    <col min="16" max="16" width="13.6328125" style="101" customWidth="1"/>
    <col min="17" max="23" width="13.90625" style="101" customWidth="1"/>
    <col min="24" max="16384" width="13.36328125" style="101"/>
  </cols>
  <sheetData>
    <row r="1" spans="1:23" s="38" customFormat="1" ht="27.65" customHeight="1" x14ac:dyDescent="0.35">
      <c r="K1" s="145"/>
      <c r="L1" s="142" t="s">
        <v>203</v>
      </c>
      <c r="M1" s="141" t="s">
        <v>67</v>
      </c>
      <c r="Q1" s="141"/>
    </row>
    <row r="2" spans="1:23" s="13" customFormat="1" ht="2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13" customFormat="1" ht="30.75" customHeight="1" thickTop="1" x14ac:dyDescent="0.25">
      <c r="B3" s="220" t="s">
        <v>68</v>
      </c>
      <c r="C3" s="220" t="s">
        <v>69</v>
      </c>
      <c r="D3" s="24" t="s">
        <v>70</v>
      </c>
      <c r="E3" s="26"/>
      <c r="F3" s="26"/>
      <c r="G3" s="26"/>
      <c r="H3" s="24" t="s">
        <v>78</v>
      </c>
      <c r="I3" s="26"/>
      <c r="J3" s="26"/>
      <c r="K3" s="26"/>
      <c r="L3" s="26"/>
      <c r="M3" s="26"/>
      <c r="N3" s="24" t="s">
        <v>51</v>
      </c>
      <c r="O3" s="26"/>
      <c r="P3" s="26"/>
      <c r="Q3" s="26"/>
      <c r="R3" s="143"/>
      <c r="S3" s="143"/>
      <c r="T3" s="143"/>
      <c r="U3" s="146"/>
      <c r="V3" s="146"/>
      <c r="W3" s="146"/>
    </row>
    <row r="4" spans="1:23" s="13" customFormat="1" ht="30.75" customHeight="1" x14ac:dyDescent="0.25">
      <c r="B4" s="221"/>
      <c r="C4" s="221"/>
      <c r="D4" s="214" t="s">
        <v>71</v>
      </c>
      <c r="E4" s="214" t="s">
        <v>0</v>
      </c>
      <c r="F4" s="147" t="s">
        <v>72</v>
      </c>
      <c r="G4" s="148"/>
      <c r="H4" s="214" t="s">
        <v>75</v>
      </c>
      <c r="I4" s="214" t="s">
        <v>77</v>
      </c>
      <c r="J4" s="214" t="s">
        <v>76</v>
      </c>
      <c r="K4" s="214" t="s">
        <v>52</v>
      </c>
      <c r="L4" s="223" t="s">
        <v>53</v>
      </c>
      <c r="M4" s="214" t="s">
        <v>54</v>
      </c>
      <c r="N4" s="24" t="s">
        <v>55</v>
      </c>
      <c r="O4" s="25"/>
      <c r="P4" s="24" t="s">
        <v>56</v>
      </c>
      <c r="Q4" s="26"/>
      <c r="R4" s="144" t="s">
        <v>57</v>
      </c>
      <c r="S4" s="144" t="s">
        <v>58</v>
      </c>
      <c r="T4" s="144" t="s">
        <v>59</v>
      </c>
      <c r="U4" s="149" t="s">
        <v>60</v>
      </c>
      <c r="V4" s="149" t="s">
        <v>61</v>
      </c>
      <c r="W4" s="150" t="s">
        <v>62</v>
      </c>
    </row>
    <row r="5" spans="1:23" s="13" customFormat="1" ht="30.75" customHeight="1" x14ac:dyDescent="0.25">
      <c r="A5" s="27"/>
      <c r="B5" s="222"/>
      <c r="C5" s="222"/>
      <c r="D5" s="210"/>
      <c r="E5" s="210"/>
      <c r="F5" s="196" t="s">
        <v>73</v>
      </c>
      <c r="G5" s="196" t="s">
        <v>74</v>
      </c>
      <c r="H5" s="210"/>
      <c r="I5" s="210"/>
      <c r="J5" s="210"/>
      <c r="K5" s="210"/>
      <c r="L5" s="224"/>
      <c r="M5" s="210"/>
      <c r="N5" s="140" t="s">
        <v>63</v>
      </c>
      <c r="O5" s="151" t="s">
        <v>64</v>
      </c>
      <c r="P5" s="140" t="s">
        <v>63</v>
      </c>
      <c r="Q5" s="139" t="s">
        <v>1</v>
      </c>
      <c r="R5" s="138" t="s">
        <v>65</v>
      </c>
      <c r="S5" s="138" t="s">
        <v>65</v>
      </c>
      <c r="T5" s="138" t="s">
        <v>65</v>
      </c>
      <c r="U5" s="138" t="s">
        <v>65</v>
      </c>
      <c r="V5" s="138" t="s">
        <v>65</v>
      </c>
      <c r="W5" s="197" t="s">
        <v>66</v>
      </c>
    </row>
    <row r="6" spans="1:23" s="13" customFormat="1" ht="17.25" customHeight="1" x14ac:dyDescent="0.25">
      <c r="B6" s="152"/>
    </row>
    <row r="7" spans="1:23" s="39" customFormat="1" ht="30.75" customHeight="1" x14ac:dyDescent="0.25">
      <c r="A7" s="199" t="s">
        <v>205</v>
      </c>
      <c r="B7" s="153">
        <v>18</v>
      </c>
      <c r="C7" s="154">
        <v>27</v>
      </c>
      <c r="D7" s="154">
        <v>0</v>
      </c>
      <c r="E7" s="154">
        <v>0</v>
      </c>
      <c r="F7" s="154">
        <v>0</v>
      </c>
      <c r="G7" s="154">
        <v>0</v>
      </c>
      <c r="H7" s="154">
        <v>1</v>
      </c>
      <c r="I7" s="154">
        <v>0</v>
      </c>
      <c r="J7" s="154">
        <v>17</v>
      </c>
      <c r="K7" s="154">
        <v>17</v>
      </c>
      <c r="L7" s="154">
        <v>127</v>
      </c>
      <c r="M7" s="154">
        <v>4</v>
      </c>
      <c r="N7" s="154">
        <v>2.5499999999999998</v>
      </c>
      <c r="O7" s="154">
        <v>0</v>
      </c>
      <c r="P7" s="154">
        <v>0.05</v>
      </c>
      <c r="Q7" s="154">
        <v>0</v>
      </c>
      <c r="R7" s="154">
        <v>28</v>
      </c>
      <c r="S7" s="154">
        <v>0</v>
      </c>
      <c r="T7" s="154">
        <v>42</v>
      </c>
      <c r="U7" s="154">
        <v>10</v>
      </c>
      <c r="V7" s="154">
        <v>0</v>
      </c>
      <c r="W7" s="154">
        <v>0</v>
      </c>
    </row>
    <row r="8" spans="1:23" s="39" customFormat="1" ht="30.75" customHeight="1" x14ac:dyDescent="0.25">
      <c r="A8" s="155" t="s">
        <v>207</v>
      </c>
      <c r="B8" s="153">
        <v>0</v>
      </c>
      <c r="C8" s="154">
        <v>0</v>
      </c>
      <c r="D8" s="154">
        <v>0</v>
      </c>
      <c r="E8" s="154">
        <v>0</v>
      </c>
      <c r="F8" s="154">
        <v>0</v>
      </c>
      <c r="G8" s="154">
        <v>2</v>
      </c>
      <c r="H8" s="154">
        <v>0</v>
      </c>
      <c r="I8" s="154">
        <v>0</v>
      </c>
      <c r="J8" s="154">
        <v>75</v>
      </c>
      <c r="K8" s="154">
        <v>0</v>
      </c>
      <c r="L8" s="154">
        <v>4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17</v>
      </c>
      <c r="S8" s="154">
        <v>2</v>
      </c>
      <c r="T8" s="154">
        <v>48</v>
      </c>
      <c r="U8" s="154">
        <v>19</v>
      </c>
      <c r="V8" s="154">
        <v>0</v>
      </c>
      <c r="W8" s="154">
        <v>7</v>
      </c>
    </row>
    <row r="9" spans="1:23" s="39" customFormat="1" ht="30.75" customHeight="1" x14ac:dyDescent="0.25">
      <c r="A9" s="155" t="s">
        <v>208</v>
      </c>
      <c r="B9" s="153">
        <v>13</v>
      </c>
      <c r="C9" s="154">
        <v>17</v>
      </c>
      <c r="D9" s="154">
        <v>0</v>
      </c>
      <c r="E9" s="154">
        <v>0</v>
      </c>
      <c r="F9" s="154">
        <v>0</v>
      </c>
      <c r="G9" s="154">
        <v>4</v>
      </c>
      <c r="H9" s="154">
        <v>0</v>
      </c>
      <c r="I9" s="154">
        <v>0</v>
      </c>
      <c r="J9" s="154">
        <v>5</v>
      </c>
      <c r="K9" s="154">
        <v>13</v>
      </c>
      <c r="L9" s="154">
        <v>51</v>
      </c>
      <c r="M9" s="154">
        <v>0</v>
      </c>
      <c r="N9" s="154">
        <v>1.88</v>
      </c>
      <c r="O9" s="154">
        <v>0</v>
      </c>
      <c r="P9" s="154">
        <v>0.56000000000000005</v>
      </c>
      <c r="Q9" s="154">
        <v>0</v>
      </c>
      <c r="R9" s="154">
        <v>39</v>
      </c>
      <c r="S9" s="154">
        <v>0</v>
      </c>
      <c r="T9" s="154">
        <v>68</v>
      </c>
      <c r="U9" s="154">
        <v>48</v>
      </c>
      <c r="V9" s="154">
        <v>0</v>
      </c>
      <c r="W9" s="154">
        <v>1</v>
      </c>
    </row>
    <row r="10" spans="1:23" s="39" customFormat="1" ht="30.75" customHeight="1" x14ac:dyDescent="0.25">
      <c r="A10" s="155" t="s">
        <v>209</v>
      </c>
      <c r="B10" s="156">
        <v>9</v>
      </c>
      <c r="C10" s="157">
        <v>13</v>
      </c>
      <c r="D10" s="158">
        <v>0</v>
      </c>
      <c r="E10" s="158">
        <v>0</v>
      </c>
      <c r="F10" s="158">
        <v>0</v>
      </c>
      <c r="G10" s="158">
        <v>13</v>
      </c>
      <c r="H10" s="158">
        <v>0</v>
      </c>
      <c r="I10" s="158">
        <v>0</v>
      </c>
      <c r="J10" s="158">
        <v>59</v>
      </c>
      <c r="K10" s="158">
        <v>9</v>
      </c>
      <c r="L10" s="159">
        <v>55</v>
      </c>
      <c r="M10" s="159">
        <v>0</v>
      </c>
      <c r="N10" s="158">
        <v>0</v>
      </c>
      <c r="O10" s="154">
        <v>5.29</v>
      </c>
      <c r="P10" s="158">
        <v>0</v>
      </c>
      <c r="Q10" s="158">
        <v>3.21</v>
      </c>
      <c r="R10" s="158">
        <v>59</v>
      </c>
      <c r="S10" s="158">
        <v>2</v>
      </c>
      <c r="T10" s="158">
        <v>93</v>
      </c>
      <c r="U10" s="159" t="s">
        <v>200</v>
      </c>
      <c r="V10" s="158">
        <v>0</v>
      </c>
      <c r="W10" s="158">
        <v>12</v>
      </c>
    </row>
    <row r="11" spans="1:23" s="40" customFormat="1" ht="30.75" customHeight="1" x14ac:dyDescent="0.25">
      <c r="A11" s="225" t="s">
        <v>206</v>
      </c>
      <c r="B11" s="226">
        <v>1</v>
      </c>
      <c r="C11" s="227">
        <v>1</v>
      </c>
      <c r="D11" s="227">
        <v>0</v>
      </c>
      <c r="E11" s="227">
        <v>0</v>
      </c>
      <c r="F11" s="227">
        <v>0</v>
      </c>
      <c r="G11" s="227">
        <v>2</v>
      </c>
      <c r="H11" s="227">
        <v>0</v>
      </c>
      <c r="I11" s="227">
        <v>0</v>
      </c>
      <c r="J11" s="227">
        <v>0</v>
      </c>
      <c r="K11" s="227">
        <v>1</v>
      </c>
      <c r="L11" s="228">
        <v>11</v>
      </c>
      <c r="M11" s="228">
        <v>25</v>
      </c>
      <c r="N11" s="227">
        <v>0</v>
      </c>
      <c r="O11" s="229">
        <v>0</v>
      </c>
      <c r="P11" s="227">
        <v>0</v>
      </c>
      <c r="Q11" s="227">
        <v>0</v>
      </c>
      <c r="R11" s="227">
        <v>10</v>
      </c>
      <c r="S11" s="227">
        <v>0</v>
      </c>
      <c r="T11" s="227">
        <v>2</v>
      </c>
      <c r="U11" s="227" t="s">
        <v>200</v>
      </c>
      <c r="V11" s="227">
        <v>1</v>
      </c>
      <c r="W11" s="227">
        <v>0</v>
      </c>
    </row>
    <row r="12" spans="1:23" s="41" customFormat="1" ht="18" customHeight="1" x14ac:dyDescent="0.2">
      <c r="A12" s="198" t="s">
        <v>204</v>
      </c>
      <c r="W12" s="195" t="s">
        <v>199</v>
      </c>
    </row>
    <row r="13" spans="1:23" ht="18" customHeight="1" x14ac:dyDescent="0.25">
      <c r="A13" s="13" t="s">
        <v>202</v>
      </c>
    </row>
    <row r="14" spans="1:23" ht="18" customHeight="1" x14ac:dyDescent="0.25">
      <c r="A14" s="13" t="s">
        <v>201</v>
      </c>
    </row>
  </sheetData>
  <mergeCells count="10">
    <mergeCell ref="M4:M5"/>
    <mergeCell ref="H4:H5"/>
    <mergeCell ref="I4:I5"/>
    <mergeCell ref="J4:J5"/>
    <mergeCell ref="K4:K5"/>
    <mergeCell ref="B3:B5"/>
    <mergeCell ref="C3:C5"/>
    <mergeCell ref="D4:D5"/>
    <mergeCell ref="E4:E5"/>
    <mergeCell ref="L4:L5"/>
  </mergeCells>
  <phoneticPr fontId="2"/>
  <dataValidations count="1">
    <dataValidation type="decimal" operator="greaterThanOrEqual" allowBlank="1" showInputMessage="1" showErrorMessage="1" sqref="B7:W11" xr:uid="{00000000-0002-0000-0B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  <ignoredErrors>
    <ignoredError sqref="A8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（古）#248水稲の被害面積(～H29)</vt:lpstr>
      <vt:lpstr>238自然災害被害状況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