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est\Desktop\20260210経営比較分析表\【経営比較分析表】2024_245623_46_1718\提出\"/>
    </mc:Choice>
  </mc:AlternateContent>
  <workbookProtection workbookAlgorithmName="SHA-512" workbookHashValue="VyTez2UsKf+Fp5bpB9c5y7kbZ50OYxIPIC9iRaq5AxabzCiyWp2QgFPcPspF+hpspPKLSWAMEXS9rK3q8v/fGg==" workbookSaltValue="9WR2wL6ulJwStc5kQ4zNYg==" workbookSpinCount="100000" lockStructure="1"/>
  <bookViews>
    <workbookView xWindow="0" yWindow="0" windowWidth="20490" windowHeight="756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AT8" i="4" s="1"/>
  <c r="S6" i="5"/>
  <c r="AL8" i="4" s="1"/>
  <c r="R6" i="5"/>
  <c r="AD10" i="4" s="1"/>
  <c r="Q6" i="5"/>
  <c r="P6" i="5"/>
  <c r="P10" i="4" s="1"/>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H85" i="4"/>
  <c r="G85" i="4"/>
  <c r="E85" i="4"/>
  <c r="BB10" i="4"/>
  <c r="W10" i="4"/>
  <c r="BB8" i="4"/>
  <c r="AD8" i="4"/>
  <c r="W8" i="4"/>
  <c r="B8" i="4"/>
  <c r="B6" i="4"/>
</calcChain>
</file>

<file path=xl/sharedStrings.xml><?xml version="1.0" encoding="utf-8"?>
<sst xmlns="http://schemas.openxmlformats.org/spreadsheetml/2006/main" count="325" uniqueCount="116">
  <si>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</si>
  <si>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</si>
  <si>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</si>
  <si>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</si>
  <si>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</si>
  <si>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</si>
  <si>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</si>
  <si>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</si>
  <si>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</si>
  <si>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</si>
  <si>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</si>
  <si>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</si>
  <si>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</si>
  <si>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</si>
  <si>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</si>
  <si>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</si>
  <si>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</si>
  <si>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</si>
  <si>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</si>
  <si>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</si>
  <si>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</si>
  <si>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</si>
  <si>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</si>
  <si>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</si>
  <si>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</si>
  <si>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</si>
  <si>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</si>
  <si>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</si>
  <si>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</si>
  <si>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</si>
  <si>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</si>
  <si>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</si>
  <si>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</si>
  <si>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</si>
  <si>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</si>
  <si>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</si>
  <si>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</si>
  <si>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</si>
  <si>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</si>
  <si>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</si>
  <si>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</si>
  <si>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</si>
  <si>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</si>
  <si>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</si>
  <si>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</si>
  <si>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</si>
  <si>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</si>
  <si>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</si>
  <si>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</si>
  <si>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</si>
  <si>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</si>
  <si>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</si>
  <si>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</si>
  <si>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</si>
  <si>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</si>
  <si>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</si>
  <si>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</si>
  <si>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</si>
  <si>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</si>
  <si>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</si>
  <si>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</si>
  <si>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</si>
  <si>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</si>
  <si>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</si>
  <si>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</si>
  <si>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</si>
  <si>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</si>
  <si>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</si>
  <si>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</si>
  <si>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</si>
  <si>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</si>
  <si>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</si>
  <si>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</si>
  <si>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</si>
  <si>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</si>
  <si>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</si>
  <si>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</si>
  <si>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</si>
  <si>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</si>
  <si>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</si>
  <si>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</si>
  <si>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</si>
  <si>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</si>
  <si>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</si>
  <si>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</si>
  <si>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</si>
  <si>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</si>
  <si>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</si>
  <si>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</si>
  <si>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</si>
  <si>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</si>
  <si>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</si>
  <si>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</si>
  <si>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</si>
  <si>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</si>
  <si>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</si>
  <si>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紀宝町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</si>
  <si>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</si>
  <si>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</si>
  <si>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</si>
  <si>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</si>
  <si>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</si>
  <si>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</si>
  <si>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</si>
  <si>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</si>
  <si>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</si>
  <si>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</si>
  <si>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</si>
  <si>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</si>
  <si>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</si>
  <si>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</si>
  <si>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</si>
  <si>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</si>
  <si>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本事業の健全な経営を行っていくため、下水道事業債の償還金の交付税措置分は、一般会計からの繰り入れを適正に行う。
経常収支比率の改善を図るため、使用料金の改定等を実施することが必要不可欠であるが、個人管理の浄化槽の費用との比較も重要である。
清潔な水環境を確保し、住民の快適な生活環境を確保する理念のもと、公営企業会計の決算結果を分析し、経営の改善に繋げていく。</t>
    <rPh sb="0" eb="3">
      <t>ホンジギョウ</t>
    </rPh>
    <rPh sb="4" eb="6">
      <t>ケンゼン</t>
    </rPh>
    <rPh sb="7" eb="9">
      <t>ケイエイ</t>
    </rPh>
    <rPh sb="10" eb="11">
      <t>オコナ</t>
    </rPh>
    <rPh sb="18" eb="24">
      <t>ゲスイドウジギョウサイ</t>
    </rPh>
    <rPh sb="25" eb="28">
      <t>ショウカンキン</t>
    </rPh>
    <rPh sb="29" eb="32">
      <t>コウフゼイ</t>
    </rPh>
    <rPh sb="32" eb="35">
      <t>ソチブン</t>
    </rPh>
    <rPh sb="37" eb="41">
      <t>イッパンカイケイ</t>
    </rPh>
    <rPh sb="44" eb="45">
      <t>ク</t>
    </rPh>
    <rPh sb="46" eb="47">
      <t>イ</t>
    </rPh>
    <rPh sb="49" eb="51">
      <t>テキセイ</t>
    </rPh>
    <rPh sb="52" eb="53">
      <t>オコナ</t>
    </rPh>
    <rPh sb="56" eb="58">
      <t>ケイジョウ</t>
    </rPh>
    <rPh sb="58" eb="60">
      <t>シュウシ</t>
    </rPh>
    <rPh sb="60" eb="62">
      <t>ヒリツ</t>
    </rPh>
    <rPh sb="63" eb="65">
      <t>カイゼン</t>
    </rPh>
    <rPh sb="66" eb="67">
      <t>ハカ</t>
    </rPh>
    <rPh sb="71" eb="73">
      <t>シヨウ</t>
    </rPh>
    <rPh sb="73" eb="75">
      <t>リョウキン</t>
    </rPh>
    <rPh sb="76" eb="79">
      <t>カイテイトウ</t>
    </rPh>
    <rPh sb="80" eb="82">
      <t>ジッシ</t>
    </rPh>
    <rPh sb="87" eb="92">
      <t>ヒツヨウフカケツ</t>
    </rPh>
    <rPh sb="97" eb="99">
      <t>コジン</t>
    </rPh>
    <rPh sb="99" eb="101">
      <t>カンリ</t>
    </rPh>
    <rPh sb="102" eb="105">
      <t>ジョウカソウ</t>
    </rPh>
    <rPh sb="106" eb="108">
      <t>ヒヨウ</t>
    </rPh>
    <rPh sb="110" eb="112">
      <t>ヒカク</t>
    </rPh>
    <rPh sb="113" eb="115">
      <t>ジュウヨウ</t>
    </rPh>
    <rPh sb="120" eb="122">
      <t>セイケツ</t>
    </rPh>
    <rPh sb="123" eb="126">
      <t>ミズカンキョウ</t>
    </rPh>
    <rPh sb="127" eb="129">
      <t>カクホ</t>
    </rPh>
    <rPh sb="131" eb="133">
      <t>ジュウミン</t>
    </rPh>
    <rPh sb="134" eb="136">
      <t>カイテキ</t>
    </rPh>
    <rPh sb="137" eb="141">
      <t>セイカツカンキョウ</t>
    </rPh>
    <rPh sb="142" eb="144">
      <t>カクホ</t>
    </rPh>
    <rPh sb="146" eb="148">
      <t>リネン</t>
    </rPh>
    <rPh sb="152" eb="158">
      <t>コウエイキギョウカイケイ</t>
    </rPh>
    <rPh sb="159" eb="163">
      <t>ケッサンケッカ</t>
    </rPh>
    <rPh sb="164" eb="166">
      <t>ブンセキ</t>
    </rPh>
    <rPh sb="168" eb="170">
      <t>ケイエイ</t>
    </rPh>
    <rPh sb="171" eb="173">
      <t>カイゼン</t>
    </rPh>
    <rPh sb="174" eb="175">
      <t>ツナ</t>
    </rPh>
    <phoneticPr fontId="4"/>
  </si>
  <si>
    <t>公共浄化槽については、令和６年度から、法適用を行い公営企業会計に移行した。
公営企業会計方式による決算が行われたことにより、これまでの法非適用会計方式では明確化されにくかった経営上の課題が浮かび上がってきた。
物価上昇の影響による維持管理費の増額に対応した、使用料の増収が必要不可欠である。
営業の効率性の面では、保守点検費用については、民間のノウハウを生かし、業務の効率化を図るため、包括業務委託方式を導入し、コストの縮減に努めている。
また、清掃委託料についても、近隣市町と比較して安価で委託している。</t>
    <rPh sb="0" eb="5">
      <t>コウキョウジョウカソウ</t>
    </rPh>
    <rPh sb="11" eb="13">
      <t>レイワ</t>
    </rPh>
    <rPh sb="14" eb="16">
      <t>ネンド</t>
    </rPh>
    <rPh sb="19" eb="22">
      <t>ホウテキヨウ</t>
    </rPh>
    <rPh sb="23" eb="24">
      <t>オコナ</t>
    </rPh>
    <rPh sb="25" eb="31">
      <t>コウエイキギョウカイケイ</t>
    </rPh>
    <rPh sb="32" eb="34">
      <t>イコウ</t>
    </rPh>
    <rPh sb="38" eb="44">
      <t>コウエイキギョウカイケイ</t>
    </rPh>
    <rPh sb="44" eb="46">
      <t>ホウシキ</t>
    </rPh>
    <rPh sb="49" eb="51">
      <t>ケッサン</t>
    </rPh>
    <rPh sb="52" eb="53">
      <t>オコナ</t>
    </rPh>
    <rPh sb="67" eb="68">
      <t>ホウ</t>
    </rPh>
    <rPh sb="68" eb="69">
      <t>ヒ</t>
    </rPh>
    <rPh sb="69" eb="71">
      <t>テキヨウ</t>
    </rPh>
    <rPh sb="71" eb="73">
      <t>カイケイ</t>
    </rPh>
    <rPh sb="73" eb="75">
      <t>ホウシキ</t>
    </rPh>
    <rPh sb="77" eb="79">
      <t>メイカク</t>
    </rPh>
    <rPh sb="79" eb="80">
      <t>カ</t>
    </rPh>
    <rPh sb="87" eb="89">
      <t>ケイエイ</t>
    </rPh>
    <rPh sb="89" eb="90">
      <t>ジョウ</t>
    </rPh>
    <rPh sb="91" eb="93">
      <t>カダイ</t>
    </rPh>
    <rPh sb="94" eb="95">
      <t>ウ</t>
    </rPh>
    <rPh sb="97" eb="98">
      <t>ア</t>
    </rPh>
    <rPh sb="105" eb="109">
      <t>ブッカジョウショウ</t>
    </rPh>
    <rPh sb="110" eb="112">
      <t>エイキョウ</t>
    </rPh>
    <rPh sb="115" eb="120">
      <t>イジカンリヒ</t>
    </rPh>
    <rPh sb="121" eb="123">
      <t>ゾウガク</t>
    </rPh>
    <rPh sb="124" eb="126">
      <t>タイオウ</t>
    </rPh>
    <rPh sb="129" eb="132">
      <t>シヨウリョウ</t>
    </rPh>
    <rPh sb="133" eb="135">
      <t>ゾウシュウ</t>
    </rPh>
    <rPh sb="136" eb="141">
      <t>ヒツヨウフカケツ</t>
    </rPh>
    <rPh sb="146" eb="148">
      <t>エイギョウ</t>
    </rPh>
    <rPh sb="149" eb="152">
      <t>コウリツセイ</t>
    </rPh>
    <rPh sb="153" eb="154">
      <t>メン</t>
    </rPh>
    <rPh sb="162" eb="163">
      <t>ヨウ</t>
    </rPh>
    <rPh sb="169" eb="171">
      <t>ミンカン</t>
    </rPh>
    <rPh sb="177" eb="178">
      <t>イ</t>
    </rPh>
    <rPh sb="181" eb="183">
      <t>ギョウム</t>
    </rPh>
    <rPh sb="184" eb="187">
      <t>コウリツカ</t>
    </rPh>
    <rPh sb="188" eb="189">
      <t>ハカ</t>
    </rPh>
    <rPh sb="193" eb="197">
      <t>ホウカツギョウム</t>
    </rPh>
    <rPh sb="197" eb="201">
      <t>イタクホウシキ</t>
    </rPh>
    <rPh sb="202" eb="204">
      <t>ドウニュウ</t>
    </rPh>
    <rPh sb="210" eb="212">
      <t>シュクゲン</t>
    </rPh>
    <rPh sb="213" eb="214">
      <t>ツト</t>
    </rPh>
    <rPh sb="223" eb="225">
      <t>セイソウ</t>
    </rPh>
    <rPh sb="225" eb="228">
      <t>イタクリョウ</t>
    </rPh>
    <rPh sb="234" eb="238">
      <t>キンリンシマチ</t>
    </rPh>
    <rPh sb="239" eb="241">
      <t>ヒカク</t>
    </rPh>
    <rPh sb="243" eb="245">
      <t>アンカ</t>
    </rPh>
    <rPh sb="246" eb="248">
      <t>イタク</t>
    </rPh>
    <phoneticPr fontId="4"/>
  </si>
  <si>
    <t xml:space="preserve">事業を開始した平成２０年度以降、設置した浄化槽は随時供用開始している。現在、浄化槽のブロワーやマンホール蓋などは、経年劣化による交換が必要となってきている
令和７年度から、長寿命化に取り組み、修繕費のコスト削減に取り組んでおり、今後その成果について検証していきたい。
</t>
    <rPh sb="0" eb="2">
      <t>ジギョウ</t>
    </rPh>
    <rPh sb="3" eb="5">
      <t>カイシ</t>
    </rPh>
    <rPh sb="7" eb="9">
      <t>ヘイセイ</t>
    </rPh>
    <rPh sb="11" eb="13">
      <t>ネンド</t>
    </rPh>
    <rPh sb="13" eb="15">
      <t>イコウ</t>
    </rPh>
    <rPh sb="16" eb="18">
      <t>セッチ</t>
    </rPh>
    <rPh sb="20" eb="23">
      <t>ジョウカソウ</t>
    </rPh>
    <rPh sb="24" eb="26">
      <t>ズイジ</t>
    </rPh>
    <rPh sb="26" eb="30">
      <t>キョウヨウカイシ</t>
    </rPh>
    <rPh sb="35" eb="37">
      <t>ゲンザイ</t>
    </rPh>
    <rPh sb="38" eb="41">
      <t>ジョウカソウ</t>
    </rPh>
    <rPh sb="52" eb="53">
      <t>フタ</t>
    </rPh>
    <rPh sb="57" eb="61">
      <t>ケイネンレッカ</t>
    </rPh>
    <rPh sb="64" eb="66">
      <t>コウカン</t>
    </rPh>
    <rPh sb="67" eb="69">
      <t>ヒツヨウ</t>
    </rPh>
    <rPh sb="78" eb="80">
      <t>レイワ</t>
    </rPh>
    <rPh sb="81" eb="83">
      <t>ネンド</t>
    </rPh>
    <rPh sb="86" eb="90">
      <t>チョウジュミョウカ</t>
    </rPh>
    <rPh sb="91" eb="92">
      <t>ト</t>
    </rPh>
    <rPh sb="93" eb="94">
      <t>ク</t>
    </rPh>
    <rPh sb="96" eb="99">
      <t>シュウゼンヒ</t>
    </rPh>
    <rPh sb="103" eb="105">
      <t>サクゲン</t>
    </rPh>
    <rPh sb="106" eb="107">
      <t>ト</t>
    </rPh>
    <rPh sb="108" eb="109">
      <t>ク</t>
    </rPh>
    <rPh sb="114" eb="116">
      <t>コンゴ</t>
    </rPh>
    <rPh sb="118" eb="120">
      <t>セイカ</t>
    </rPh>
    <rPh sb="124" eb="126">
      <t>ケンショウ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</si>
</sst>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13E-4C68-9467-3885AF99624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13E-4C68-9467-3885AF99624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9BE-413F-8634-312EAED62B9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52.59</c:v>
                </c:pt>
              </c:numCache>
            </c:numRef>
          </c:val>
          <c:smooth val="0"/>
          <c:extLst>
            <c:ext xmlns:c16="http://schemas.microsoft.com/office/drawing/2014/chart" uri="{C3380CC4-5D6E-409C-BE32-E72D297353CC}">
              <c16:uniqueId val="{00000001-D9BE-413F-8634-312EAED62B9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6563-4D8F-BBEE-515BF4CD9B5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87.02</c:v>
                </c:pt>
              </c:numCache>
            </c:numRef>
          </c:val>
          <c:smooth val="0"/>
          <c:extLst>
            <c:ext xmlns:c16="http://schemas.microsoft.com/office/drawing/2014/chart" uri="{C3380CC4-5D6E-409C-BE32-E72D297353CC}">
              <c16:uniqueId val="{00000001-6563-4D8F-BBEE-515BF4CD9B5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88.97</c:v>
                </c:pt>
              </c:numCache>
            </c:numRef>
          </c:val>
          <c:extLst>
            <c:ext xmlns:c16="http://schemas.microsoft.com/office/drawing/2014/chart" uri="{C3380CC4-5D6E-409C-BE32-E72D297353CC}">
              <c16:uniqueId val="{00000000-7501-4F5D-8AE4-D50326C05B9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99.24</c:v>
                </c:pt>
              </c:numCache>
            </c:numRef>
          </c:val>
          <c:smooth val="0"/>
          <c:extLst>
            <c:ext xmlns:c16="http://schemas.microsoft.com/office/drawing/2014/chart" uri="{C3380CC4-5D6E-409C-BE32-E72D297353CC}">
              <c16:uniqueId val="{00000001-7501-4F5D-8AE4-D50326C05B9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4.62</c:v>
                </c:pt>
              </c:numCache>
            </c:numRef>
          </c:val>
          <c:extLst>
            <c:ext xmlns:c16="http://schemas.microsoft.com/office/drawing/2014/chart" uri="{C3380CC4-5D6E-409C-BE32-E72D297353CC}">
              <c16:uniqueId val="{00000000-6C66-4EE3-A04F-D645DF85BF7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27.57</c:v>
                </c:pt>
              </c:numCache>
            </c:numRef>
          </c:val>
          <c:smooth val="0"/>
          <c:extLst>
            <c:ext xmlns:c16="http://schemas.microsoft.com/office/drawing/2014/chart" uri="{C3380CC4-5D6E-409C-BE32-E72D297353CC}">
              <c16:uniqueId val="{00000001-6C66-4EE3-A04F-D645DF85BF7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A58-4765-962E-7B032DC625C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A58-4765-962E-7B032DC625C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34.409999999999997</c:v>
                </c:pt>
              </c:numCache>
            </c:numRef>
          </c:val>
          <c:extLst>
            <c:ext xmlns:c16="http://schemas.microsoft.com/office/drawing/2014/chart" uri="{C3380CC4-5D6E-409C-BE32-E72D297353CC}">
              <c16:uniqueId val="{00000000-6E07-4F62-9490-FEB734B450E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89.91</c:v>
                </c:pt>
              </c:numCache>
            </c:numRef>
          </c:val>
          <c:smooth val="0"/>
          <c:extLst>
            <c:ext xmlns:c16="http://schemas.microsoft.com/office/drawing/2014/chart" uri="{C3380CC4-5D6E-409C-BE32-E72D297353CC}">
              <c16:uniqueId val="{00000001-6E07-4F62-9490-FEB734B450E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294.2</c:v>
                </c:pt>
              </c:numCache>
            </c:numRef>
          </c:val>
          <c:extLst>
            <c:ext xmlns:c16="http://schemas.microsoft.com/office/drawing/2014/chart" uri="{C3380CC4-5D6E-409C-BE32-E72D297353CC}">
              <c16:uniqueId val="{00000000-AFD5-4502-802E-8EC0E220E70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103.61</c:v>
                </c:pt>
              </c:numCache>
            </c:numRef>
          </c:val>
          <c:smooth val="0"/>
          <c:extLst>
            <c:ext xmlns:c16="http://schemas.microsoft.com/office/drawing/2014/chart" uri="{C3380CC4-5D6E-409C-BE32-E72D297353CC}">
              <c16:uniqueId val="{00000001-AFD5-4502-802E-8EC0E220E70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519.21</c:v>
                </c:pt>
              </c:numCache>
            </c:numRef>
          </c:val>
          <c:extLst>
            <c:ext xmlns:c16="http://schemas.microsoft.com/office/drawing/2014/chart" uri="{C3380CC4-5D6E-409C-BE32-E72D297353CC}">
              <c16:uniqueId val="{00000000-4F19-4761-A8A1-1547EB13AC3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368.83</c:v>
                </c:pt>
              </c:numCache>
            </c:numRef>
          </c:val>
          <c:smooth val="0"/>
          <c:extLst>
            <c:ext xmlns:c16="http://schemas.microsoft.com/office/drawing/2014/chart" uri="{C3380CC4-5D6E-409C-BE32-E72D297353CC}">
              <c16:uniqueId val="{00000001-4F19-4761-A8A1-1547EB13AC3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49.85</c:v>
                </c:pt>
              </c:numCache>
            </c:numRef>
          </c:val>
          <c:extLst>
            <c:ext xmlns:c16="http://schemas.microsoft.com/office/drawing/2014/chart" uri="{C3380CC4-5D6E-409C-BE32-E72D297353CC}">
              <c16:uniqueId val="{00000000-FA9B-450B-A6CD-82F5D6C4175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53.25</c:v>
                </c:pt>
              </c:numCache>
            </c:numRef>
          </c:val>
          <c:smooth val="0"/>
          <c:extLst>
            <c:ext xmlns:c16="http://schemas.microsoft.com/office/drawing/2014/chart" uri="{C3380CC4-5D6E-409C-BE32-E72D297353CC}">
              <c16:uniqueId val="{00000001-FA9B-450B-A6CD-82F5D6C4175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240.6</c:v>
                </c:pt>
              </c:numCache>
            </c:numRef>
          </c:val>
          <c:extLst>
            <c:ext xmlns:c16="http://schemas.microsoft.com/office/drawing/2014/chart" uri="{C3380CC4-5D6E-409C-BE32-E72D297353CC}">
              <c16:uniqueId val="{00000000-A081-4880-B387-7F096429167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325.45</c:v>
                </c:pt>
              </c:numCache>
            </c:numRef>
          </c:val>
          <c:smooth val="0"/>
          <c:extLst>
            <c:ext xmlns:c16="http://schemas.microsoft.com/office/drawing/2014/chart" uri="{C3380CC4-5D6E-409C-BE32-E72D297353CC}">
              <c16:uniqueId val="{00000001-A081-4880-B387-7F096429167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C25" zoomScale="60" zoomScaleNormal="6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三重県　紀宝町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K2</v>
      </c>
      <c r="X8" s="65"/>
      <c r="Y8" s="65"/>
      <c r="Z8" s="65"/>
      <c r="AA8" s="65"/>
      <c r="AB8" s="65"/>
      <c r="AC8" s="65"/>
      <c r="AD8" s="66" t="str">
        <f>データ!$M$6</f>
        <v>非設置</v>
      </c>
      <c r="AE8" s="66"/>
      <c r="AF8" s="66"/>
      <c r="AG8" s="66"/>
      <c r="AH8" s="66"/>
      <c r="AI8" s="66"/>
      <c r="AJ8" s="66"/>
      <c r="AK8" s="3"/>
      <c r="AL8" s="54">
        <f>データ!S6</f>
        <v>10120</v>
      </c>
      <c r="AM8" s="54"/>
      <c r="AN8" s="54"/>
      <c r="AO8" s="54"/>
      <c r="AP8" s="54"/>
      <c r="AQ8" s="54"/>
      <c r="AR8" s="54"/>
      <c r="AS8" s="54"/>
      <c r="AT8" s="53">
        <f>データ!T6</f>
        <v>79.62</v>
      </c>
      <c r="AU8" s="53"/>
      <c r="AV8" s="53"/>
      <c r="AW8" s="53"/>
      <c r="AX8" s="53"/>
      <c r="AY8" s="53"/>
      <c r="AZ8" s="53"/>
      <c r="BA8" s="53"/>
      <c r="BB8" s="53">
        <f>データ!U6</f>
        <v>127.1</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67.040000000000006</v>
      </c>
      <c r="J10" s="53"/>
      <c r="K10" s="53"/>
      <c r="L10" s="53"/>
      <c r="M10" s="53"/>
      <c r="N10" s="53"/>
      <c r="O10" s="53"/>
      <c r="P10" s="53">
        <f>データ!P6</f>
        <v>65.930000000000007</v>
      </c>
      <c r="Q10" s="53"/>
      <c r="R10" s="53"/>
      <c r="S10" s="53"/>
      <c r="T10" s="53"/>
      <c r="U10" s="53"/>
      <c r="V10" s="53"/>
      <c r="W10" s="53">
        <f>データ!Q6</f>
        <v>100</v>
      </c>
      <c r="X10" s="53"/>
      <c r="Y10" s="53"/>
      <c r="Z10" s="53"/>
      <c r="AA10" s="53"/>
      <c r="AB10" s="53"/>
      <c r="AC10" s="53"/>
      <c r="AD10" s="54">
        <f>データ!R6</f>
        <v>4000</v>
      </c>
      <c r="AE10" s="54"/>
      <c r="AF10" s="54"/>
      <c r="AG10" s="54"/>
      <c r="AH10" s="54"/>
      <c r="AI10" s="54"/>
      <c r="AJ10" s="54"/>
      <c r="AK10" s="2"/>
      <c r="AL10" s="54">
        <f>データ!V6</f>
        <v>6611</v>
      </c>
      <c r="AM10" s="54"/>
      <c r="AN10" s="54"/>
      <c r="AO10" s="54"/>
      <c r="AP10" s="54"/>
      <c r="AQ10" s="54"/>
      <c r="AR10" s="54"/>
      <c r="AS10" s="54"/>
      <c r="AT10" s="53">
        <f>データ!W6</f>
        <v>79.62</v>
      </c>
      <c r="AU10" s="53"/>
      <c r="AV10" s="53"/>
      <c r="AW10" s="53"/>
      <c r="AX10" s="53"/>
      <c r="AY10" s="53"/>
      <c r="AZ10" s="53"/>
      <c r="BA10" s="53"/>
      <c r="BB10" s="53">
        <f>データ!X6</f>
        <v>83.03</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UxiNELrEmOmmmw42tPcgf3rkMSZCVKXdWOlKhkZ0pQB1Iow4W/KuLZc3fuoA5/f1LkE+kmDfeKUm3Wv8tW3WHw==" saltValue="ECgtWEPu9DPlPmVRFHRXu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245623</v>
      </c>
      <c r="D6" s="19">
        <f t="shared" si="3"/>
        <v>46</v>
      </c>
      <c r="E6" s="19">
        <f t="shared" si="3"/>
        <v>18</v>
      </c>
      <c r="F6" s="19">
        <f t="shared" si="3"/>
        <v>0</v>
      </c>
      <c r="G6" s="19">
        <f t="shared" si="3"/>
        <v>0</v>
      </c>
      <c r="H6" s="19" t="str">
        <f t="shared" si="3"/>
        <v>三重県　紀宝町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67.040000000000006</v>
      </c>
      <c r="P6" s="20">
        <f t="shared" si="3"/>
        <v>65.930000000000007</v>
      </c>
      <c r="Q6" s="20">
        <f t="shared" si="3"/>
        <v>100</v>
      </c>
      <c r="R6" s="20">
        <f t="shared" si="3"/>
        <v>4000</v>
      </c>
      <c r="S6" s="20">
        <f t="shared" si="3"/>
        <v>10120</v>
      </c>
      <c r="T6" s="20">
        <f t="shared" si="3"/>
        <v>79.62</v>
      </c>
      <c r="U6" s="20">
        <f t="shared" si="3"/>
        <v>127.1</v>
      </c>
      <c r="V6" s="20">
        <f t="shared" si="3"/>
        <v>6611</v>
      </c>
      <c r="W6" s="20">
        <f t="shared" si="3"/>
        <v>79.62</v>
      </c>
      <c r="X6" s="20">
        <f t="shared" si="3"/>
        <v>83.03</v>
      </c>
      <c r="Y6" s="21" t="str">
        <f>IF(Y7="",NA(),Y7)</f>
        <v>-</v>
      </c>
      <c r="Z6" s="21" t="str">
        <f t="shared" ref="Z6:AH6" si="4">IF(Z7="",NA(),Z7)</f>
        <v>-</v>
      </c>
      <c r="AA6" s="21" t="str">
        <f t="shared" si="4"/>
        <v>-</v>
      </c>
      <c r="AB6" s="21" t="str">
        <f t="shared" si="4"/>
        <v>-</v>
      </c>
      <c r="AC6" s="21">
        <f t="shared" si="4"/>
        <v>88.97</v>
      </c>
      <c r="AD6" s="21" t="str">
        <f t="shared" si="4"/>
        <v>-</v>
      </c>
      <c r="AE6" s="21" t="str">
        <f t="shared" si="4"/>
        <v>-</v>
      </c>
      <c r="AF6" s="21" t="str">
        <f t="shared" si="4"/>
        <v>-</v>
      </c>
      <c r="AG6" s="21" t="str">
        <f t="shared" si="4"/>
        <v>-</v>
      </c>
      <c r="AH6" s="21">
        <f t="shared" si="4"/>
        <v>99.24</v>
      </c>
      <c r="AI6" s="20" t="str">
        <f>IF(AI7="","",IF(AI7="-","【-】","【"&amp;SUBSTITUTE(TEXT(AI7,"#,##0.00"),"-","△")&amp;"】"))</f>
        <v>【100.06】</v>
      </c>
      <c r="AJ6" s="21" t="str">
        <f>IF(AJ7="",NA(),AJ7)</f>
        <v>-</v>
      </c>
      <c r="AK6" s="21" t="str">
        <f t="shared" ref="AK6:AS6" si="5">IF(AK7="",NA(),AK7)</f>
        <v>-</v>
      </c>
      <c r="AL6" s="21" t="str">
        <f t="shared" si="5"/>
        <v>-</v>
      </c>
      <c r="AM6" s="21" t="str">
        <f t="shared" si="5"/>
        <v>-</v>
      </c>
      <c r="AN6" s="21">
        <f t="shared" si="5"/>
        <v>34.409999999999997</v>
      </c>
      <c r="AO6" s="21" t="str">
        <f t="shared" si="5"/>
        <v>-</v>
      </c>
      <c r="AP6" s="21" t="str">
        <f t="shared" si="5"/>
        <v>-</v>
      </c>
      <c r="AQ6" s="21" t="str">
        <f t="shared" si="5"/>
        <v>-</v>
      </c>
      <c r="AR6" s="21" t="str">
        <f t="shared" si="5"/>
        <v>-</v>
      </c>
      <c r="AS6" s="21">
        <f t="shared" si="5"/>
        <v>89.91</v>
      </c>
      <c r="AT6" s="20" t="str">
        <f>IF(AT7="","",IF(AT7="-","【-】","【"&amp;SUBSTITUTE(TEXT(AT7,"#,##0.00"),"-","△")&amp;"】"))</f>
        <v>【84.61】</v>
      </c>
      <c r="AU6" s="21" t="str">
        <f>IF(AU7="",NA(),AU7)</f>
        <v>-</v>
      </c>
      <c r="AV6" s="21" t="str">
        <f t="shared" ref="AV6:BD6" si="6">IF(AV7="",NA(),AV7)</f>
        <v>-</v>
      </c>
      <c r="AW6" s="21" t="str">
        <f t="shared" si="6"/>
        <v>-</v>
      </c>
      <c r="AX6" s="21" t="str">
        <f t="shared" si="6"/>
        <v>-</v>
      </c>
      <c r="AY6" s="21">
        <f t="shared" si="6"/>
        <v>294.2</v>
      </c>
      <c r="AZ6" s="21" t="str">
        <f t="shared" si="6"/>
        <v>-</v>
      </c>
      <c r="BA6" s="21" t="str">
        <f t="shared" si="6"/>
        <v>-</v>
      </c>
      <c r="BB6" s="21" t="str">
        <f t="shared" si="6"/>
        <v>-</v>
      </c>
      <c r="BC6" s="21" t="str">
        <f t="shared" si="6"/>
        <v>-</v>
      </c>
      <c r="BD6" s="21">
        <f t="shared" si="6"/>
        <v>103.61</v>
      </c>
      <c r="BE6" s="20" t="str">
        <f>IF(BE7="","",IF(BE7="-","【-】","【"&amp;SUBSTITUTE(TEXT(BE7,"#,##0.00"),"-","△")&amp;"】"))</f>
        <v>【106.63】</v>
      </c>
      <c r="BF6" s="21" t="str">
        <f>IF(BF7="",NA(),BF7)</f>
        <v>-</v>
      </c>
      <c r="BG6" s="21" t="str">
        <f t="shared" ref="BG6:BO6" si="7">IF(BG7="",NA(),BG7)</f>
        <v>-</v>
      </c>
      <c r="BH6" s="21" t="str">
        <f t="shared" si="7"/>
        <v>-</v>
      </c>
      <c r="BI6" s="21" t="str">
        <f t="shared" si="7"/>
        <v>-</v>
      </c>
      <c r="BJ6" s="21">
        <f t="shared" si="7"/>
        <v>519.21</v>
      </c>
      <c r="BK6" s="21" t="str">
        <f t="shared" si="7"/>
        <v>-</v>
      </c>
      <c r="BL6" s="21" t="str">
        <f t="shared" si="7"/>
        <v>-</v>
      </c>
      <c r="BM6" s="21" t="str">
        <f t="shared" si="7"/>
        <v>-</v>
      </c>
      <c r="BN6" s="21" t="str">
        <f t="shared" si="7"/>
        <v>-</v>
      </c>
      <c r="BO6" s="21">
        <f t="shared" si="7"/>
        <v>368.83</v>
      </c>
      <c r="BP6" s="20" t="str">
        <f>IF(BP7="","",IF(BP7="-","【-】","【"&amp;SUBSTITUTE(TEXT(BP7,"#,##0.00"),"-","△")&amp;"】"))</f>
        <v>【386.06】</v>
      </c>
      <c r="BQ6" s="21" t="str">
        <f>IF(BQ7="",NA(),BQ7)</f>
        <v>-</v>
      </c>
      <c r="BR6" s="21" t="str">
        <f t="shared" ref="BR6:BZ6" si="8">IF(BR7="",NA(),BR7)</f>
        <v>-</v>
      </c>
      <c r="BS6" s="21" t="str">
        <f t="shared" si="8"/>
        <v>-</v>
      </c>
      <c r="BT6" s="21" t="str">
        <f t="shared" si="8"/>
        <v>-</v>
      </c>
      <c r="BU6" s="21">
        <f t="shared" si="8"/>
        <v>49.85</v>
      </c>
      <c r="BV6" s="21" t="str">
        <f t="shared" si="8"/>
        <v>-</v>
      </c>
      <c r="BW6" s="21" t="str">
        <f t="shared" si="8"/>
        <v>-</v>
      </c>
      <c r="BX6" s="21" t="str">
        <f t="shared" si="8"/>
        <v>-</v>
      </c>
      <c r="BY6" s="21" t="str">
        <f t="shared" si="8"/>
        <v>-</v>
      </c>
      <c r="BZ6" s="21">
        <f t="shared" si="8"/>
        <v>53.25</v>
      </c>
      <c r="CA6" s="20" t="str">
        <f>IF(CA7="","",IF(CA7="-","【-】","【"&amp;SUBSTITUTE(TEXT(CA7,"#,##0.00"),"-","△")&amp;"】"))</f>
        <v>【51.14】</v>
      </c>
      <c r="CB6" s="21" t="str">
        <f>IF(CB7="",NA(),CB7)</f>
        <v>-</v>
      </c>
      <c r="CC6" s="21" t="str">
        <f t="shared" ref="CC6:CK6" si="9">IF(CC7="",NA(),CC7)</f>
        <v>-</v>
      </c>
      <c r="CD6" s="21" t="str">
        <f t="shared" si="9"/>
        <v>-</v>
      </c>
      <c r="CE6" s="21" t="str">
        <f t="shared" si="9"/>
        <v>-</v>
      </c>
      <c r="CF6" s="21">
        <f t="shared" si="9"/>
        <v>240.6</v>
      </c>
      <c r="CG6" s="21" t="str">
        <f t="shared" si="9"/>
        <v>-</v>
      </c>
      <c r="CH6" s="21" t="str">
        <f t="shared" si="9"/>
        <v>-</v>
      </c>
      <c r="CI6" s="21" t="str">
        <f t="shared" si="9"/>
        <v>-</v>
      </c>
      <c r="CJ6" s="21" t="str">
        <f t="shared" si="9"/>
        <v>-</v>
      </c>
      <c r="CK6" s="21">
        <f t="shared" si="9"/>
        <v>325.45</v>
      </c>
      <c r="CL6" s="20" t="str">
        <f>IF(CL7="","",IF(CL7="-","【-】","【"&amp;SUBSTITUTE(TEXT(CL7,"#,##0.00"),"-","△")&amp;"】"))</f>
        <v>【329.31】</v>
      </c>
      <c r="CM6" s="21" t="str">
        <f>IF(CM7="",NA(),CM7)</f>
        <v>-</v>
      </c>
      <c r="CN6" s="21" t="str">
        <f t="shared" ref="CN6:CV6" si="10">IF(CN7="",NA(),CN7)</f>
        <v>-</v>
      </c>
      <c r="CO6" s="21" t="str">
        <f t="shared" si="10"/>
        <v>-</v>
      </c>
      <c r="CP6" s="21" t="str">
        <f t="shared" si="10"/>
        <v>-</v>
      </c>
      <c r="CQ6" s="20">
        <f t="shared" si="10"/>
        <v>0</v>
      </c>
      <c r="CR6" s="21" t="str">
        <f t="shared" si="10"/>
        <v>-</v>
      </c>
      <c r="CS6" s="21" t="str">
        <f t="shared" si="10"/>
        <v>-</v>
      </c>
      <c r="CT6" s="21" t="str">
        <f t="shared" si="10"/>
        <v>-</v>
      </c>
      <c r="CU6" s="21" t="str">
        <f t="shared" si="10"/>
        <v>-</v>
      </c>
      <c r="CV6" s="21">
        <f t="shared" si="10"/>
        <v>52.59</v>
      </c>
      <c r="CW6" s="20" t="str">
        <f>IF(CW7="","",IF(CW7="-","【-】","【"&amp;SUBSTITUTE(TEXT(CW7,"#,##0.00"),"-","△")&amp;"】"))</f>
        <v>【54.37】</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87.02</v>
      </c>
      <c r="DH6" s="20" t="str">
        <f>IF(DH7="","",IF(DH7="-","【-】","【"&amp;SUBSTITUTE(TEXT(DH7,"#,##0.00"),"-","△")&amp;"】"))</f>
        <v>【84.89】</v>
      </c>
      <c r="DI6" s="21" t="str">
        <f>IF(DI7="",NA(),DI7)</f>
        <v>-</v>
      </c>
      <c r="DJ6" s="21" t="str">
        <f t="shared" ref="DJ6:DR6" si="12">IF(DJ7="",NA(),DJ7)</f>
        <v>-</v>
      </c>
      <c r="DK6" s="21" t="str">
        <f t="shared" si="12"/>
        <v>-</v>
      </c>
      <c r="DL6" s="21" t="str">
        <f t="shared" si="12"/>
        <v>-</v>
      </c>
      <c r="DM6" s="21">
        <f t="shared" si="12"/>
        <v>4.62</v>
      </c>
      <c r="DN6" s="21" t="str">
        <f t="shared" si="12"/>
        <v>-</v>
      </c>
      <c r="DO6" s="21" t="str">
        <f t="shared" si="12"/>
        <v>-</v>
      </c>
      <c r="DP6" s="21" t="str">
        <f t="shared" si="12"/>
        <v>-</v>
      </c>
      <c r="DQ6" s="21" t="str">
        <f t="shared" si="12"/>
        <v>-</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245623</v>
      </c>
      <c r="D7" s="23">
        <v>46</v>
      </c>
      <c r="E7" s="23">
        <v>18</v>
      </c>
      <c r="F7" s="23">
        <v>0</v>
      </c>
      <c r="G7" s="23">
        <v>0</v>
      </c>
      <c r="H7" s="23" t="s">
        <v>96</v>
      </c>
      <c r="I7" s="23" t="s">
        <v>97</v>
      </c>
      <c r="J7" s="23" t="s">
        <v>98</v>
      </c>
      <c r="K7" s="23" t="s">
        <v>99</v>
      </c>
      <c r="L7" s="23" t="s">
        <v>100</v>
      </c>
      <c r="M7" s="23" t="s">
        <v>101</v>
      </c>
      <c r="N7" s="24" t="s">
        <v>102</v>
      </c>
      <c r="O7" s="24">
        <v>67.040000000000006</v>
      </c>
      <c r="P7" s="24">
        <v>65.930000000000007</v>
      </c>
      <c r="Q7" s="24">
        <v>100</v>
      </c>
      <c r="R7" s="24">
        <v>4000</v>
      </c>
      <c r="S7" s="24">
        <v>10120</v>
      </c>
      <c r="T7" s="24">
        <v>79.62</v>
      </c>
      <c r="U7" s="24">
        <v>127.1</v>
      </c>
      <c r="V7" s="24">
        <v>6611</v>
      </c>
      <c r="W7" s="24">
        <v>79.62</v>
      </c>
      <c r="X7" s="24">
        <v>83.03</v>
      </c>
      <c r="Y7" s="24" t="s">
        <v>102</v>
      </c>
      <c r="Z7" s="24" t="s">
        <v>102</v>
      </c>
      <c r="AA7" s="24" t="s">
        <v>102</v>
      </c>
      <c r="AB7" s="24" t="s">
        <v>102</v>
      </c>
      <c r="AC7" s="24">
        <v>88.97</v>
      </c>
      <c r="AD7" s="24" t="s">
        <v>102</v>
      </c>
      <c r="AE7" s="24" t="s">
        <v>102</v>
      </c>
      <c r="AF7" s="24" t="s">
        <v>102</v>
      </c>
      <c r="AG7" s="24" t="s">
        <v>102</v>
      </c>
      <c r="AH7" s="24">
        <v>99.24</v>
      </c>
      <c r="AI7" s="24">
        <v>100.06</v>
      </c>
      <c r="AJ7" s="24" t="s">
        <v>102</v>
      </c>
      <c r="AK7" s="24" t="s">
        <v>102</v>
      </c>
      <c r="AL7" s="24" t="s">
        <v>102</v>
      </c>
      <c r="AM7" s="24" t="s">
        <v>102</v>
      </c>
      <c r="AN7" s="24">
        <v>34.409999999999997</v>
      </c>
      <c r="AO7" s="24" t="s">
        <v>102</v>
      </c>
      <c r="AP7" s="24" t="s">
        <v>102</v>
      </c>
      <c r="AQ7" s="24" t="s">
        <v>102</v>
      </c>
      <c r="AR7" s="24" t="s">
        <v>102</v>
      </c>
      <c r="AS7" s="24">
        <v>89.91</v>
      </c>
      <c r="AT7" s="24">
        <v>84.61</v>
      </c>
      <c r="AU7" s="24" t="s">
        <v>102</v>
      </c>
      <c r="AV7" s="24" t="s">
        <v>102</v>
      </c>
      <c r="AW7" s="24" t="s">
        <v>102</v>
      </c>
      <c r="AX7" s="24" t="s">
        <v>102</v>
      </c>
      <c r="AY7" s="24">
        <v>294.2</v>
      </c>
      <c r="AZ7" s="24" t="s">
        <v>102</v>
      </c>
      <c r="BA7" s="24" t="s">
        <v>102</v>
      </c>
      <c r="BB7" s="24" t="s">
        <v>102</v>
      </c>
      <c r="BC7" s="24" t="s">
        <v>102</v>
      </c>
      <c r="BD7" s="24">
        <v>103.61</v>
      </c>
      <c r="BE7" s="24">
        <v>106.63</v>
      </c>
      <c r="BF7" s="24" t="s">
        <v>102</v>
      </c>
      <c r="BG7" s="24" t="s">
        <v>102</v>
      </c>
      <c r="BH7" s="24" t="s">
        <v>102</v>
      </c>
      <c r="BI7" s="24" t="s">
        <v>102</v>
      </c>
      <c r="BJ7" s="24">
        <v>519.21</v>
      </c>
      <c r="BK7" s="24" t="s">
        <v>102</v>
      </c>
      <c r="BL7" s="24" t="s">
        <v>102</v>
      </c>
      <c r="BM7" s="24" t="s">
        <v>102</v>
      </c>
      <c r="BN7" s="24" t="s">
        <v>102</v>
      </c>
      <c r="BO7" s="24">
        <v>368.83</v>
      </c>
      <c r="BP7" s="24">
        <v>386.06</v>
      </c>
      <c r="BQ7" s="24" t="s">
        <v>102</v>
      </c>
      <c r="BR7" s="24" t="s">
        <v>102</v>
      </c>
      <c r="BS7" s="24" t="s">
        <v>102</v>
      </c>
      <c r="BT7" s="24" t="s">
        <v>102</v>
      </c>
      <c r="BU7" s="24">
        <v>49.85</v>
      </c>
      <c r="BV7" s="24" t="s">
        <v>102</v>
      </c>
      <c r="BW7" s="24" t="s">
        <v>102</v>
      </c>
      <c r="BX7" s="24" t="s">
        <v>102</v>
      </c>
      <c r="BY7" s="24" t="s">
        <v>102</v>
      </c>
      <c r="BZ7" s="24">
        <v>53.25</v>
      </c>
      <c r="CA7" s="24">
        <v>51.14</v>
      </c>
      <c r="CB7" s="24" t="s">
        <v>102</v>
      </c>
      <c r="CC7" s="24" t="s">
        <v>102</v>
      </c>
      <c r="CD7" s="24" t="s">
        <v>102</v>
      </c>
      <c r="CE7" s="24" t="s">
        <v>102</v>
      </c>
      <c r="CF7" s="24">
        <v>240.6</v>
      </c>
      <c r="CG7" s="24" t="s">
        <v>102</v>
      </c>
      <c r="CH7" s="24" t="s">
        <v>102</v>
      </c>
      <c r="CI7" s="24" t="s">
        <v>102</v>
      </c>
      <c r="CJ7" s="24" t="s">
        <v>102</v>
      </c>
      <c r="CK7" s="24">
        <v>325.45</v>
      </c>
      <c r="CL7" s="24">
        <v>329.31</v>
      </c>
      <c r="CM7" s="24" t="s">
        <v>102</v>
      </c>
      <c r="CN7" s="24" t="s">
        <v>102</v>
      </c>
      <c r="CO7" s="24" t="s">
        <v>102</v>
      </c>
      <c r="CP7" s="24" t="s">
        <v>102</v>
      </c>
      <c r="CQ7" s="24">
        <v>0</v>
      </c>
      <c r="CR7" s="24" t="s">
        <v>102</v>
      </c>
      <c r="CS7" s="24" t="s">
        <v>102</v>
      </c>
      <c r="CT7" s="24" t="s">
        <v>102</v>
      </c>
      <c r="CU7" s="24" t="s">
        <v>102</v>
      </c>
      <c r="CV7" s="24">
        <v>52.59</v>
      </c>
      <c r="CW7" s="24">
        <v>54.37</v>
      </c>
      <c r="CX7" s="24" t="s">
        <v>102</v>
      </c>
      <c r="CY7" s="24" t="s">
        <v>102</v>
      </c>
      <c r="CZ7" s="24" t="s">
        <v>102</v>
      </c>
      <c r="DA7" s="24" t="s">
        <v>102</v>
      </c>
      <c r="DB7" s="24">
        <v>100</v>
      </c>
      <c r="DC7" s="24" t="s">
        <v>102</v>
      </c>
      <c r="DD7" s="24" t="s">
        <v>102</v>
      </c>
      <c r="DE7" s="24" t="s">
        <v>102</v>
      </c>
      <c r="DF7" s="24" t="s">
        <v>102</v>
      </c>
      <c r="DG7" s="24">
        <v>87.02</v>
      </c>
      <c r="DH7" s="24">
        <v>84.89</v>
      </c>
      <c r="DI7" s="24" t="s">
        <v>102</v>
      </c>
      <c r="DJ7" s="24" t="s">
        <v>102</v>
      </c>
      <c r="DK7" s="24" t="s">
        <v>102</v>
      </c>
      <c r="DL7" s="24" t="s">
        <v>102</v>
      </c>
      <c r="DM7" s="24">
        <v>4.62</v>
      </c>
      <c r="DN7" s="24" t="s">
        <v>102</v>
      </c>
      <c r="DO7" s="24" t="s">
        <v>102</v>
      </c>
      <c r="DP7" s="24" t="s">
        <v>102</v>
      </c>
      <c r="DQ7" s="24" t="s">
        <v>102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