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mihama-lgwan\御浜町共有フォルダ\生活環境課\004上下水道係\06宮本分\030下水道事業\R7\R7県\260212経営比較分析表\"/>
    </mc:Choice>
  </mc:AlternateContent>
  <xr:revisionPtr revIDLastSave="0" documentId="13_ncr:1_{4DE346AF-0D4F-4D82-99AF-6FAEE284AE59}" xr6:coauthVersionLast="47" xr6:coauthVersionMax="47" xr10:uidLastSave="{00000000-0000-0000-0000-000000000000}"/>
  <workbookProtection workbookAlgorithmName="SHA-512" workbookHashValue="dX5Y2V7WLeWC2iEPFo5nG5DvGMSOK2VxH6ntOCtKvLZuaTlr/S30/6Y5IWv55l09DW2JOC1QApGex8NXvyHQLQ==" workbookSaltValue="jIZDrqmtCp3iREUYG9+rdg==" workbookSpinCount="100000" lockStructure="1"/>
  <bookViews>
    <workbookView xWindow="28680" yWindow="-120" windowWidth="19440" windowHeight="1488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85" i="4"/>
  <c r="AT10" i="4"/>
  <c r="AL10" i="4"/>
  <c r="I10" i="4"/>
  <c r="AL8" i="4"/>
  <c r="P8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<sst xmlns="http://schemas.openxmlformats.org/spreadsheetml/2006/main" count="319" uniqueCount="116">
  <si>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</si>
  <si>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</si>
  <si>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</si>
  <si>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</si>
  <si>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</si>
  <si>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</si>
  <si>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</si>
  <si>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</si>
  <si>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</si>
  <si>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</si>
  <si>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</si>
  <si>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</si>
  <si>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</si>
  <si>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</si>
  <si>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</si>
  <si>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</si>
  <si>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</si>
  <si>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</si>
  <si>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</si>
  <si>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</si>
  <si>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</si>
  <si>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</si>
  <si>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</si>
  <si>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</si>
  <si>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</si>
  <si>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</si>
  <si>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</si>
  <si>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</si>
  <si>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</si>
  <si>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</si>
  <si>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</si>
  <si>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</si>
  <si>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</si>
  <si>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</si>
  <si>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</si>
  <si>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</si>
  <si>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</si>
  <si>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</si>
  <si>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</si>
  <si>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</si>
  <si>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</si>
  <si>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</si>
  <si>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</si>
  <si>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</si>
  <si>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</si>
  <si>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</si>
  <si>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</si>
  <si>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</si>
  <si>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</si>
  <si>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</si>
  <si>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</si>
  <si>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</si>
  <si>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</si>
  <si>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</si>
  <si>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</si>
  <si>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</si>
  <si>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</si>
  <si>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</si>
  <si>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</si>
  <si>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</si>
  <si>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</si>
  <si>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</si>
  <si>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</si>
  <si>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</si>
  <si>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</si>
  <si>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</si>
  <si>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</si>
  <si>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</si>
  <si>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</si>
  <si>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</si>
  <si>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</si>
  <si>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</si>
  <si>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</si>
  <si>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</si>
  <si>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</si>
  <si>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</si>
  <si>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</si>
  <si>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</si>
  <si>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</si>
  <si>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</si>
  <si>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</si>
  <si>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</si>
  <si>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</si>
  <si>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</si>
  <si>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</si>
  <si>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</si>
  <si>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</si>
  <si>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</si>
  <si>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</si>
  <si>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</si>
  <si>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</si>
  <si>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</si>
  <si>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</si>
  <si>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</si>
  <si>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</si>
  <si>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御浜町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</si>
  <si>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</si>
  <si>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</si>
  <si>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</si>
  <si>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</si>
  <si>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</si>
  <si>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</si>
  <si>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</si>
  <si>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</si>
  <si>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</si>
  <si>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</si>
  <si>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</si>
  <si>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</si>
  <si>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</si>
  <si>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</si>
  <si>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</si>
  <si>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</si>
  <si>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</si>
  <si>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平成12年の供用開始から20年以上を経過しているが、管渠施設の耐用年数には達していないため、当面管渠の改善は必要なしと判断する。しかし、下水処理場及びマンホールポンプ場の電気・機械設備については、耐用年数に達しているものもあり、ストックマネジメント計画を策定し、計画的に施設更新を実施している。</t>
    <rPh sb="0" eb="2">
      <t>ヘイセイ</t>
    </rPh>
    <rPh sb="4" eb="5">
      <t>ネン</t>
    </rPh>
    <rPh sb="6" eb="8">
      <t>キョウヨウ</t>
    </rPh>
    <rPh sb="8" eb="10">
      <t>カイシ</t>
    </rPh>
    <rPh sb="14" eb="15">
      <t>ネン</t>
    </rPh>
    <rPh sb="15" eb="17">
      <t>イジョウ</t>
    </rPh>
    <rPh sb="18" eb="20">
      <t>ケイカ</t>
    </rPh>
    <rPh sb="26" eb="30">
      <t>カンキョシセツ</t>
    </rPh>
    <rPh sb="31" eb="35">
      <t>タイヨウネンスウ</t>
    </rPh>
    <rPh sb="37" eb="38">
      <t>タッ</t>
    </rPh>
    <rPh sb="46" eb="48">
      <t>トウメン</t>
    </rPh>
    <rPh sb="48" eb="50">
      <t>カンキョ</t>
    </rPh>
    <rPh sb="51" eb="53">
      <t>カイゼン</t>
    </rPh>
    <rPh sb="54" eb="56">
      <t>ヒツヨウ</t>
    </rPh>
    <rPh sb="59" eb="61">
      <t>ハンダン</t>
    </rPh>
    <rPh sb="68" eb="73">
      <t>ゲスイショリジョウ</t>
    </rPh>
    <rPh sb="73" eb="74">
      <t>オヨ</t>
    </rPh>
    <rPh sb="83" eb="84">
      <t>ジョウ</t>
    </rPh>
    <rPh sb="85" eb="87">
      <t>デンキ</t>
    </rPh>
    <phoneticPr fontId="4"/>
  </si>
  <si>
    <t>　令和6年4月1日より公営企業会計に移行したことから、令和6年度の数値のみとなっている。
　経常収支比率では100%を超えているが、経費回収率は100%を下回っている。要因としては、人口減少や節水型設備の普及等により下水道使用料収入が減少し、近年の物価上昇により経費が増加したためである。
　また、施設利用率も平均値以下となっている。今後の施設稼働の見込としては、既に水洗化率が100%に近いことから、施設利用率の大幅な増加は見込めない状況である。</t>
    <rPh sb="1" eb="3">
      <t>レイワ</t>
    </rPh>
    <rPh sb="4" eb="5">
      <t>ネン</t>
    </rPh>
    <rPh sb="6" eb="7">
      <t>ガツ</t>
    </rPh>
    <rPh sb="7" eb="9">
      <t>ツイタチ</t>
    </rPh>
    <rPh sb="11" eb="13">
      <t>コウエイ</t>
    </rPh>
    <rPh sb="13" eb="15">
      <t>キギョウ</t>
    </rPh>
    <rPh sb="15" eb="17">
      <t>カイケイ</t>
    </rPh>
    <rPh sb="18" eb="20">
      <t>イコウ</t>
    </rPh>
    <rPh sb="27" eb="29">
      <t>レイワ</t>
    </rPh>
    <rPh sb="30" eb="32">
      <t>ネンド</t>
    </rPh>
    <rPh sb="33" eb="35">
      <t>スウチ</t>
    </rPh>
    <rPh sb="59" eb="60">
      <t>コ</t>
    </rPh>
    <rPh sb="66" eb="68">
      <t>ケイヒ</t>
    </rPh>
    <rPh sb="68" eb="71">
      <t>カイシュウリツ</t>
    </rPh>
    <rPh sb="77" eb="79">
      <t>シタマワ</t>
    </rPh>
    <rPh sb="84" eb="86">
      <t>ヨウイン</t>
    </rPh>
    <rPh sb="91" eb="95">
      <t>ジンコウゲンショウ</t>
    </rPh>
    <rPh sb="108" eb="111">
      <t>ゲスイドウ</t>
    </rPh>
    <rPh sb="111" eb="114">
      <t>シヨウリョウ</t>
    </rPh>
    <rPh sb="114" eb="116">
      <t>シュウニュウ</t>
    </rPh>
    <rPh sb="117" eb="119">
      <t>ゲンショウ</t>
    </rPh>
    <rPh sb="121" eb="123">
      <t>キンネン</t>
    </rPh>
    <rPh sb="124" eb="126">
      <t>ブッカ</t>
    </rPh>
    <rPh sb="126" eb="128">
      <t>ジョウショウ</t>
    </rPh>
    <rPh sb="131" eb="133">
      <t>ケイヒ</t>
    </rPh>
    <rPh sb="134" eb="136">
      <t>ゾウカ</t>
    </rPh>
    <rPh sb="149" eb="151">
      <t>シセツ</t>
    </rPh>
    <rPh sb="151" eb="154">
      <t>リヨウリツ</t>
    </rPh>
    <rPh sb="155" eb="158">
      <t>ヘイキンチ</t>
    </rPh>
    <rPh sb="158" eb="160">
      <t>イカ</t>
    </rPh>
    <rPh sb="167" eb="169">
      <t>コンゴ</t>
    </rPh>
    <rPh sb="170" eb="172">
      <t>シセツ</t>
    </rPh>
    <rPh sb="172" eb="174">
      <t>カドウ</t>
    </rPh>
    <rPh sb="175" eb="177">
      <t>ミコミ</t>
    </rPh>
    <rPh sb="182" eb="183">
      <t>スデ</t>
    </rPh>
    <rPh sb="184" eb="188">
      <t>スイセンカリツ</t>
    </rPh>
    <rPh sb="194" eb="195">
      <t>チカ</t>
    </rPh>
    <rPh sb="201" eb="203">
      <t>シセツ</t>
    </rPh>
    <rPh sb="203" eb="206">
      <t>リヨウリツ</t>
    </rPh>
    <rPh sb="207" eb="209">
      <t>オオハバ</t>
    </rPh>
    <rPh sb="210" eb="212">
      <t>ゾウカ</t>
    </rPh>
    <rPh sb="213" eb="215">
      <t>ミコ</t>
    </rPh>
    <rPh sb="218" eb="220">
      <t>ジョウキョウ</t>
    </rPh>
    <phoneticPr fontId="4"/>
  </si>
  <si>
    <t>近年、人口減少、節水型設備の普及等により流入汚水量が減少し、使用料収入は減少している。また、下水処理場及びマンホールポンプ場の電気・機械設備については、耐用年数に達しているものもあり、施設更新を行うための費用が必要である。以上より、今後一層の経費削減、料金改定の検討が必要である。</t>
    <rPh sb="0" eb="2">
      <t>キンネン</t>
    </rPh>
    <rPh sb="3" eb="7">
      <t>ジンコウゲンショウ</t>
    </rPh>
    <rPh sb="8" eb="10">
      <t>セッスイ</t>
    </rPh>
    <rPh sb="10" eb="11">
      <t>ガタ</t>
    </rPh>
    <rPh sb="11" eb="13">
      <t>セツビ</t>
    </rPh>
    <rPh sb="14" eb="16">
      <t>フキュウ</t>
    </rPh>
    <rPh sb="16" eb="17">
      <t>トウ</t>
    </rPh>
    <rPh sb="20" eb="25">
      <t>リュウニュウオスイリョウ</t>
    </rPh>
    <rPh sb="26" eb="28">
      <t>ゲンショウ</t>
    </rPh>
    <rPh sb="30" eb="33">
      <t>シヨウリョウ</t>
    </rPh>
    <rPh sb="33" eb="35">
      <t>シュウニュウ</t>
    </rPh>
    <rPh sb="36" eb="38">
      <t>ゲンショウ</t>
    </rPh>
    <rPh sb="46" eb="51">
      <t>ゲスイショリジョウ</t>
    </rPh>
    <rPh sb="51" eb="52">
      <t>オヨ</t>
    </rPh>
    <rPh sb="128" eb="130">
      <t>カイテイ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</si>
</sst>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B-439D-B302-B3C21B6A8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B-439D-B302-B3C21B6A8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1-476E-9569-0A2C3D31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1-476E-9569-0A2C3D31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7-43FD-A5ED-11C7D17DC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7-43FD-A5ED-11C7D17DC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5-4ACA-8143-4D93D1163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5-4ACA-8143-4D93D1163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B-42BB-A606-A4ACFC33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B-42BB-A606-A4ACFC33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9-467B-8F49-6095597A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9-467B-8F49-6095597A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E-4937-A761-4AA4FFED9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E-4937-A761-4AA4FFED9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132.02000000000001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9-444A-992A-85910012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9-444A-992A-85910012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B-4FE8-B173-1334754E6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B-4FE8-B173-1334754E6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D-4BA8-892A-993612519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D-4BA8-892A-993612519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9-4D0F-9386-E46D506A7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9-4D0F-9386-E46D506A7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R1" zoomScale="70" zoomScaleNormal="70" workbookViewId="0">
      <selection activeCell="BH36" sqref="BH3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三重県　御浜町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特定環境保全公共下水道</v>
      </c>
      <c r="Q8" s="34"/>
      <c r="R8" s="34"/>
      <c r="S8" s="34"/>
      <c r="T8" s="34"/>
      <c r="U8" s="34"/>
      <c r="V8" s="34"/>
      <c r="W8" s="34" t="str">
        <f>データ!L6</f>
        <v>D2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7809</v>
      </c>
      <c r="AM8" s="36"/>
      <c r="AN8" s="36"/>
      <c r="AO8" s="36"/>
      <c r="AP8" s="36"/>
      <c r="AQ8" s="36"/>
      <c r="AR8" s="36"/>
      <c r="AS8" s="36"/>
      <c r="AT8" s="37">
        <f>データ!T6</f>
        <v>88.13</v>
      </c>
      <c r="AU8" s="37"/>
      <c r="AV8" s="37"/>
      <c r="AW8" s="37"/>
      <c r="AX8" s="37"/>
      <c r="AY8" s="37"/>
      <c r="AZ8" s="37"/>
      <c r="BA8" s="37"/>
      <c r="BB8" s="37">
        <f>データ!U6</f>
        <v>88.61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74.400000000000006</v>
      </c>
      <c r="J10" s="37"/>
      <c r="K10" s="37"/>
      <c r="L10" s="37"/>
      <c r="M10" s="37"/>
      <c r="N10" s="37"/>
      <c r="O10" s="37"/>
      <c r="P10" s="37">
        <f>データ!P6</f>
        <v>26.7</v>
      </c>
      <c r="Q10" s="37"/>
      <c r="R10" s="37"/>
      <c r="S10" s="37"/>
      <c r="T10" s="37"/>
      <c r="U10" s="37"/>
      <c r="V10" s="37"/>
      <c r="W10" s="37">
        <f>データ!Q6</f>
        <v>104.53</v>
      </c>
      <c r="X10" s="37"/>
      <c r="Y10" s="37"/>
      <c r="Z10" s="37"/>
      <c r="AA10" s="37"/>
      <c r="AB10" s="37"/>
      <c r="AC10" s="37"/>
      <c r="AD10" s="36">
        <f>データ!R6</f>
        <v>2970</v>
      </c>
      <c r="AE10" s="36"/>
      <c r="AF10" s="36"/>
      <c r="AG10" s="36"/>
      <c r="AH10" s="36"/>
      <c r="AI10" s="36"/>
      <c r="AJ10" s="36"/>
      <c r="AK10" s="2"/>
      <c r="AL10" s="36">
        <f>データ!V6</f>
        <v>2062</v>
      </c>
      <c r="AM10" s="36"/>
      <c r="AN10" s="36"/>
      <c r="AO10" s="36"/>
      <c r="AP10" s="36"/>
      <c r="AQ10" s="36"/>
      <c r="AR10" s="36"/>
      <c r="AS10" s="36"/>
      <c r="AT10" s="37">
        <f>データ!W6</f>
        <v>0.92</v>
      </c>
      <c r="AU10" s="37"/>
      <c r="AV10" s="37"/>
      <c r="AW10" s="37"/>
      <c r="AX10" s="37"/>
      <c r="AY10" s="37"/>
      <c r="AZ10" s="37"/>
      <c r="BA10" s="37"/>
      <c r="BB10" s="37">
        <f>データ!X6</f>
        <v>2241.3000000000002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114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115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KjyCmSOcu3kvsnlWrbFHhnjxJsHbqtk0lntJKHy7VIIurwg78Ja27xrXiKlxGciMt+bVtXtMfZ+L1jtT/pYq3A==" saltValue="+6hf3BB3stL9z/yYad5OY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2024</v>
      </c>
      <c r="C6" s="19">
        <f t="shared" ref="C6:X6" si="3">C7</f>
        <v>245615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三重県　御浜町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74.400000000000006</v>
      </c>
      <c r="P6" s="20">
        <f t="shared" si="3"/>
        <v>26.7</v>
      </c>
      <c r="Q6" s="20">
        <f t="shared" si="3"/>
        <v>104.53</v>
      </c>
      <c r="R6" s="20">
        <f t="shared" si="3"/>
        <v>2970</v>
      </c>
      <c r="S6" s="20">
        <f t="shared" si="3"/>
        <v>7809</v>
      </c>
      <c r="T6" s="20">
        <f t="shared" si="3"/>
        <v>88.13</v>
      </c>
      <c r="U6" s="20">
        <f t="shared" si="3"/>
        <v>88.61</v>
      </c>
      <c r="V6" s="20">
        <f t="shared" si="3"/>
        <v>2062</v>
      </c>
      <c r="W6" s="20">
        <f t="shared" si="3"/>
        <v>0.92</v>
      </c>
      <c r="X6" s="20">
        <f t="shared" si="3"/>
        <v>2241.3000000000002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107.53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132.02000000000001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71.709999999999994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216.96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35.89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96.56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3.63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245615</v>
      </c>
      <c r="D7" s="23">
        <v>46</v>
      </c>
      <c r="E7" s="23">
        <v>17</v>
      </c>
      <c r="F7" s="23">
        <v>4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74.400000000000006</v>
      </c>
      <c r="P7" s="24">
        <v>26.7</v>
      </c>
      <c r="Q7" s="24">
        <v>104.53</v>
      </c>
      <c r="R7" s="24">
        <v>2970</v>
      </c>
      <c r="S7" s="24">
        <v>7809</v>
      </c>
      <c r="T7" s="24">
        <v>88.13</v>
      </c>
      <c r="U7" s="24">
        <v>88.61</v>
      </c>
      <c r="V7" s="24">
        <v>2062</v>
      </c>
      <c r="W7" s="24">
        <v>0.92</v>
      </c>
      <c r="X7" s="24">
        <v>2241.3000000000002</v>
      </c>
      <c r="Y7" s="24" t="s">
        <v>101</v>
      </c>
      <c r="Z7" s="24" t="s">
        <v>101</v>
      </c>
      <c r="AA7" s="24" t="s">
        <v>101</v>
      </c>
      <c r="AB7" s="24" t="s">
        <v>101</v>
      </c>
      <c r="AC7" s="24">
        <v>107.53</v>
      </c>
      <c r="AD7" s="24" t="s">
        <v>101</v>
      </c>
      <c r="AE7" s="24" t="s">
        <v>101</v>
      </c>
      <c r="AF7" s="24" t="s">
        <v>101</v>
      </c>
      <c r="AG7" s="24" t="s">
        <v>101</v>
      </c>
      <c r="AH7" s="24">
        <v>106.38</v>
      </c>
      <c r="AI7" s="24">
        <v>105.07</v>
      </c>
      <c r="AJ7" s="24" t="s">
        <v>101</v>
      </c>
      <c r="AK7" s="24" t="s">
        <v>101</v>
      </c>
      <c r="AL7" s="24" t="s">
        <v>101</v>
      </c>
      <c r="AM7" s="24" t="s">
        <v>101</v>
      </c>
      <c r="AN7" s="24">
        <v>0</v>
      </c>
      <c r="AO7" s="24" t="s">
        <v>101</v>
      </c>
      <c r="AP7" s="24" t="s">
        <v>101</v>
      </c>
      <c r="AQ7" s="24" t="s">
        <v>101</v>
      </c>
      <c r="AR7" s="24" t="s">
        <v>101</v>
      </c>
      <c r="AS7" s="24">
        <v>70.63</v>
      </c>
      <c r="AT7" s="24">
        <v>63.54</v>
      </c>
      <c r="AU7" s="24" t="s">
        <v>101</v>
      </c>
      <c r="AV7" s="24" t="s">
        <v>101</v>
      </c>
      <c r="AW7" s="24" t="s">
        <v>101</v>
      </c>
      <c r="AX7" s="24" t="s">
        <v>101</v>
      </c>
      <c r="AY7" s="24">
        <v>132.02000000000001</v>
      </c>
      <c r="AZ7" s="24" t="s">
        <v>101</v>
      </c>
      <c r="BA7" s="24" t="s">
        <v>101</v>
      </c>
      <c r="BB7" s="24" t="s">
        <v>101</v>
      </c>
      <c r="BC7" s="24" t="s">
        <v>101</v>
      </c>
      <c r="BD7" s="24">
        <v>53.28</v>
      </c>
      <c r="BE7" s="24">
        <v>50.9</v>
      </c>
      <c r="BF7" s="24" t="s">
        <v>101</v>
      </c>
      <c r="BG7" s="24" t="s">
        <v>101</v>
      </c>
      <c r="BH7" s="24" t="s">
        <v>101</v>
      </c>
      <c r="BI7" s="24" t="s">
        <v>101</v>
      </c>
      <c r="BJ7" s="24">
        <v>0</v>
      </c>
      <c r="BK7" s="24" t="s">
        <v>101</v>
      </c>
      <c r="BL7" s="24" t="s">
        <v>101</v>
      </c>
      <c r="BM7" s="24" t="s">
        <v>101</v>
      </c>
      <c r="BN7" s="24" t="s">
        <v>101</v>
      </c>
      <c r="BO7" s="24">
        <v>1142.44</v>
      </c>
      <c r="BP7" s="24">
        <v>1099.1500000000001</v>
      </c>
      <c r="BQ7" s="24" t="s">
        <v>101</v>
      </c>
      <c r="BR7" s="24" t="s">
        <v>101</v>
      </c>
      <c r="BS7" s="24" t="s">
        <v>101</v>
      </c>
      <c r="BT7" s="24" t="s">
        <v>101</v>
      </c>
      <c r="BU7" s="24">
        <v>71.709999999999994</v>
      </c>
      <c r="BV7" s="24" t="s">
        <v>101</v>
      </c>
      <c r="BW7" s="24" t="s">
        <v>101</v>
      </c>
      <c r="BX7" s="24" t="s">
        <v>101</v>
      </c>
      <c r="BY7" s="24" t="s">
        <v>101</v>
      </c>
      <c r="BZ7" s="24">
        <v>66.63</v>
      </c>
      <c r="CA7" s="24">
        <v>72.92</v>
      </c>
      <c r="CB7" s="24" t="s">
        <v>101</v>
      </c>
      <c r="CC7" s="24" t="s">
        <v>101</v>
      </c>
      <c r="CD7" s="24" t="s">
        <v>101</v>
      </c>
      <c r="CE7" s="24" t="s">
        <v>101</v>
      </c>
      <c r="CF7" s="24">
        <v>216.96</v>
      </c>
      <c r="CG7" s="24" t="s">
        <v>101</v>
      </c>
      <c r="CH7" s="24" t="s">
        <v>101</v>
      </c>
      <c r="CI7" s="24" t="s">
        <v>101</v>
      </c>
      <c r="CJ7" s="24" t="s">
        <v>101</v>
      </c>
      <c r="CK7" s="24">
        <v>252.17</v>
      </c>
      <c r="CL7" s="24">
        <v>225.78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>
        <v>35.89</v>
      </c>
      <c r="CR7" s="24" t="s">
        <v>101</v>
      </c>
      <c r="CS7" s="24" t="s">
        <v>101</v>
      </c>
      <c r="CT7" s="24" t="s">
        <v>101</v>
      </c>
      <c r="CU7" s="24" t="s">
        <v>101</v>
      </c>
      <c r="CV7" s="24">
        <v>42.15</v>
      </c>
      <c r="CW7" s="24">
        <v>43.17</v>
      </c>
      <c r="CX7" s="24" t="s">
        <v>101</v>
      </c>
      <c r="CY7" s="24" t="s">
        <v>101</v>
      </c>
      <c r="CZ7" s="24" t="s">
        <v>101</v>
      </c>
      <c r="DA7" s="24" t="s">
        <v>101</v>
      </c>
      <c r="DB7" s="24">
        <v>96.56</v>
      </c>
      <c r="DC7" s="24" t="s">
        <v>101</v>
      </c>
      <c r="DD7" s="24" t="s">
        <v>101</v>
      </c>
      <c r="DE7" s="24" t="s">
        <v>101</v>
      </c>
      <c r="DF7" s="24" t="s">
        <v>101</v>
      </c>
      <c r="DG7" s="24">
        <v>84.21</v>
      </c>
      <c r="DH7" s="24">
        <v>86.31</v>
      </c>
      <c r="DI7" s="24" t="s">
        <v>101</v>
      </c>
      <c r="DJ7" s="24" t="s">
        <v>101</v>
      </c>
      <c r="DK7" s="24" t="s">
        <v>101</v>
      </c>
      <c r="DL7" s="24" t="s">
        <v>101</v>
      </c>
      <c r="DM7" s="24">
        <v>3.63</v>
      </c>
      <c r="DN7" s="24" t="s">
        <v>101</v>
      </c>
      <c r="DO7" s="24" t="s">
        <v>101</v>
      </c>
      <c r="DP7" s="24" t="s">
        <v>101</v>
      </c>
      <c r="DQ7" s="24" t="s">
        <v>101</v>
      </c>
      <c r="DR7" s="24">
        <v>27.46</v>
      </c>
      <c r="DS7" s="24">
        <v>30.82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>
        <v>0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>
        <v>0.02</v>
      </c>
      <c r="ED7" s="24">
        <v>0.06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>
        <v>0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>
        <v>0.05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