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mihama-lgwan\御浜町共有フォルダ\生活環境課\004上下水道係\05仮谷バックアップ\デスクトップ\●水道業務（仮谷）\経営戦略関係\経営分析比較表\r8.2\"/>
    </mc:Choice>
  </mc:AlternateContent>
  <xr:revisionPtr revIDLastSave="0" documentId="13_ncr:1_{3E793941-E091-49BE-A3A5-83DC30EE6EDB}" xr6:coauthVersionLast="47" xr6:coauthVersionMax="47" xr10:uidLastSave="{00000000-0000-0000-0000-000000000000}"/>
  <workbookProtection workbookAlgorithmName="SHA-512" workbookHashValue="xv7VuyuiE5FQiyrpJrmdYMoW/Dk+F5YoqKF1hm1LT4hiT3Qx0C4ng27oOmU/BUCjfqQGePAYd7J22uomyONaoQ==" workbookSaltValue="kzo3OQ5LVG31RPL+Qred6A=="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<sst xmlns="http://schemas.openxmlformats.org/spreadsheetml/2006/main" count="228" uniqueCount="112">
  <si>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</si>
  <si>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</si>
  <si>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</si>
  <si>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</si>
  <si>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</si>
  <si>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</si>
  <si>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</si>
  <si>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</si>
  <si>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</si>
  <si>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</si>
  <si>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</si>
  <si>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</si>
  <si>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</si>
  <si>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</si>
  <si>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</si>
  <si>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</si>
  <si>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</si>
  <si>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</si>
  <si>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</si>
  <si>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</si>
  <si>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</si>
  <si>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</si>
  <si>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</si>
  <si>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</si>
  <si>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</si>
  <si>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</si>
  <si>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</si>
  <si>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</si>
  <si>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</si>
  <si>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</si>
  <si>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</si>
  <si>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</si>
  <si>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</si>
  <si>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</si>
  <si>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</si>
  <si>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</si>
  <si>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</si>
  <si>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</si>
  <si>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</si>
  <si>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</si>
  <si>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</si>
  <si>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</si>
  <si>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</si>
  <si>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</si>
  <si>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</si>
  <si>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</si>
  <si>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</si>
  <si>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</si>
  <si>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</si>
  <si>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</si>
  <si>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</si>
  <si>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</si>
  <si>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</si>
  <si>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</si>
  <si>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</si>
  <si>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</si>
  <si>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</si>
  <si>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</si>
  <si>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</si>
  <si>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</si>
  <si>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</si>
  <si>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</si>
  <si>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</si>
  <si>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</si>
  <si>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</si>
  <si>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</si>
  <si>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</si>
  <si>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</si>
  <si>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</si>
  <si>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</si>
  <si>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</si>
  <si>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</si>
  <si>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</si>
  <si>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</si>
  <si>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</si>
  <si>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</si>
  <si>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</si>
  <si>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</si>
  <si>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</si>
  <si>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</si>
  <si>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</si>
  <si>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</si>
  <si>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</si>
  <si>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</si>
  <si>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</si>
  <si>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</si>
  <si>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</si>
  <si>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</si>
  <si>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</si>
  <si>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</si>
  <si>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</si>
  <si>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</si>
  <si>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</si>
  <si>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御浜町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</si>
  <si>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</si>
  <si>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</si>
  <si>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</si>
  <si>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</si>
  <si>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</si>
  <si>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</si>
  <si>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</si>
  <si>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</si>
  <si>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</si>
  <si>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</si>
  <si>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</si>
  <si>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</si>
  <si>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</si>
  <si>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</si>
  <si>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</si>
  <si>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有形固定資産減価償却率が高いことから、施設全体の老朽化が進んでいる。
　管路経年化率については、下市木・志原地区で一体的に整備した配水管が、法定耐用年数（40年）を超過したことにより、R03より大幅増となっている。
　今後、管路だけでなく浄水場等の設備が法定耐用年数を超過してくるなか、耐用年数や経過年数、実際の老朽度、重要度等を考慮し優先順位付けした施設等更新計画に基づき、資金と人員の観点から、事業量を平準化し更新を行っていく予定である。</t>
    <rPh sb="1" eb="3">
      <t>ユウケイ</t>
    </rPh>
    <rPh sb="3" eb="5">
      <t>コテイ</t>
    </rPh>
    <rPh sb="5" eb="7">
      <t>シサン</t>
    </rPh>
    <rPh sb="7" eb="9">
      <t>ゲンカ</t>
    </rPh>
    <rPh sb="9" eb="11">
      <t>ショウキャク</t>
    </rPh>
    <rPh sb="11" eb="12">
      <t>リツ</t>
    </rPh>
    <rPh sb="13" eb="14">
      <t>タカ</t>
    </rPh>
    <rPh sb="20" eb="22">
      <t>シセツ</t>
    </rPh>
    <rPh sb="22" eb="24">
      <t>ゼンタイ</t>
    </rPh>
    <rPh sb="25" eb="28">
      <t>ロウキュウカ</t>
    </rPh>
    <rPh sb="29" eb="30">
      <t>スス</t>
    </rPh>
    <rPh sb="37" eb="39">
      <t>カンロ</t>
    </rPh>
    <rPh sb="39" eb="42">
      <t>ケイネンカ</t>
    </rPh>
    <rPh sb="42" eb="43">
      <t>リツ</t>
    </rPh>
    <rPh sb="49" eb="52">
      <t>シモイチギ</t>
    </rPh>
    <rPh sb="53" eb="55">
      <t>シワラ</t>
    </rPh>
    <rPh sb="55" eb="57">
      <t>チク</t>
    </rPh>
    <rPh sb="58" eb="61">
      <t>イッタイテキ</t>
    </rPh>
    <rPh sb="62" eb="64">
      <t>セイビ</t>
    </rPh>
    <rPh sb="66" eb="69">
      <t>ハイスイカン</t>
    </rPh>
    <rPh sb="71" eb="73">
      <t>ホウテイ</t>
    </rPh>
    <rPh sb="73" eb="75">
      <t>タイヨウ</t>
    </rPh>
    <rPh sb="75" eb="77">
      <t>ネンスウ</t>
    </rPh>
    <rPh sb="80" eb="81">
      <t>ネン</t>
    </rPh>
    <rPh sb="83" eb="85">
      <t>チョウカ</t>
    </rPh>
    <rPh sb="98" eb="100">
      <t>オオハバ</t>
    </rPh>
    <rPh sb="100" eb="101">
      <t>ゾウ</t>
    </rPh>
    <rPh sb="110" eb="112">
      <t>コンゴ</t>
    </rPh>
    <rPh sb="113" eb="115">
      <t>カンロ</t>
    </rPh>
    <rPh sb="120" eb="123">
      <t>ジョウスイジョウ</t>
    </rPh>
    <rPh sb="123" eb="124">
      <t>トウ</t>
    </rPh>
    <rPh sb="125" eb="127">
      <t>セツビ</t>
    </rPh>
    <rPh sb="128" eb="130">
      <t>ホウテイ</t>
    </rPh>
    <rPh sb="130" eb="132">
      <t>タイヨウ</t>
    </rPh>
    <rPh sb="132" eb="134">
      <t>ネンスウ</t>
    </rPh>
    <rPh sb="135" eb="137">
      <t>チョウカ</t>
    </rPh>
    <rPh sb="144" eb="146">
      <t>タイヨウ</t>
    </rPh>
    <rPh sb="146" eb="148">
      <t>ネンスウ</t>
    </rPh>
    <rPh sb="149" eb="151">
      <t>ケイカ</t>
    </rPh>
    <rPh sb="151" eb="153">
      <t>ネンスウ</t>
    </rPh>
    <rPh sb="154" eb="156">
      <t>ジッサイ</t>
    </rPh>
    <rPh sb="157" eb="159">
      <t>ロウキュウ</t>
    </rPh>
    <rPh sb="159" eb="160">
      <t>ド</t>
    </rPh>
    <rPh sb="161" eb="164">
      <t>ジュウヨウド</t>
    </rPh>
    <rPh sb="164" eb="165">
      <t>トウ</t>
    </rPh>
    <rPh sb="166" eb="168">
      <t>コウリョ</t>
    </rPh>
    <rPh sb="169" eb="171">
      <t>ユウセン</t>
    </rPh>
    <rPh sb="171" eb="173">
      <t>ジュンイ</t>
    </rPh>
    <rPh sb="173" eb="174">
      <t>ヅ</t>
    </rPh>
    <rPh sb="189" eb="191">
      <t>シキン</t>
    </rPh>
    <rPh sb="192" eb="194">
      <t>ジンイン</t>
    </rPh>
    <rPh sb="195" eb="197">
      <t>カンテン</t>
    </rPh>
    <rPh sb="200" eb="202">
      <t>ジギョウ</t>
    </rPh>
    <rPh sb="202" eb="203">
      <t>リョウ</t>
    </rPh>
    <rPh sb="204" eb="207">
      <t>ヘイジュンカ</t>
    </rPh>
    <rPh sb="208" eb="210">
      <t>コウシン</t>
    </rPh>
    <rPh sb="211" eb="212">
      <t>オコナ</t>
    </rPh>
    <rPh sb="216" eb="218">
      <t>ヨテイ</t>
    </rPh>
    <phoneticPr fontId="4"/>
  </si>
  <si>
    <t>　経常収支比率は、R02より料金値上げを行ったことにより、上昇傾向へ転じ、耐用年数を超えた固定資産が増加し、減価償却費が減少したこともあり、黒字化となった。
　流動比率については、R02の料金値上げにより、一時的に資金収支が改善しているが、200％を大幅に下回っており、安定的な資金状況ではない。更に、今後、耐用年数を超過してくる施設が続出し更新が必要となるなか、その費用捻出のためにも、早期の料金改定が必要である。
　企業債残高対給水収益比率は、高額に発行した年度の企業債の償還が終了したため、減少傾向となっている。
　料金回収率については、新型コロナウィルス感染症対応による水道料金減免の影響で、R02は減少しているものの、R02に行った料金値上げにより、R03以降の料金回収率は大幅な上昇となっている。
　有収率については、R03に大量に漏水している箇所を修繕し大幅な上昇となったが、R04以降は大幅に減少し、新たな配水管の漏水が発生していると思われる。</t>
    <rPh sb="1" eb="3">
      <t>ケイジョウ</t>
    </rPh>
    <rPh sb="3" eb="5">
      <t>シュウシ</t>
    </rPh>
    <rPh sb="5" eb="7">
      <t>ヒリツ</t>
    </rPh>
    <rPh sb="14" eb="16">
      <t>リョウキン</t>
    </rPh>
    <rPh sb="16" eb="18">
      <t>ネア</t>
    </rPh>
    <rPh sb="20" eb="21">
      <t>オコナ</t>
    </rPh>
    <rPh sb="29" eb="31">
      <t>ジョウショウ</t>
    </rPh>
    <rPh sb="31" eb="33">
      <t>ケイコウ</t>
    </rPh>
    <rPh sb="34" eb="35">
      <t>テン</t>
    </rPh>
    <rPh sb="37" eb="39">
      <t>タイヨウ</t>
    </rPh>
    <rPh sb="39" eb="41">
      <t>ネンスウ</t>
    </rPh>
    <rPh sb="42" eb="43">
      <t>コ</t>
    </rPh>
    <rPh sb="45" eb="47">
      <t>コテイ</t>
    </rPh>
    <rPh sb="47" eb="49">
      <t>シサン</t>
    </rPh>
    <rPh sb="50" eb="52">
      <t>ゾウカ</t>
    </rPh>
    <rPh sb="54" eb="56">
      <t>ゲンカ</t>
    </rPh>
    <rPh sb="56" eb="58">
      <t>ショウキャク</t>
    </rPh>
    <rPh sb="58" eb="59">
      <t>ヒ</t>
    </rPh>
    <rPh sb="60" eb="62">
      <t>ゲンショウ</t>
    </rPh>
    <rPh sb="70" eb="73">
      <t>クロジカ</t>
    </rPh>
    <rPh sb="80" eb="82">
      <t>リュウドウ</t>
    </rPh>
    <rPh sb="82" eb="84">
      <t>ヒリツ</t>
    </rPh>
    <rPh sb="94" eb="96">
      <t>リョウキン</t>
    </rPh>
    <rPh sb="96" eb="98">
      <t>ネア</t>
    </rPh>
    <rPh sb="103" eb="106">
      <t>イチジテキ</t>
    </rPh>
    <rPh sb="107" eb="109">
      <t>シキン</t>
    </rPh>
    <rPh sb="109" eb="111">
      <t>シュウシ</t>
    </rPh>
    <rPh sb="112" eb="114">
      <t>カイゼン</t>
    </rPh>
    <rPh sb="125" eb="127">
      <t>オオハバ</t>
    </rPh>
    <rPh sb="128" eb="130">
      <t>シタマワ</t>
    </rPh>
    <rPh sb="135" eb="138">
      <t>アンテイテキ</t>
    </rPh>
    <rPh sb="139" eb="141">
      <t>シキン</t>
    </rPh>
    <rPh sb="141" eb="143">
      <t>ジョウキョウ</t>
    </rPh>
    <rPh sb="148" eb="149">
      <t>サラ</t>
    </rPh>
    <rPh sb="151" eb="153">
      <t>コンゴ</t>
    </rPh>
    <rPh sb="154" eb="156">
      <t>タイヨウ</t>
    </rPh>
    <rPh sb="156" eb="158">
      <t>ネンスウ</t>
    </rPh>
    <rPh sb="159" eb="161">
      <t>チョウカ</t>
    </rPh>
    <rPh sb="165" eb="167">
      <t>シセツ</t>
    </rPh>
    <rPh sb="168" eb="170">
      <t>ゾクシュツ</t>
    </rPh>
    <rPh sb="171" eb="173">
      <t>コウシン</t>
    </rPh>
    <rPh sb="174" eb="176">
      <t>ヒツヨウ</t>
    </rPh>
    <rPh sb="184" eb="186">
      <t>ヒヨウ</t>
    </rPh>
    <rPh sb="186" eb="188">
      <t>ネンシュツ</t>
    </rPh>
    <rPh sb="194" eb="196">
      <t>ソウキ</t>
    </rPh>
    <rPh sb="197" eb="199">
      <t>リョウキン</t>
    </rPh>
    <rPh sb="199" eb="201">
      <t>カイテイ</t>
    </rPh>
    <rPh sb="202" eb="204">
      <t>ヒツヨウ</t>
    </rPh>
    <rPh sb="210" eb="212">
      <t>キギョウ</t>
    </rPh>
    <rPh sb="212" eb="213">
      <t>サイ</t>
    </rPh>
    <rPh sb="213" eb="215">
      <t>ザンダカ</t>
    </rPh>
    <rPh sb="215" eb="216">
      <t>タイ</t>
    </rPh>
    <rPh sb="216" eb="218">
      <t>キュウスイ</t>
    </rPh>
    <rPh sb="218" eb="220">
      <t>シュウエキ</t>
    </rPh>
    <rPh sb="220" eb="222">
      <t>ヒリツ</t>
    </rPh>
    <rPh sb="224" eb="226">
      <t>コウガク</t>
    </rPh>
    <rPh sb="227" eb="229">
      <t>ハッコウ</t>
    </rPh>
    <rPh sb="231" eb="233">
      <t>ネンド</t>
    </rPh>
    <rPh sb="234" eb="236">
      <t>キギョウ</t>
    </rPh>
    <rPh sb="241" eb="243">
      <t>シュウリョウ</t>
    </rPh>
    <rPh sb="248" eb="250">
      <t>ゲンショウ</t>
    </rPh>
    <rPh sb="250" eb="252">
      <t>ケイコウ</t>
    </rPh>
    <rPh sb="261" eb="263">
      <t>リョウキン</t>
    </rPh>
    <rPh sb="263" eb="265">
      <t>カイシュウ</t>
    </rPh>
    <rPh sb="265" eb="266">
      <t>リツ</t>
    </rPh>
    <rPh sb="272" eb="274">
      <t>シンガタ</t>
    </rPh>
    <rPh sb="281" eb="284">
      <t>カンセンショウ</t>
    </rPh>
    <rPh sb="284" eb="286">
      <t>タイオウ</t>
    </rPh>
    <rPh sb="289" eb="291">
      <t>スイドウ</t>
    </rPh>
    <rPh sb="291" eb="293">
      <t>リョウキン</t>
    </rPh>
    <rPh sb="293" eb="295">
      <t>ゲンメン</t>
    </rPh>
    <rPh sb="296" eb="298">
      <t>エイキョウ</t>
    </rPh>
    <rPh sb="304" eb="306">
      <t>ゲンショウ</t>
    </rPh>
    <rPh sb="333" eb="335">
      <t>イコウ</t>
    </rPh>
    <rPh sb="356" eb="359">
      <t>ユウシュウリツ</t>
    </rPh>
    <rPh sb="369" eb="371">
      <t>タイリョウ</t>
    </rPh>
    <rPh sb="372" eb="374">
      <t>ロウスイ</t>
    </rPh>
    <rPh sb="378" eb="380">
      <t>カショ</t>
    </rPh>
    <rPh sb="381" eb="383">
      <t>シュウゼン</t>
    </rPh>
    <rPh sb="384" eb="386">
      <t>オオハバ</t>
    </rPh>
    <rPh sb="387" eb="389">
      <t>ジョウショウ</t>
    </rPh>
    <rPh sb="398" eb="400">
      <t>イコウ</t>
    </rPh>
    <rPh sb="401" eb="403">
      <t>オオハバ</t>
    </rPh>
    <rPh sb="404" eb="406">
      <t>ゲンショウ</t>
    </rPh>
    <rPh sb="408" eb="409">
      <t>アラ</t>
    </rPh>
    <rPh sb="411" eb="414">
      <t>ハイスイカン</t>
    </rPh>
    <rPh sb="415" eb="417">
      <t>ロウスイ</t>
    </rPh>
    <rPh sb="418" eb="420">
      <t>ハッセイ</t>
    </rPh>
    <rPh sb="425" eb="426">
      <t>オモ</t>
    </rPh>
    <phoneticPr fontId="4"/>
  </si>
  <si>
    <t>　有形固定資産減価償却率が高いことから、施設全体の老朽化が進んでいる。
　管路経年化率については、下市木・志原地区で一体的に整備した配水管が、法定耐用年数（40年）を超過したことにより、R03より大幅増となっている。
　今後、管路だけでなく浄水場等の設備が法定耐用年数を超過してくるなか、耐用年数や経過年数、実際の老朽度、重要度等を考慮し優先順位付けした施設等更新計画に基づき、資金と人員の観点から、事業量を平準化し更新を行っていく予定である。更新費用の財源については、早期の料金改定による料金収入、活用可能な国庫補助金、企業債にて対応予定である。</t>
    <rPh sb="1" eb="3">
      <t>ユウケイ</t>
    </rPh>
    <rPh sb="3" eb="5">
      <t>コテイ</t>
    </rPh>
    <rPh sb="5" eb="7">
      <t>シサン</t>
    </rPh>
    <rPh sb="7" eb="9">
      <t>ゲンカ</t>
    </rPh>
    <rPh sb="9" eb="11">
      <t>ショウキャク</t>
    </rPh>
    <rPh sb="11" eb="12">
      <t>リツ</t>
    </rPh>
    <rPh sb="13" eb="14">
      <t>タカ</t>
    </rPh>
    <rPh sb="20" eb="22">
      <t>シセツ</t>
    </rPh>
    <rPh sb="22" eb="24">
      <t>ゼンタイ</t>
    </rPh>
    <rPh sb="25" eb="28">
      <t>ロウキュウカ</t>
    </rPh>
    <rPh sb="29" eb="30">
      <t>スス</t>
    </rPh>
    <rPh sb="37" eb="39">
      <t>カンロ</t>
    </rPh>
    <rPh sb="39" eb="42">
      <t>ケイネンカ</t>
    </rPh>
    <rPh sb="42" eb="43">
      <t>リツ</t>
    </rPh>
    <rPh sb="49" eb="52">
      <t>シモイチギ</t>
    </rPh>
    <rPh sb="53" eb="55">
      <t>シワラ</t>
    </rPh>
    <rPh sb="55" eb="57">
      <t>チク</t>
    </rPh>
    <rPh sb="58" eb="61">
      <t>イッタイテキ</t>
    </rPh>
    <rPh sb="62" eb="64">
      <t>セイビ</t>
    </rPh>
    <rPh sb="66" eb="69">
      <t>ハイスイカン</t>
    </rPh>
    <rPh sb="71" eb="73">
      <t>ホウテイ</t>
    </rPh>
    <rPh sb="73" eb="75">
      <t>タイヨウ</t>
    </rPh>
    <rPh sb="75" eb="77">
      <t>ネンスウ</t>
    </rPh>
    <rPh sb="80" eb="81">
      <t>ネン</t>
    </rPh>
    <rPh sb="83" eb="85">
      <t>チョウカ</t>
    </rPh>
    <rPh sb="98" eb="100">
      <t>オオハバ</t>
    </rPh>
    <rPh sb="100" eb="101">
      <t>ゾウ</t>
    </rPh>
    <rPh sb="110" eb="112">
      <t>コンゴ</t>
    </rPh>
    <rPh sb="113" eb="115">
      <t>カンロ</t>
    </rPh>
    <rPh sb="120" eb="123">
      <t>ジョウスイジョウ</t>
    </rPh>
    <rPh sb="123" eb="124">
      <t>トウ</t>
    </rPh>
    <rPh sb="125" eb="127">
      <t>セツビ</t>
    </rPh>
    <rPh sb="128" eb="130">
      <t>ホウテイ</t>
    </rPh>
    <rPh sb="130" eb="132">
      <t>タイヨウ</t>
    </rPh>
    <rPh sb="132" eb="134">
      <t>ネンスウ</t>
    </rPh>
    <rPh sb="135" eb="137">
      <t>チョウカ</t>
    </rPh>
    <rPh sb="144" eb="146">
      <t>タイヨウ</t>
    </rPh>
    <rPh sb="146" eb="148">
      <t>ネンスウ</t>
    </rPh>
    <rPh sb="149" eb="151">
      <t>ケイカ</t>
    </rPh>
    <rPh sb="151" eb="153">
      <t>ネンスウ</t>
    </rPh>
    <rPh sb="154" eb="156">
      <t>ジッサイ</t>
    </rPh>
    <rPh sb="157" eb="159">
      <t>ロウキュウ</t>
    </rPh>
    <rPh sb="159" eb="160">
      <t>ド</t>
    </rPh>
    <rPh sb="161" eb="164">
      <t>ジュウヨウド</t>
    </rPh>
    <rPh sb="164" eb="165">
      <t>トウ</t>
    </rPh>
    <rPh sb="166" eb="168">
      <t>コウリョ</t>
    </rPh>
    <rPh sb="169" eb="171">
      <t>ユウセン</t>
    </rPh>
    <rPh sb="171" eb="173">
      <t>ジュンイ</t>
    </rPh>
    <rPh sb="173" eb="174">
      <t>ヅ</t>
    </rPh>
    <rPh sb="189" eb="191">
      <t>シキン</t>
    </rPh>
    <rPh sb="192" eb="194">
      <t>ジンイン</t>
    </rPh>
    <rPh sb="195" eb="197">
      <t>カンテン</t>
    </rPh>
    <rPh sb="200" eb="202">
      <t>ジギョウ</t>
    </rPh>
    <rPh sb="202" eb="203">
      <t>リョウ</t>
    </rPh>
    <rPh sb="204" eb="207">
      <t>ヘイジュンカ</t>
    </rPh>
    <rPh sb="208" eb="210">
      <t>コウシン</t>
    </rPh>
    <rPh sb="211" eb="212">
      <t>オコナ</t>
    </rPh>
    <rPh sb="216" eb="218">
      <t>ヨテイ</t>
    </rPh>
    <rPh sb="222" eb="224">
      <t>コウシン</t>
    </rPh>
    <rPh sb="224" eb="226">
      <t>ヒヨウ</t>
    </rPh>
    <rPh sb="227" eb="229">
      <t>ザイゲン</t>
    </rPh>
    <rPh sb="235" eb="237">
      <t>ソウキ</t>
    </rPh>
    <rPh sb="238" eb="240">
      <t>リョウキン</t>
    </rPh>
    <rPh sb="240" eb="242">
      <t>カイテイ</t>
    </rPh>
    <rPh sb="245" eb="247">
      <t>リョウキン</t>
    </rPh>
    <rPh sb="247" eb="249">
      <t>シュウニュウ</t>
    </rPh>
    <rPh sb="250" eb="252">
      <t>カツヨウ</t>
    </rPh>
    <rPh sb="252" eb="254">
      <t>カノウ</t>
    </rPh>
    <rPh sb="255" eb="257">
      <t>コッコ</t>
    </rPh>
    <rPh sb="257" eb="260">
      <t>ホジョキン</t>
    </rPh>
    <rPh sb="261" eb="263">
      <t>キギョウ</t>
    </rPh>
    <rPh sb="263" eb="264">
      <t>サイ</t>
    </rPh>
    <rPh sb="266" eb="268">
      <t>タイオウ</t>
    </rPh>
    <rPh sb="268" eb="270">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</si>
</sst>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0.31</c:v>
                </c:pt>
                <c:pt idx="1">
                  <c:v>7.0000000000000007E-2</c:v>
                </c:pt>
                <c:pt idx="2">
                  <c:v>0.14000000000000001</c:v>
                </c:pt>
                <c:pt idx="3">
                  <c:v>0.16</c:v>
                </c:pt>
                <c:pt idx="4">
                  <c:v>0.34</c:v>
                </c:pt>
              </c:numCache>
            </c:numRef>
          </c:val>
          <c:extLst>
            <c:ext xmlns:c16="http://schemas.microsoft.com/office/drawing/2014/chart" uri="{C3380CC4-5D6E-409C-BE32-E72D297353CC}">
              <c16:uniqueId val="{00000000-F11A-47D8-B6E3-91D86AC3946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F11A-47D8-B6E3-91D86AC3946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66.86</c:v>
                </c:pt>
                <c:pt idx="1">
                  <c:v>60.84</c:v>
                </c:pt>
                <c:pt idx="2">
                  <c:v>65.989999999999995</c:v>
                </c:pt>
                <c:pt idx="3">
                  <c:v>64.77</c:v>
                </c:pt>
                <c:pt idx="4">
                  <c:v>65.52</c:v>
                </c:pt>
              </c:numCache>
            </c:numRef>
          </c:val>
          <c:extLst>
            <c:ext xmlns:c16="http://schemas.microsoft.com/office/drawing/2014/chart" uri="{C3380CC4-5D6E-409C-BE32-E72D297353CC}">
              <c16:uniqueId val="{00000000-3D88-45A2-83BF-1305A28409C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3D88-45A2-83BF-1305A28409C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69.44</c:v>
                </c:pt>
                <c:pt idx="1">
                  <c:v>74.37</c:v>
                </c:pt>
                <c:pt idx="2">
                  <c:v>66.900000000000006</c:v>
                </c:pt>
                <c:pt idx="3">
                  <c:v>67.09</c:v>
                </c:pt>
                <c:pt idx="4">
                  <c:v>65.36</c:v>
                </c:pt>
              </c:numCache>
            </c:numRef>
          </c:val>
          <c:extLst>
            <c:ext xmlns:c16="http://schemas.microsoft.com/office/drawing/2014/chart" uri="{C3380CC4-5D6E-409C-BE32-E72D297353CC}">
              <c16:uniqueId val="{00000000-9931-40B1-9C0C-671C603D322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9931-40B1-9C0C-671C603D322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90.91</c:v>
                </c:pt>
                <c:pt idx="1">
                  <c:v>96.73</c:v>
                </c:pt>
                <c:pt idx="2">
                  <c:v>97.96</c:v>
                </c:pt>
                <c:pt idx="3">
                  <c:v>103.55</c:v>
                </c:pt>
                <c:pt idx="4">
                  <c:v>105.12</c:v>
                </c:pt>
              </c:numCache>
            </c:numRef>
          </c:val>
          <c:extLst>
            <c:ext xmlns:c16="http://schemas.microsoft.com/office/drawing/2014/chart" uri="{C3380CC4-5D6E-409C-BE32-E72D297353CC}">
              <c16:uniqueId val="{00000000-1A9A-4794-8E3E-56671EFD70C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1A9A-4794-8E3E-56671EFD70C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68.8</c:v>
                </c:pt>
                <c:pt idx="1">
                  <c:v>71.239999999999995</c:v>
                </c:pt>
                <c:pt idx="2">
                  <c:v>73.14</c:v>
                </c:pt>
                <c:pt idx="3">
                  <c:v>74.39</c:v>
                </c:pt>
                <c:pt idx="4">
                  <c:v>75.33</c:v>
                </c:pt>
              </c:numCache>
            </c:numRef>
          </c:val>
          <c:extLst>
            <c:ext xmlns:c16="http://schemas.microsoft.com/office/drawing/2014/chart" uri="{C3380CC4-5D6E-409C-BE32-E72D297353CC}">
              <c16:uniqueId val="{00000000-FDBC-43F1-B74E-F785938206C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FDBC-43F1-B74E-F785938206C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5.61</c:v>
                </c:pt>
                <c:pt idx="1">
                  <c:v>26.99</c:v>
                </c:pt>
                <c:pt idx="2">
                  <c:v>27.91</c:v>
                </c:pt>
                <c:pt idx="3">
                  <c:v>29.87</c:v>
                </c:pt>
                <c:pt idx="4">
                  <c:v>29.92</c:v>
                </c:pt>
              </c:numCache>
            </c:numRef>
          </c:val>
          <c:extLst>
            <c:ext xmlns:c16="http://schemas.microsoft.com/office/drawing/2014/chart" uri="{C3380CC4-5D6E-409C-BE32-E72D297353CC}">
              <c16:uniqueId val="{00000000-AD6E-445D-BA55-0A8DFFF7C7C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AD6E-445D-BA55-0A8DFFF7C7C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363.27</c:v>
                </c:pt>
                <c:pt idx="1">
                  <c:v>382.78</c:v>
                </c:pt>
                <c:pt idx="2">
                  <c:v>390.96</c:v>
                </c:pt>
                <c:pt idx="3">
                  <c:v>389.14</c:v>
                </c:pt>
                <c:pt idx="4">
                  <c:v>389.76</c:v>
                </c:pt>
              </c:numCache>
            </c:numRef>
          </c:val>
          <c:extLst>
            <c:ext xmlns:c16="http://schemas.microsoft.com/office/drawing/2014/chart" uri="{C3380CC4-5D6E-409C-BE32-E72D297353CC}">
              <c16:uniqueId val="{00000000-D3FB-42FB-A8DC-0BBE24BF5D2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D3FB-42FB-A8DC-0BBE24BF5D2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112.97</c:v>
                </c:pt>
                <c:pt idx="1">
                  <c:v>122.25</c:v>
                </c:pt>
                <c:pt idx="2">
                  <c:v>123.21</c:v>
                </c:pt>
                <c:pt idx="3">
                  <c:v>114.56</c:v>
                </c:pt>
                <c:pt idx="4">
                  <c:v>112.93</c:v>
                </c:pt>
              </c:numCache>
            </c:numRef>
          </c:val>
          <c:extLst>
            <c:ext xmlns:c16="http://schemas.microsoft.com/office/drawing/2014/chart" uri="{C3380CC4-5D6E-409C-BE32-E72D297353CC}">
              <c16:uniqueId val="{00000000-B880-46DC-BB5E-530D4CDFAC9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B880-46DC-BB5E-530D4CDFAC9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828.74</c:v>
                </c:pt>
                <c:pt idx="1">
                  <c:v>585.45000000000005</c:v>
                </c:pt>
                <c:pt idx="2">
                  <c:v>545.6</c:v>
                </c:pt>
                <c:pt idx="3">
                  <c:v>504.01</c:v>
                </c:pt>
                <c:pt idx="4">
                  <c:v>468.86</c:v>
                </c:pt>
              </c:numCache>
            </c:numRef>
          </c:val>
          <c:extLst>
            <c:ext xmlns:c16="http://schemas.microsoft.com/office/drawing/2014/chart" uri="{C3380CC4-5D6E-409C-BE32-E72D297353CC}">
              <c16:uniqueId val="{00000000-7B08-4A52-B0A6-CF09FC68C36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7B08-4A52-B0A6-CF09FC68C36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62.44</c:v>
                </c:pt>
                <c:pt idx="1">
                  <c:v>90.23</c:v>
                </c:pt>
                <c:pt idx="2">
                  <c:v>91.54</c:v>
                </c:pt>
                <c:pt idx="3">
                  <c:v>96.72</c:v>
                </c:pt>
                <c:pt idx="4">
                  <c:v>98.63</c:v>
                </c:pt>
              </c:numCache>
            </c:numRef>
          </c:val>
          <c:extLst>
            <c:ext xmlns:c16="http://schemas.microsoft.com/office/drawing/2014/chart" uri="{C3380CC4-5D6E-409C-BE32-E72D297353CC}">
              <c16:uniqueId val="{00000000-B9D6-4521-9581-E9477AF4EA0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B9D6-4521-9581-E9477AF4EA0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218.04</c:v>
                </c:pt>
                <c:pt idx="1">
                  <c:v>198.18</c:v>
                </c:pt>
                <c:pt idx="2">
                  <c:v>195.62</c:v>
                </c:pt>
                <c:pt idx="3">
                  <c:v>185.87</c:v>
                </c:pt>
                <c:pt idx="4">
                  <c:v>182.27</c:v>
                </c:pt>
              </c:numCache>
            </c:numRef>
          </c:val>
          <c:extLst>
            <c:ext xmlns:c16="http://schemas.microsoft.com/office/drawing/2014/chart" uri="{C3380CC4-5D6E-409C-BE32-E72D297353CC}">
              <c16:uniqueId val="{00000000-5EC8-4898-A478-82C66DBC0A0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5EC8-4898-A478-82C66DBC0A0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三重県　御浜町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7809</v>
      </c>
      <c r="AM8" s="44"/>
      <c r="AN8" s="44"/>
      <c r="AO8" s="44"/>
      <c r="AP8" s="44"/>
      <c r="AQ8" s="44"/>
      <c r="AR8" s="44"/>
      <c r="AS8" s="44"/>
      <c r="AT8" s="45">
        <f>データ!$S$6</f>
        <v>88.13</v>
      </c>
      <c r="AU8" s="46"/>
      <c r="AV8" s="46"/>
      <c r="AW8" s="46"/>
      <c r="AX8" s="46"/>
      <c r="AY8" s="46"/>
      <c r="AZ8" s="46"/>
      <c r="BA8" s="46"/>
      <c r="BB8" s="47">
        <f>データ!$T$6</f>
        <v>88.61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21.18</v>
      </c>
      <c r="J10" s="46"/>
      <c r="K10" s="46"/>
      <c r="L10" s="46"/>
      <c r="M10" s="46"/>
      <c r="N10" s="46"/>
      <c r="O10" s="80"/>
      <c r="P10" s="47">
        <f>データ!$P$6</f>
        <v>96.62</v>
      </c>
      <c r="Q10" s="47"/>
      <c r="R10" s="47"/>
      <c r="S10" s="47"/>
      <c r="T10" s="47"/>
      <c r="U10" s="47"/>
      <c r="V10" s="47"/>
      <c r="W10" s="44">
        <f>データ!$Q$6</f>
        <v>3220</v>
      </c>
      <c r="X10" s="44"/>
      <c r="Y10" s="44"/>
      <c r="Z10" s="44"/>
      <c r="AA10" s="44"/>
      <c r="AB10" s="44"/>
      <c r="AC10" s="44"/>
      <c r="AD10" s="2"/>
      <c r="AE10" s="2"/>
      <c r="AF10" s="2"/>
      <c r="AG10" s="2"/>
      <c r="AH10" s="2"/>
      <c r="AI10" s="2"/>
      <c r="AJ10" s="2"/>
      <c r="AK10" s="2"/>
      <c r="AL10" s="44">
        <f>データ!$U$6</f>
        <v>7463</v>
      </c>
      <c r="AM10" s="44"/>
      <c r="AN10" s="44"/>
      <c r="AO10" s="44"/>
      <c r="AP10" s="44"/>
      <c r="AQ10" s="44"/>
      <c r="AR10" s="44"/>
      <c r="AS10" s="44"/>
      <c r="AT10" s="45">
        <f>データ!$V$6</f>
        <v>65.099999999999994</v>
      </c>
      <c r="AU10" s="46"/>
      <c r="AV10" s="46"/>
      <c r="AW10" s="46"/>
      <c r="AX10" s="46"/>
      <c r="AY10" s="46"/>
      <c r="AZ10" s="46"/>
      <c r="BA10" s="46"/>
      <c r="BB10" s="47">
        <f>データ!$W$6</f>
        <v>114.64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110</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wcwLx5RUAyldIhA3MGq4KtRa2Gx9S3hIrWXhOx0kNguJKU31qjPTWSjJYmUKXeKA7ad73FqnhOPCeQu+U9qpg==" saltValue="mSD2NJobz4znPyLf3KCnb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245615</v>
      </c>
      <c r="D6" s="20">
        <f t="shared" si="3"/>
        <v>46</v>
      </c>
      <c r="E6" s="20">
        <f t="shared" si="3"/>
        <v>1</v>
      </c>
      <c r="F6" s="20">
        <f t="shared" si="3"/>
        <v>0</v>
      </c>
      <c r="G6" s="20">
        <f t="shared" si="3"/>
        <v>1</v>
      </c>
      <c r="H6" s="20" t="str">
        <f t="shared" si="3"/>
        <v>三重県　御浜町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21.18</v>
      </c>
      <c r="P6" s="21">
        <f t="shared" si="3"/>
        <v>96.62</v>
      </c>
      <c r="Q6" s="21">
        <f t="shared" si="3"/>
        <v>3220</v>
      </c>
      <c r="R6" s="21">
        <f t="shared" si="3"/>
        <v>7809</v>
      </c>
      <c r="S6" s="21">
        <f t="shared" si="3"/>
        <v>88.13</v>
      </c>
      <c r="T6" s="21">
        <f t="shared" si="3"/>
        <v>88.61</v>
      </c>
      <c r="U6" s="21">
        <f t="shared" si="3"/>
        <v>7463</v>
      </c>
      <c r="V6" s="21">
        <f t="shared" si="3"/>
        <v>65.099999999999994</v>
      </c>
      <c r="W6" s="21">
        <f t="shared" si="3"/>
        <v>114.64</v>
      </c>
      <c r="X6" s="22">
        <f>IF(X7="",NA(),X7)</f>
        <v>90.91</v>
      </c>
      <c r="Y6" s="22">
        <f t="shared" ref="Y6:AG6" si="4">IF(Y7="",NA(),Y7)</f>
        <v>96.73</v>
      </c>
      <c r="Z6" s="22">
        <f t="shared" si="4"/>
        <v>97.96</v>
      </c>
      <c r="AA6" s="22">
        <f t="shared" si="4"/>
        <v>103.55</v>
      </c>
      <c r="AB6" s="22">
        <f t="shared" si="4"/>
        <v>105.12</v>
      </c>
      <c r="AC6" s="22">
        <f t="shared" si="4"/>
        <v>105.34</v>
      </c>
      <c r="AD6" s="22">
        <f t="shared" si="4"/>
        <v>105.77</v>
      </c>
      <c r="AE6" s="22">
        <f t="shared" si="4"/>
        <v>104.82</v>
      </c>
      <c r="AF6" s="22">
        <f t="shared" si="4"/>
        <v>106.46</v>
      </c>
      <c r="AG6" s="22">
        <f t="shared" si="4"/>
        <v>103.41</v>
      </c>
      <c r="AH6" s="21" t="str">
        <f>IF(AH7="","",IF(AH7="-","【-】","【"&amp;SUBSTITUTE(TEXT(AH7,"#,##0.00"),"-","△")&amp;"】"))</f>
        <v>【107.26】</v>
      </c>
      <c r="AI6" s="22">
        <f>IF(AI7="",NA(),AI7)</f>
        <v>363.27</v>
      </c>
      <c r="AJ6" s="22">
        <f t="shared" ref="AJ6:AR6" si="5">IF(AJ7="",NA(),AJ7)</f>
        <v>382.78</v>
      </c>
      <c r="AK6" s="22">
        <f t="shared" si="5"/>
        <v>390.96</v>
      </c>
      <c r="AL6" s="22">
        <f t="shared" si="5"/>
        <v>389.14</v>
      </c>
      <c r="AM6" s="22">
        <f t="shared" si="5"/>
        <v>389.76</v>
      </c>
      <c r="AN6" s="22">
        <f t="shared" si="5"/>
        <v>24.04</v>
      </c>
      <c r="AO6" s="22">
        <f t="shared" si="5"/>
        <v>28.03</v>
      </c>
      <c r="AP6" s="22">
        <f t="shared" si="5"/>
        <v>26.73</v>
      </c>
      <c r="AQ6" s="22">
        <f t="shared" si="5"/>
        <v>27.85</v>
      </c>
      <c r="AR6" s="22">
        <f t="shared" si="5"/>
        <v>28</v>
      </c>
      <c r="AS6" s="21" t="str">
        <f>IF(AS7="","",IF(AS7="-","【-】","【"&amp;SUBSTITUTE(TEXT(AS7,"#,##0.00"),"-","△")&amp;"】"))</f>
        <v>【1.61】</v>
      </c>
      <c r="AT6" s="22">
        <f>IF(AT7="",NA(),AT7)</f>
        <v>112.97</v>
      </c>
      <c r="AU6" s="22">
        <f t="shared" ref="AU6:BC6" si="6">IF(AU7="",NA(),AU7)</f>
        <v>122.25</v>
      </c>
      <c r="AV6" s="22">
        <f t="shared" si="6"/>
        <v>123.21</v>
      </c>
      <c r="AW6" s="22">
        <f t="shared" si="6"/>
        <v>114.56</v>
      </c>
      <c r="AX6" s="22">
        <f t="shared" si="6"/>
        <v>112.93</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828.74</v>
      </c>
      <c r="BF6" s="22">
        <f t="shared" ref="BF6:BN6" si="7">IF(BF7="",NA(),BF7)</f>
        <v>585.45000000000005</v>
      </c>
      <c r="BG6" s="22">
        <f t="shared" si="7"/>
        <v>545.6</v>
      </c>
      <c r="BH6" s="22">
        <f t="shared" si="7"/>
        <v>504.01</v>
      </c>
      <c r="BI6" s="22">
        <f t="shared" si="7"/>
        <v>468.86</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62.44</v>
      </c>
      <c r="BQ6" s="22">
        <f t="shared" ref="BQ6:BY6" si="8">IF(BQ7="",NA(),BQ7)</f>
        <v>90.23</v>
      </c>
      <c r="BR6" s="22">
        <f t="shared" si="8"/>
        <v>91.54</v>
      </c>
      <c r="BS6" s="22">
        <f t="shared" si="8"/>
        <v>96.72</v>
      </c>
      <c r="BT6" s="22">
        <f t="shared" si="8"/>
        <v>98.63</v>
      </c>
      <c r="BU6" s="22">
        <f t="shared" si="8"/>
        <v>82.78</v>
      </c>
      <c r="BV6" s="22">
        <f t="shared" si="8"/>
        <v>84.82</v>
      </c>
      <c r="BW6" s="22">
        <f t="shared" si="8"/>
        <v>82.29</v>
      </c>
      <c r="BX6" s="22">
        <f t="shared" si="8"/>
        <v>84.16</v>
      </c>
      <c r="BY6" s="22">
        <f t="shared" si="8"/>
        <v>81.45</v>
      </c>
      <c r="BZ6" s="21" t="str">
        <f>IF(BZ7="","",IF(BZ7="-","【-】","【"&amp;SUBSTITUTE(TEXT(BZ7,"#,##0.00"),"-","△")&amp;"】"))</f>
        <v>【97.59】</v>
      </c>
      <c r="CA6" s="22">
        <f>IF(CA7="",NA(),CA7)</f>
        <v>218.04</v>
      </c>
      <c r="CB6" s="22">
        <f t="shared" ref="CB6:CJ6" si="9">IF(CB7="",NA(),CB7)</f>
        <v>198.18</v>
      </c>
      <c r="CC6" s="22">
        <f t="shared" si="9"/>
        <v>195.62</v>
      </c>
      <c r="CD6" s="22">
        <f t="shared" si="9"/>
        <v>185.87</v>
      </c>
      <c r="CE6" s="22">
        <f t="shared" si="9"/>
        <v>182.27</v>
      </c>
      <c r="CF6" s="22">
        <f t="shared" si="9"/>
        <v>225.09</v>
      </c>
      <c r="CG6" s="22">
        <f t="shared" si="9"/>
        <v>224.82</v>
      </c>
      <c r="CH6" s="22">
        <f t="shared" si="9"/>
        <v>230.85</v>
      </c>
      <c r="CI6" s="22">
        <f t="shared" si="9"/>
        <v>230.21</v>
      </c>
      <c r="CJ6" s="22">
        <f t="shared" si="9"/>
        <v>240.31</v>
      </c>
      <c r="CK6" s="21" t="str">
        <f>IF(CK7="","",IF(CK7="-","【-】","【"&amp;SUBSTITUTE(TEXT(CK7,"#,##0.00"),"-","△")&amp;"】"))</f>
        <v>【181.66】</v>
      </c>
      <c r="CL6" s="22">
        <f>IF(CL7="",NA(),CL7)</f>
        <v>66.86</v>
      </c>
      <c r="CM6" s="22">
        <f t="shared" ref="CM6:CU6" si="10">IF(CM7="",NA(),CM7)</f>
        <v>60.84</v>
      </c>
      <c r="CN6" s="22">
        <f t="shared" si="10"/>
        <v>65.989999999999995</v>
      </c>
      <c r="CO6" s="22">
        <f t="shared" si="10"/>
        <v>64.77</v>
      </c>
      <c r="CP6" s="22">
        <f t="shared" si="10"/>
        <v>65.52</v>
      </c>
      <c r="CQ6" s="22">
        <f t="shared" si="10"/>
        <v>49.38</v>
      </c>
      <c r="CR6" s="22">
        <f t="shared" si="10"/>
        <v>50.09</v>
      </c>
      <c r="CS6" s="22">
        <f t="shared" si="10"/>
        <v>50.1</v>
      </c>
      <c r="CT6" s="22">
        <f t="shared" si="10"/>
        <v>49.76</v>
      </c>
      <c r="CU6" s="22">
        <f t="shared" si="10"/>
        <v>49.74</v>
      </c>
      <c r="CV6" s="21" t="str">
        <f>IF(CV7="","",IF(CV7="-","【-】","【"&amp;SUBSTITUTE(TEXT(CV7,"#,##0.00"),"-","△")&amp;"】"))</f>
        <v>【60.21】</v>
      </c>
      <c r="CW6" s="22">
        <f>IF(CW7="",NA(),CW7)</f>
        <v>69.44</v>
      </c>
      <c r="CX6" s="22">
        <f t="shared" ref="CX6:DF6" si="11">IF(CX7="",NA(),CX7)</f>
        <v>74.37</v>
      </c>
      <c r="CY6" s="22">
        <f t="shared" si="11"/>
        <v>66.900000000000006</v>
      </c>
      <c r="CZ6" s="22">
        <f t="shared" si="11"/>
        <v>67.09</v>
      </c>
      <c r="DA6" s="22">
        <f t="shared" si="11"/>
        <v>65.36</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68.8</v>
      </c>
      <c r="DI6" s="22">
        <f t="shared" ref="DI6:DQ6" si="12">IF(DI7="",NA(),DI7)</f>
        <v>71.239999999999995</v>
      </c>
      <c r="DJ6" s="22">
        <f t="shared" si="12"/>
        <v>73.14</v>
      </c>
      <c r="DK6" s="22">
        <f t="shared" si="12"/>
        <v>74.39</v>
      </c>
      <c r="DL6" s="22">
        <f t="shared" si="12"/>
        <v>75.33</v>
      </c>
      <c r="DM6" s="22">
        <f t="shared" si="12"/>
        <v>47.5</v>
      </c>
      <c r="DN6" s="22">
        <f t="shared" si="12"/>
        <v>48.41</v>
      </c>
      <c r="DO6" s="22">
        <f t="shared" si="12"/>
        <v>50.02</v>
      </c>
      <c r="DP6" s="22">
        <f t="shared" si="12"/>
        <v>51.38</v>
      </c>
      <c r="DQ6" s="22">
        <f t="shared" si="12"/>
        <v>52.3</v>
      </c>
      <c r="DR6" s="21" t="str">
        <f>IF(DR7="","",IF(DR7="-","【-】","【"&amp;SUBSTITUTE(TEXT(DR7,"#,##0.00"),"-","△")&amp;"】"))</f>
        <v>【52.41】</v>
      </c>
      <c r="DS6" s="22">
        <f>IF(DS7="",NA(),DS7)</f>
        <v>5.61</v>
      </c>
      <c r="DT6" s="22">
        <f t="shared" ref="DT6:EB6" si="13">IF(DT7="",NA(),DT7)</f>
        <v>26.99</v>
      </c>
      <c r="DU6" s="22">
        <f t="shared" si="13"/>
        <v>27.91</v>
      </c>
      <c r="DV6" s="22">
        <f t="shared" si="13"/>
        <v>29.87</v>
      </c>
      <c r="DW6" s="22">
        <f t="shared" si="13"/>
        <v>29.92</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0.31</v>
      </c>
      <c r="EE6" s="22">
        <f t="shared" ref="EE6:EM6" si="14">IF(EE7="",NA(),EE7)</f>
        <v>7.0000000000000007E-2</v>
      </c>
      <c r="EF6" s="22">
        <f t="shared" si="14"/>
        <v>0.14000000000000001</v>
      </c>
      <c r="EG6" s="22">
        <f t="shared" si="14"/>
        <v>0.16</v>
      </c>
      <c r="EH6" s="22">
        <f t="shared" si="14"/>
        <v>0.34</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245615</v>
      </c>
      <c r="D7" s="24">
        <v>46</v>
      </c>
      <c r="E7" s="24">
        <v>1</v>
      </c>
      <c r="F7" s="24">
        <v>0</v>
      </c>
      <c r="G7" s="24">
        <v>1</v>
      </c>
      <c r="H7" s="24" t="s">
        <v>93</v>
      </c>
      <c r="I7" s="24" t="s">
        <v>94</v>
      </c>
      <c r="J7" s="24" t="s">
        <v>95</v>
      </c>
      <c r="K7" s="24" t="s">
        <v>96</v>
      </c>
      <c r="L7" s="24" t="s">
        <v>97</v>
      </c>
      <c r="M7" s="24" t="s">
        <v>98</v>
      </c>
      <c r="N7" s="25" t="s">
        <v>99</v>
      </c>
      <c r="O7" s="25">
        <v>21.18</v>
      </c>
      <c r="P7" s="25">
        <v>96.62</v>
      </c>
      <c r="Q7" s="25">
        <v>3220</v>
      </c>
      <c r="R7" s="25">
        <v>7809</v>
      </c>
      <c r="S7" s="25">
        <v>88.13</v>
      </c>
      <c r="T7" s="25">
        <v>88.61</v>
      </c>
      <c r="U7" s="25">
        <v>7463</v>
      </c>
      <c r="V7" s="25">
        <v>65.099999999999994</v>
      </c>
      <c r="W7" s="25">
        <v>114.64</v>
      </c>
      <c r="X7" s="25">
        <v>90.91</v>
      </c>
      <c r="Y7" s="25">
        <v>96.73</v>
      </c>
      <c r="Z7" s="25">
        <v>97.96</v>
      </c>
      <c r="AA7" s="25">
        <v>103.55</v>
      </c>
      <c r="AB7" s="25">
        <v>105.12</v>
      </c>
      <c r="AC7" s="25">
        <v>105.34</v>
      </c>
      <c r="AD7" s="25">
        <v>105.77</v>
      </c>
      <c r="AE7" s="25">
        <v>104.82</v>
      </c>
      <c r="AF7" s="25">
        <v>106.46</v>
      </c>
      <c r="AG7" s="25">
        <v>103.41</v>
      </c>
      <c r="AH7" s="25">
        <v>107.26</v>
      </c>
      <c r="AI7" s="25">
        <v>363.27</v>
      </c>
      <c r="AJ7" s="25">
        <v>382.78</v>
      </c>
      <c r="AK7" s="25">
        <v>390.96</v>
      </c>
      <c r="AL7" s="25">
        <v>389.14</v>
      </c>
      <c r="AM7" s="25">
        <v>389.76</v>
      </c>
      <c r="AN7" s="25">
        <v>24.04</v>
      </c>
      <c r="AO7" s="25">
        <v>28.03</v>
      </c>
      <c r="AP7" s="25">
        <v>26.73</v>
      </c>
      <c r="AQ7" s="25">
        <v>27.85</v>
      </c>
      <c r="AR7" s="25">
        <v>28</v>
      </c>
      <c r="AS7" s="25">
        <v>1.61</v>
      </c>
      <c r="AT7" s="25">
        <v>112.97</v>
      </c>
      <c r="AU7" s="25">
        <v>122.25</v>
      </c>
      <c r="AV7" s="25">
        <v>123.21</v>
      </c>
      <c r="AW7" s="25">
        <v>114.56</v>
      </c>
      <c r="AX7" s="25">
        <v>112.93</v>
      </c>
      <c r="AY7" s="25">
        <v>305.08</v>
      </c>
      <c r="AZ7" s="25">
        <v>305.33999999999997</v>
      </c>
      <c r="BA7" s="25">
        <v>310.01</v>
      </c>
      <c r="BB7" s="25">
        <v>311.12</v>
      </c>
      <c r="BC7" s="25">
        <v>293.51</v>
      </c>
      <c r="BD7" s="25">
        <v>239.69</v>
      </c>
      <c r="BE7" s="25">
        <v>828.74</v>
      </c>
      <c r="BF7" s="25">
        <v>585.45000000000005</v>
      </c>
      <c r="BG7" s="25">
        <v>545.6</v>
      </c>
      <c r="BH7" s="25">
        <v>504.01</v>
      </c>
      <c r="BI7" s="25">
        <v>468.86</v>
      </c>
      <c r="BJ7" s="25">
        <v>585.59</v>
      </c>
      <c r="BK7" s="25">
        <v>561.34</v>
      </c>
      <c r="BL7" s="25">
        <v>538.33000000000004</v>
      </c>
      <c r="BM7" s="25">
        <v>515.14</v>
      </c>
      <c r="BN7" s="25">
        <v>498.34</v>
      </c>
      <c r="BO7" s="25">
        <v>264.86</v>
      </c>
      <c r="BP7" s="25">
        <v>62.44</v>
      </c>
      <c r="BQ7" s="25">
        <v>90.23</v>
      </c>
      <c r="BR7" s="25">
        <v>91.54</v>
      </c>
      <c r="BS7" s="25">
        <v>96.72</v>
      </c>
      <c r="BT7" s="25">
        <v>98.63</v>
      </c>
      <c r="BU7" s="25">
        <v>82.78</v>
      </c>
      <c r="BV7" s="25">
        <v>84.82</v>
      </c>
      <c r="BW7" s="25">
        <v>82.29</v>
      </c>
      <c r="BX7" s="25">
        <v>84.16</v>
      </c>
      <c r="BY7" s="25">
        <v>81.45</v>
      </c>
      <c r="BZ7" s="25">
        <v>97.59</v>
      </c>
      <c r="CA7" s="25">
        <v>218.04</v>
      </c>
      <c r="CB7" s="25">
        <v>198.18</v>
      </c>
      <c r="CC7" s="25">
        <v>195.62</v>
      </c>
      <c r="CD7" s="25">
        <v>185.87</v>
      </c>
      <c r="CE7" s="25">
        <v>182.27</v>
      </c>
      <c r="CF7" s="25">
        <v>225.09</v>
      </c>
      <c r="CG7" s="25">
        <v>224.82</v>
      </c>
      <c r="CH7" s="25">
        <v>230.85</v>
      </c>
      <c r="CI7" s="25">
        <v>230.21</v>
      </c>
      <c r="CJ7" s="25">
        <v>240.31</v>
      </c>
      <c r="CK7" s="25">
        <v>181.66</v>
      </c>
      <c r="CL7" s="25">
        <v>66.86</v>
      </c>
      <c r="CM7" s="25">
        <v>60.84</v>
      </c>
      <c r="CN7" s="25">
        <v>65.989999999999995</v>
      </c>
      <c r="CO7" s="25">
        <v>64.77</v>
      </c>
      <c r="CP7" s="25">
        <v>65.52</v>
      </c>
      <c r="CQ7" s="25">
        <v>49.38</v>
      </c>
      <c r="CR7" s="25">
        <v>50.09</v>
      </c>
      <c r="CS7" s="25">
        <v>50.1</v>
      </c>
      <c r="CT7" s="25">
        <v>49.76</v>
      </c>
      <c r="CU7" s="25">
        <v>49.74</v>
      </c>
      <c r="CV7" s="25">
        <v>60.21</v>
      </c>
      <c r="CW7" s="25">
        <v>69.44</v>
      </c>
      <c r="CX7" s="25">
        <v>74.37</v>
      </c>
      <c r="CY7" s="25">
        <v>66.900000000000006</v>
      </c>
      <c r="CZ7" s="25">
        <v>67.09</v>
      </c>
      <c r="DA7" s="25">
        <v>65.36</v>
      </c>
      <c r="DB7" s="25">
        <v>78.010000000000005</v>
      </c>
      <c r="DC7" s="25">
        <v>77.599999999999994</v>
      </c>
      <c r="DD7" s="25">
        <v>77.3</v>
      </c>
      <c r="DE7" s="25">
        <v>76.64</v>
      </c>
      <c r="DF7" s="25">
        <v>75.37</v>
      </c>
      <c r="DG7" s="25">
        <v>89.21</v>
      </c>
      <c r="DH7" s="25">
        <v>68.8</v>
      </c>
      <c r="DI7" s="25">
        <v>71.239999999999995</v>
      </c>
      <c r="DJ7" s="25">
        <v>73.14</v>
      </c>
      <c r="DK7" s="25">
        <v>74.39</v>
      </c>
      <c r="DL7" s="25">
        <v>75.33</v>
      </c>
      <c r="DM7" s="25">
        <v>47.5</v>
      </c>
      <c r="DN7" s="25">
        <v>48.41</v>
      </c>
      <c r="DO7" s="25">
        <v>50.02</v>
      </c>
      <c r="DP7" s="25">
        <v>51.38</v>
      </c>
      <c r="DQ7" s="25">
        <v>52.3</v>
      </c>
      <c r="DR7" s="25">
        <v>52.41</v>
      </c>
      <c r="DS7" s="25">
        <v>5.61</v>
      </c>
      <c r="DT7" s="25">
        <v>26.99</v>
      </c>
      <c r="DU7" s="25">
        <v>27.91</v>
      </c>
      <c r="DV7" s="25">
        <v>29.87</v>
      </c>
      <c r="DW7" s="25">
        <v>29.92</v>
      </c>
      <c r="DX7" s="25">
        <v>17.399999999999999</v>
      </c>
      <c r="DY7" s="25">
        <v>18.64</v>
      </c>
      <c r="DZ7" s="25">
        <v>19.510000000000002</v>
      </c>
      <c r="EA7" s="25">
        <v>21.6</v>
      </c>
      <c r="EB7" s="25">
        <v>23.36</v>
      </c>
      <c r="EC7" s="25">
        <v>26.78</v>
      </c>
      <c r="ED7" s="25">
        <v>0.31</v>
      </c>
      <c r="EE7" s="25">
        <v>7.0000000000000007E-2</v>
      </c>
      <c r="EF7" s="25">
        <v>0.14000000000000001</v>
      </c>
      <c r="EG7" s="25">
        <v>0.16</v>
      </c>
      <c r="EH7" s="25">
        <v>0.34</v>
      </c>
      <c r="EI7" s="25">
        <v>0.4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