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mc:Choice Requires="x15">
      <x15ac:absPath xmlns:x15ac="http://schemas.microsoft.com/office/spreadsheetml/2010/11/ac" url="C:\Users\hamaguchi-t.LGWAN\Desktop\経営比較分析表（R6決算）\【経営比較分析表】2024_245437_46_010\"/>
    </mc:Choice>
  </mc:AlternateContent>
  <xr:revisionPtr revIDLastSave="0" documentId="13_ncr:1_{DEE45430-F02E-4F95-8E9A-0AFC5EE8541C}" xr6:coauthVersionLast="47" xr6:coauthVersionMax="47" xr10:uidLastSave="{00000000-0000-0000-0000-000000000000}"/>
  <workbookProtection workbookAlgorithmName="SHA-512" workbookHashValue="HkOVep9vOa3F0GKw31r13ledSnXyMwRbJ/B6N+xZDJW7rF6LGxG+1+5YXAOW78FYfjLS6s+qvZxzBPh6zMvSpw==" workbookSaltValue="/0jk0nF7GJ0TzfWMArmCA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<sst xmlns="http://schemas.openxmlformats.org/spreadsheetml/2006/main" count="228" uniqueCount="114">
  <si>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</si>
  <si>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</si>
  <si>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</si>
  <si>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</si>
  <si>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</si>
  <si>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</si>
  <si>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</si>
  <si>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</si>
  <si>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</si>
  <si>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</si>
  <si>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</si>
  <si>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</si>
  <si>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</si>
  <si>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</si>
  <si>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</si>
  <si>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</si>
  <si>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</si>
  <si>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</si>
  <si>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</si>
  <si>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</si>
  <si>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</si>
  <si>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</si>
  <si>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</si>
  <si>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</si>
  <si>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</si>
  <si>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</si>
  <si>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</si>
  <si>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</si>
  <si>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</si>
  <si>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</si>
  <si>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</si>
  <si>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</si>
  <si>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</si>
  <si>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</si>
  <si>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</si>
  <si>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</si>
  <si>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</si>
  <si>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</si>
  <si>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</si>
  <si>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</si>
  <si>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</si>
  <si>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</si>
  <si>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</si>
  <si>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</si>
  <si>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</si>
  <si>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</si>
  <si>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</si>
  <si>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</si>
  <si>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</si>
  <si>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</si>
  <si>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</si>
  <si>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</si>
  <si>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</si>
  <si>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</si>
  <si>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</si>
  <si>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</si>
  <si>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</si>
  <si>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</si>
  <si>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</si>
  <si>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</si>
  <si>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</si>
  <si>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</si>
  <si>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</si>
  <si>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</si>
  <si>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</si>
  <si>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</si>
  <si>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</si>
  <si>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</si>
  <si>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</si>
  <si>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</si>
  <si>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</si>
  <si>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</si>
  <si>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</si>
  <si>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</si>
  <si>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</si>
  <si>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</si>
  <si>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</si>
  <si>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</si>
  <si>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</si>
  <si>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</si>
  <si>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</si>
  <si>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</si>
  <si>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</si>
  <si>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</si>
  <si>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</si>
  <si>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</si>
  <si>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</si>
  <si>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</si>
  <si>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</si>
  <si>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</si>
  <si>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</si>
  <si>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</si>
  <si>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</si>
  <si>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</si>
  <si>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</si>
  <si>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</si>
  <si>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</si>
  <si>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</si>
  <si>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</si>
  <si>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</si>
  <si>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</si>
  <si>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</si>
  <si>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</si>
  <si>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</si>
  <si>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</si>
  <si>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</si>
  <si>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</si>
  <si>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</si>
  <si>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</si>
  <si>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</si>
  <si>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</si>
  <si>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全体的な総括としては、現状では経営の健全性は確保されていると判断できるが、施設・管路の老朽化が進行し、有収率についても低い状況が継続している。理由としては近年の資材高騰等に対応するため費用削減として、管路更新事業を抑えているためである。
　しかしながら、管路更新事業については実施すべき事業であることから、料金水準の見直し等も視野に入れつつ、計画的な管路・施設の更新を実施する必要がある。</t>
    <rPh sb="72" eb="74">
      <t>リユウ</t>
    </rPh>
    <rPh sb="87" eb="89">
      <t>タイオウ</t>
    </rPh>
    <rPh sb="93" eb="95">
      <t>ヒヨウ</t>
    </rPh>
    <rPh sb="95" eb="97">
      <t>サクゲン</t>
    </rPh>
    <rPh sb="105" eb="107">
      <t>ジギョウ</t>
    </rPh>
    <rPh sb="108" eb="109">
      <t>オサ</t>
    </rPh>
    <rPh sb="128" eb="134">
      <t>カンロコウシンジギョウ</t>
    </rPh>
    <rPh sb="139" eb="141">
      <t>ジッシ</t>
    </rPh>
    <rPh sb="144" eb="146">
      <t>ジギョウ</t>
    </rPh>
    <rPh sb="162" eb="163">
      <t>トウ</t>
    </rPh>
    <rPh sb="185" eb="187">
      <t>_x0000_H_x0002_</t>
    </rPh>
    <rPh sb="189" eb="191">
      <t/>
    </rPh>
    <phoneticPr fontId="4"/>
  </si>
  <si>
    <t>　経常収支比率に関しては、100%以上を保っているが、令和６年度においては収入が減少し支出が増加したことにより102.32％となり、平均値を下回る値となっている。
　累積欠損金比率に関しては、0%となっており、累積欠損金が発生していない状況である。
　また、流動比率に関しては、100%以上を確保しており、短期的な債務に対する支払い能力は確保できている。
　企業債残高対給水収益比率に関しては、明確な数値基準はないとされているが、類似団体平均値と比較すると同程度の水準となっている
　料金回収率に関しては、令和６年度では99.73%となり、類似団体と比較すると少し高い水準ではあるが100%を下回っている。
　給水原価に関しては、明確な数値基準は無いものとされているが、類似団体と比べると低くなっており、一般的には良い傾向である。
　施設利用率についても明確な数値基準は無いとされているが、類似団体と比べて高くなっており、一般的には良い傾向である。
　有収率は類似団体と比べても低くなっており、このことは収益に結びつかない施設の稼働が常態化しており、その分の動力費や修繕費等の経費が嵩んでいることを示唆している。主な原因としては漏水が考えられることから、老朽化した管路の耐震管への布設替を計画的に進めていくことが極めて重要である。そのことから、平成29年度において管路更新計画を作成しており、計画的に管路更新をしていく必要がある。</t>
    <rPh sb="37" eb="39">
      <t>シュウニュウ</t>
    </rPh>
    <rPh sb="40" eb="42">
      <t>ゲンショウ</t>
    </rPh>
    <rPh sb="43" eb="45">
      <t>シシュツ</t>
    </rPh>
    <rPh sb="46" eb="48">
      <t>ゾウカ</t>
    </rPh>
    <rPh sb="66" eb="69">
      <t>ヘイキンチ</t>
    </rPh>
    <rPh sb="70" eb="72">
      <t>シタマワ</t>
    </rPh>
    <rPh sb="73" eb="74">
      <t>アタイ</t>
    </rPh>
    <rPh sb="228" eb="231">
      <t>ドウテイド</t>
    </rPh>
    <rPh sb="270" eb="271">
      <t>タカ</t>
    </rPh>
    <rPh sb="272" eb="274">
      <t>スイジュン</t>
    </rPh>
    <rPh sb="280" eb="281">
      <t>スコ</t>
    </rPh>
    <rPh sb="296" eb="298">
      <t>シタマワ</t>
    </rPh>
    <rPh sb="609" eb="611">
      <t>ヒツヨウ</t>
    </rPh>
    <phoneticPr fontId="4"/>
  </si>
  <si>
    <t>　有形固定資産減価償却率および管路経年化率に関しては、明確な数値基準が無いとされているが、類似団体と比較すると高い水準にあり、管路経年化率は近年上昇幅が大きくなっている。このことから、管路を含む有形固定資産の老朽化が進行している状況である。
　管路更新率については、令和３年度を除いて平均を下回るペースとなっている。理由としては施設更新事業を実施していることにより、管路更新費用が減少したことによる。経営が厳しい状況ではあるが、老朽管の布設替及び耐震化を実施し、老朽化の解消と有収率の向上を図っていきたい。</t>
    <rPh sb="63" eb="69">
      <t>カンロケイネンカリツ</t>
    </rPh>
    <rPh sb="70" eb="72">
      <t>キンネン</t>
    </rPh>
    <rPh sb="72" eb="74">
      <t>ジョウショウ</t>
    </rPh>
    <rPh sb="74" eb="75">
      <t>ハバ</t>
    </rPh>
    <rPh sb="76" eb="77">
      <t>オオ</t>
    </rPh>
    <rPh sb="108" eb="110">
      <t>シンコウ</t>
    </rPh>
    <rPh sb="114" eb="116">
      <t>ジョウキョウ</t>
    </rPh>
    <rPh sb="139" eb="140">
      <t>ノゾ</t>
    </rPh>
    <rPh sb="145" eb="146">
      <t>シタ</t>
    </rPh>
    <rPh sb="166" eb="170">
      <t>コウシンジギョウ</t>
    </rPh>
    <rPh sb="171" eb="173">
      <t>ジッシ</t>
    </rPh>
    <rPh sb="187" eb="189">
      <t>ヒヨウ</t>
    </rPh>
    <rPh sb="206" eb="208">
      <t>ジョウキョウ</t>
    </rPh>
    <rPh sb="221" eb="222">
      <t>オヨ</t>
    </rPh>
    <rPh sb="223" eb="226">
      <t>タイシンカ</t>
    </rPh>
    <rPh sb="227" eb="22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</si>
</sst>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0.43</c:v>
                </c:pt>
                <c:pt idx="1">
                  <c:v>0.8</c:v>
                </c:pt>
                <c:pt idx="2">
                  <c:v>0.23</c:v>
                </c:pt>
                <c:pt idx="3">
                  <c:v>0.32</c:v>
                </c:pt>
                <c:pt idx="4">
                  <c:v>0.35</c:v>
                </c:pt>
              </c:numCache>
            </c:numRef>
          </c:val>
          <c:extLst>
            <c:ext xmlns:c16="http://schemas.microsoft.com/office/drawing/2014/chart" uri="{C3380CC4-5D6E-409C-BE32-E72D297353CC}">
              <c16:uniqueId val="{00000000-57E4-42FA-8234-51E5049D008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0.5</c:v>
                </c:pt>
                <c:pt idx="2">
                  <c:v>0.4</c:v>
                </c:pt>
                <c:pt idx="3">
                  <c:v>0.4</c:v>
                </c:pt>
                <c:pt idx="4">
                  <c:v>0.39</c:v>
                </c:pt>
              </c:numCache>
            </c:numRef>
          </c:val>
          <c:smooth val="0"/>
          <c:extLst>
            <c:ext xmlns:c16="http://schemas.microsoft.com/office/drawing/2014/chart" uri="{C3380CC4-5D6E-409C-BE32-E72D297353CC}">
              <c16:uniqueId val="{00000001-57E4-42FA-8234-51E5049D008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70.819999999999993</c:v>
                </c:pt>
                <c:pt idx="1">
                  <c:v>68.930000000000007</c:v>
                </c:pt>
                <c:pt idx="2">
                  <c:v>67.36</c:v>
                </c:pt>
                <c:pt idx="3">
                  <c:v>63.87</c:v>
                </c:pt>
                <c:pt idx="4">
                  <c:v>65.02</c:v>
                </c:pt>
              </c:numCache>
            </c:numRef>
          </c:val>
          <c:extLst>
            <c:ext xmlns:c16="http://schemas.microsoft.com/office/drawing/2014/chart" uri="{C3380CC4-5D6E-409C-BE32-E72D297353CC}">
              <c16:uniqueId val="{00000000-B1EF-4F6F-B937-4D36190C2B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53.87</c:v>
                </c:pt>
                <c:pt idx="2">
                  <c:v>54.49</c:v>
                </c:pt>
                <c:pt idx="3">
                  <c:v>54.8</c:v>
                </c:pt>
                <c:pt idx="4">
                  <c:v>55.47</c:v>
                </c:pt>
              </c:numCache>
            </c:numRef>
          </c:val>
          <c:smooth val="0"/>
          <c:extLst>
            <c:ext xmlns:c16="http://schemas.microsoft.com/office/drawing/2014/chart" uri="{C3380CC4-5D6E-409C-BE32-E72D297353CC}">
              <c16:uniqueId val="{00000001-B1EF-4F6F-B937-4D36190C2B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55.87</c:v>
                </c:pt>
                <c:pt idx="1">
                  <c:v>56.08</c:v>
                </c:pt>
                <c:pt idx="2">
                  <c:v>55.35</c:v>
                </c:pt>
                <c:pt idx="3">
                  <c:v>57.35</c:v>
                </c:pt>
                <c:pt idx="4">
                  <c:v>55.12</c:v>
                </c:pt>
              </c:numCache>
            </c:numRef>
          </c:val>
          <c:extLst>
            <c:ext xmlns:c16="http://schemas.microsoft.com/office/drawing/2014/chart" uri="{C3380CC4-5D6E-409C-BE32-E72D297353CC}">
              <c16:uniqueId val="{00000000-E23D-4A53-842D-269CDC3220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79.489999999999995</c:v>
                </c:pt>
                <c:pt idx="2">
                  <c:v>78.8</c:v>
                </c:pt>
                <c:pt idx="3">
                  <c:v>77.98</c:v>
                </c:pt>
                <c:pt idx="4">
                  <c:v>76.97</c:v>
                </c:pt>
              </c:numCache>
            </c:numRef>
          </c:val>
          <c:smooth val="0"/>
          <c:extLst>
            <c:ext xmlns:c16="http://schemas.microsoft.com/office/drawing/2014/chart" uri="{C3380CC4-5D6E-409C-BE32-E72D297353CC}">
              <c16:uniqueId val="{00000001-E23D-4A53-842D-269CDC3220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103.44</c:v>
                </c:pt>
                <c:pt idx="1">
                  <c:v>103.35</c:v>
                </c:pt>
                <c:pt idx="2">
                  <c:v>100.31</c:v>
                </c:pt>
                <c:pt idx="3">
                  <c:v>106.52</c:v>
                </c:pt>
                <c:pt idx="4">
                  <c:v>102.32</c:v>
                </c:pt>
              </c:numCache>
            </c:numRef>
          </c:val>
          <c:extLst>
            <c:ext xmlns:c16="http://schemas.microsoft.com/office/drawing/2014/chart" uri="{C3380CC4-5D6E-409C-BE32-E72D297353CC}">
              <c16:uniqueId val="{00000000-0773-40E3-AEEE-CA3518F149C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107.81</c:v>
                </c:pt>
                <c:pt idx="2">
                  <c:v>107.21</c:v>
                </c:pt>
                <c:pt idx="3">
                  <c:v>105.97</c:v>
                </c:pt>
                <c:pt idx="4">
                  <c:v>105.08</c:v>
                </c:pt>
              </c:numCache>
            </c:numRef>
          </c:val>
          <c:smooth val="0"/>
          <c:extLst>
            <c:ext xmlns:c16="http://schemas.microsoft.com/office/drawing/2014/chart" uri="{C3380CC4-5D6E-409C-BE32-E72D297353CC}">
              <c16:uniqueId val="{00000001-0773-40E3-AEEE-CA3518F149C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56.77</c:v>
                </c:pt>
                <c:pt idx="1">
                  <c:v>58.03</c:v>
                </c:pt>
                <c:pt idx="2">
                  <c:v>59.42</c:v>
                </c:pt>
                <c:pt idx="3">
                  <c:v>60.39</c:v>
                </c:pt>
                <c:pt idx="4">
                  <c:v>61.36</c:v>
                </c:pt>
              </c:numCache>
            </c:numRef>
          </c:val>
          <c:extLst>
            <c:ext xmlns:c16="http://schemas.microsoft.com/office/drawing/2014/chart" uri="{C3380CC4-5D6E-409C-BE32-E72D297353CC}">
              <c16:uniqueId val="{00000000-A4AE-40D8-8FB0-E7AF20AEDDA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50.75</c:v>
                </c:pt>
                <c:pt idx="2">
                  <c:v>51.72</c:v>
                </c:pt>
                <c:pt idx="3">
                  <c:v>52.27</c:v>
                </c:pt>
                <c:pt idx="4">
                  <c:v>52.87</c:v>
                </c:pt>
              </c:numCache>
            </c:numRef>
          </c:val>
          <c:smooth val="0"/>
          <c:extLst>
            <c:ext xmlns:c16="http://schemas.microsoft.com/office/drawing/2014/chart" uri="{C3380CC4-5D6E-409C-BE32-E72D297353CC}">
              <c16:uniqueId val="{00000001-A4AE-40D8-8FB0-E7AF20AEDDA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31.45</c:v>
                </c:pt>
                <c:pt idx="1">
                  <c:v>32.17</c:v>
                </c:pt>
                <c:pt idx="2">
                  <c:v>34.19</c:v>
                </c:pt>
                <c:pt idx="3">
                  <c:v>35.74</c:v>
                </c:pt>
                <c:pt idx="4">
                  <c:v>39.270000000000003</c:v>
                </c:pt>
              </c:numCache>
            </c:numRef>
          </c:val>
          <c:extLst>
            <c:ext xmlns:c16="http://schemas.microsoft.com/office/drawing/2014/chart" uri="{C3380CC4-5D6E-409C-BE32-E72D297353CC}">
              <c16:uniqueId val="{00000000-3A20-4A45-9FEB-6F2B10DABA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21.14</c:v>
                </c:pt>
                <c:pt idx="2">
                  <c:v>22.12</c:v>
                </c:pt>
                <c:pt idx="3">
                  <c:v>25.67</c:v>
                </c:pt>
                <c:pt idx="4">
                  <c:v>26.86</c:v>
                </c:pt>
              </c:numCache>
            </c:numRef>
          </c:val>
          <c:smooth val="0"/>
          <c:extLst>
            <c:ext xmlns:c16="http://schemas.microsoft.com/office/drawing/2014/chart" uri="{C3380CC4-5D6E-409C-BE32-E72D297353CC}">
              <c16:uniqueId val="{00000001-3A20-4A45-9FEB-6F2B10DABA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D3-4A20-B1CB-54A270C058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8.86</c:v>
                </c:pt>
                <c:pt idx="2">
                  <c:v>7.65</c:v>
                </c:pt>
                <c:pt idx="3">
                  <c:v>8.52</c:v>
                </c:pt>
                <c:pt idx="4">
                  <c:v>10.8</c:v>
                </c:pt>
              </c:numCache>
            </c:numRef>
          </c:val>
          <c:smooth val="0"/>
          <c:extLst>
            <c:ext xmlns:c16="http://schemas.microsoft.com/office/drawing/2014/chart" uri="{C3380CC4-5D6E-409C-BE32-E72D297353CC}">
              <c16:uniqueId val="{00000001-CAD3-4A20-B1CB-54A270C058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212.76</c:v>
                </c:pt>
                <c:pt idx="1">
                  <c:v>210.41</c:v>
                </c:pt>
                <c:pt idx="2">
                  <c:v>222.11</c:v>
                </c:pt>
                <c:pt idx="3">
                  <c:v>263.52</c:v>
                </c:pt>
                <c:pt idx="4">
                  <c:v>293.43</c:v>
                </c:pt>
              </c:numCache>
            </c:numRef>
          </c:val>
          <c:extLst>
            <c:ext xmlns:c16="http://schemas.microsoft.com/office/drawing/2014/chart" uri="{C3380CC4-5D6E-409C-BE32-E72D297353CC}">
              <c16:uniqueId val="{00000000-9300-45A0-A070-9CDA10E607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384.23</c:v>
                </c:pt>
                <c:pt idx="2">
                  <c:v>364.3</c:v>
                </c:pt>
                <c:pt idx="3">
                  <c:v>378.87</c:v>
                </c:pt>
                <c:pt idx="4">
                  <c:v>362.35</c:v>
                </c:pt>
              </c:numCache>
            </c:numRef>
          </c:val>
          <c:smooth val="0"/>
          <c:extLst>
            <c:ext xmlns:c16="http://schemas.microsoft.com/office/drawing/2014/chart" uri="{C3380CC4-5D6E-409C-BE32-E72D297353CC}">
              <c16:uniqueId val="{00000001-9300-45A0-A070-9CDA10E607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553.49</c:v>
                </c:pt>
                <c:pt idx="1">
                  <c:v>575.41</c:v>
                </c:pt>
                <c:pt idx="2">
                  <c:v>526.16999999999996</c:v>
                </c:pt>
                <c:pt idx="3">
                  <c:v>449.04</c:v>
                </c:pt>
                <c:pt idx="4">
                  <c:v>452.83</c:v>
                </c:pt>
              </c:numCache>
            </c:numRef>
          </c:val>
          <c:extLst>
            <c:ext xmlns:c16="http://schemas.microsoft.com/office/drawing/2014/chart" uri="{C3380CC4-5D6E-409C-BE32-E72D297353CC}">
              <c16:uniqueId val="{00000000-91E5-4116-9AC0-1D7CA011CC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439.43</c:v>
                </c:pt>
                <c:pt idx="2">
                  <c:v>438.41</c:v>
                </c:pt>
                <c:pt idx="3">
                  <c:v>430.23</c:v>
                </c:pt>
                <c:pt idx="4">
                  <c:v>429.24</c:v>
                </c:pt>
              </c:numCache>
            </c:numRef>
          </c:val>
          <c:smooth val="0"/>
          <c:extLst>
            <c:ext xmlns:c16="http://schemas.microsoft.com/office/drawing/2014/chart" uri="{C3380CC4-5D6E-409C-BE32-E72D297353CC}">
              <c16:uniqueId val="{00000001-91E5-4116-9AC0-1D7CA011CC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88.17</c:v>
                </c:pt>
                <c:pt idx="1">
                  <c:v>83.24</c:v>
                </c:pt>
                <c:pt idx="2">
                  <c:v>85.93</c:v>
                </c:pt>
                <c:pt idx="3">
                  <c:v>105.28</c:v>
                </c:pt>
                <c:pt idx="4">
                  <c:v>99.73</c:v>
                </c:pt>
              </c:numCache>
            </c:numRef>
          </c:val>
          <c:extLst>
            <c:ext xmlns:c16="http://schemas.microsoft.com/office/drawing/2014/chart" uri="{C3380CC4-5D6E-409C-BE32-E72D297353CC}">
              <c16:uniqueId val="{00000000-F677-47C9-A823-2F1144CFC2B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94.41</c:v>
                </c:pt>
                <c:pt idx="2">
                  <c:v>90.96</c:v>
                </c:pt>
                <c:pt idx="3">
                  <c:v>90.66</c:v>
                </c:pt>
                <c:pt idx="4">
                  <c:v>90.78</c:v>
                </c:pt>
              </c:numCache>
            </c:numRef>
          </c:val>
          <c:smooth val="0"/>
          <c:extLst>
            <c:ext xmlns:c16="http://schemas.microsoft.com/office/drawing/2014/chart" uri="{C3380CC4-5D6E-409C-BE32-E72D297353CC}">
              <c16:uniqueId val="{00000001-F677-47C9-A823-2F1144CFC2B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140.75</c:v>
                </c:pt>
                <c:pt idx="1">
                  <c:v>141.01</c:v>
                </c:pt>
                <c:pt idx="2">
                  <c:v>146.76</c:v>
                </c:pt>
                <c:pt idx="3">
                  <c:v>137.94999999999999</c:v>
                </c:pt>
                <c:pt idx="4">
                  <c:v>145.51</c:v>
                </c:pt>
              </c:numCache>
            </c:numRef>
          </c:val>
          <c:extLst>
            <c:ext xmlns:c16="http://schemas.microsoft.com/office/drawing/2014/chart" uri="{C3380CC4-5D6E-409C-BE32-E72D297353CC}">
              <c16:uniqueId val="{00000000-4426-4F16-8FF1-97E2BB0BEBE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192.13</c:v>
                </c:pt>
                <c:pt idx="2">
                  <c:v>197.04</c:v>
                </c:pt>
                <c:pt idx="3">
                  <c:v>199.33</c:v>
                </c:pt>
                <c:pt idx="4">
                  <c:v>202.75</c:v>
                </c:pt>
              </c:numCache>
            </c:numRef>
          </c:val>
          <c:smooth val="0"/>
          <c:extLst>
            <c:ext xmlns:c16="http://schemas.microsoft.com/office/drawing/2014/chart" uri="{C3380CC4-5D6E-409C-BE32-E72D297353CC}">
              <c16:uniqueId val="{00000001-4426-4F16-8FF1-97E2BB0BEBE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6"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三重県　紀北町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A7</v>
      </c>
      <c r="X8" s="69"/>
      <c r="Y8" s="69"/>
      <c r="Z8" s="69"/>
      <c r="AA8" s="69"/>
      <c r="AB8" s="69"/>
      <c r="AC8" s="69"/>
      <c r="AD8" s="69" t="str">
        <f>データ!$M$6</f>
        <v>非設置</v>
      </c>
      <c r="AE8" s="69"/>
      <c r="AF8" s="69"/>
      <c r="AG8" s="69"/>
      <c r="AH8" s="69"/>
      <c r="AI8" s="69"/>
      <c r="AJ8" s="69"/>
      <c r="AK8" s="2"/>
      <c r="AL8" s="52">
        <f>データ!$R$6</f>
        <v>13759</v>
      </c>
      <c r="AM8" s="52"/>
      <c r="AN8" s="52"/>
      <c r="AO8" s="52"/>
      <c r="AP8" s="52"/>
      <c r="AQ8" s="52"/>
      <c r="AR8" s="52"/>
      <c r="AS8" s="52"/>
      <c r="AT8" s="49">
        <f>データ!$S$6</f>
        <v>256.55</v>
      </c>
      <c r="AU8" s="50"/>
      <c r="AV8" s="50"/>
      <c r="AW8" s="50"/>
      <c r="AX8" s="50"/>
      <c r="AY8" s="50"/>
      <c r="AZ8" s="50"/>
      <c r="BA8" s="50"/>
      <c r="BB8" s="39">
        <f>データ!$T$6</f>
        <v>53.63</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65.86</v>
      </c>
      <c r="J10" s="50"/>
      <c r="K10" s="50"/>
      <c r="L10" s="50"/>
      <c r="M10" s="50"/>
      <c r="N10" s="50"/>
      <c r="O10" s="51"/>
      <c r="P10" s="39">
        <f>データ!$P$6</f>
        <v>99.91</v>
      </c>
      <c r="Q10" s="39"/>
      <c r="R10" s="39"/>
      <c r="S10" s="39"/>
      <c r="T10" s="39"/>
      <c r="U10" s="39"/>
      <c r="V10" s="39"/>
      <c r="W10" s="52">
        <f>データ!$Q$6</f>
        <v>2508</v>
      </c>
      <c r="X10" s="52"/>
      <c r="Y10" s="52"/>
      <c r="Z10" s="52"/>
      <c r="AA10" s="52"/>
      <c r="AB10" s="52"/>
      <c r="AC10" s="52"/>
      <c r="AD10" s="2"/>
      <c r="AE10" s="2"/>
      <c r="AF10" s="2"/>
      <c r="AG10" s="2"/>
      <c r="AH10" s="2"/>
      <c r="AI10" s="2"/>
      <c r="AJ10" s="2"/>
      <c r="AK10" s="2"/>
      <c r="AL10" s="52">
        <f>データ!$U$6</f>
        <v>13663</v>
      </c>
      <c r="AM10" s="52"/>
      <c r="AN10" s="52"/>
      <c r="AO10" s="52"/>
      <c r="AP10" s="52"/>
      <c r="AQ10" s="52"/>
      <c r="AR10" s="52"/>
      <c r="AS10" s="52"/>
      <c r="AT10" s="49">
        <f>データ!$V$6</f>
        <v>35.33</v>
      </c>
      <c r="AU10" s="50"/>
      <c r="AV10" s="50"/>
      <c r="AW10" s="50"/>
      <c r="AX10" s="50"/>
      <c r="AY10" s="50"/>
      <c r="AZ10" s="50"/>
      <c r="BA10" s="50"/>
      <c r="BB10" s="39">
        <f>データ!$W$6</f>
        <v>386.73</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112</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113</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111</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cGBi4YOXD2L+8oT8J5gCGPkR/FL1noNtdWX/Qtj00zmqhNAcwyNjrdTfvDPJbQRY8ZqbVKj8iMirkRE4SsO2A==" saltValue="c8yuYWdcctlfAiusNPiHF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245437</v>
      </c>
      <c r="D6" s="20">
        <f t="shared" si="3"/>
        <v>46</v>
      </c>
      <c r="E6" s="20">
        <f t="shared" si="3"/>
        <v>1</v>
      </c>
      <c r="F6" s="20">
        <f t="shared" si="3"/>
        <v>0</v>
      </c>
      <c r="G6" s="20">
        <f t="shared" si="3"/>
        <v>1</v>
      </c>
      <c r="H6" s="20" t="str">
        <f t="shared" si="3"/>
        <v>三重県　紀北町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65.86</v>
      </c>
      <c r="P6" s="21">
        <f t="shared" si="3"/>
        <v>99.91</v>
      </c>
      <c r="Q6" s="21">
        <f t="shared" si="3"/>
        <v>2508</v>
      </c>
      <c r="R6" s="21">
        <f t="shared" si="3"/>
        <v>13759</v>
      </c>
      <c r="S6" s="21">
        <f t="shared" si="3"/>
        <v>256.55</v>
      </c>
      <c r="T6" s="21">
        <f t="shared" si="3"/>
        <v>53.63</v>
      </c>
      <c r="U6" s="21">
        <f t="shared" si="3"/>
        <v>13663</v>
      </c>
      <c r="V6" s="21">
        <f t="shared" si="3"/>
        <v>35.33</v>
      </c>
      <c r="W6" s="21">
        <f t="shared" si="3"/>
        <v>386.73</v>
      </c>
      <c r="X6" s="22">
        <f>IF(X7="",NA(),X7)</f>
        <v>103.44</v>
      </c>
      <c r="Y6" s="22">
        <f t="shared" ref="Y6:AG6" si="4">IF(Y7="",NA(),Y7)</f>
        <v>103.35</v>
      </c>
      <c r="Z6" s="22">
        <f t="shared" si="4"/>
        <v>100.31</v>
      </c>
      <c r="AA6" s="22">
        <f t="shared" si="4"/>
        <v>106.52</v>
      </c>
      <c r="AB6" s="22">
        <f t="shared" si="4"/>
        <v>102.32</v>
      </c>
      <c r="AC6" s="22">
        <f t="shared" si="4"/>
        <v>108.35</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8.86</v>
      </c>
      <c r="AP6" s="22">
        <f t="shared" si="5"/>
        <v>7.65</v>
      </c>
      <c r="AQ6" s="22">
        <f t="shared" si="5"/>
        <v>8.52</v>
      </c>
      <c r="AR6" s="22">
        <f t="shared" si="5"/>
        <v>10.8</v>
      </c>
      <c r="AS6" s="21" t="str">
        <f>IF(AS7="","",IF(AS7="-","【-】","【"&amp;SUBSTITUTE(TEXT(AS7,"#,##0.00"),"-","△")&amp;"】"))</f>
        <v>【1.61】</v>
      </c>
      <c r="AT6" s="22">
        <f>IF(AT7="",NA(),AT7)</f>
        <v>212.76</v>
      </c>
      <c r="AU6" s="22">
        <f t="shared" ref="AU6:BC6" si="6">IF(AU7="",NA(),AU7)</f>
        <v>210.41</v>
      </c>
      <c r="AV6" s="22">
        <f t="shared" si="6"/>
        <v>222.11</v>
      </c>
      <c r="AW6" s="22">
        <f t="shared" si="6"/>
        <v>263.52</v>
      </c>
      <c r="AX6" s="22">
        <f t="shared" si="6"/>
        <v>293.43</v>
      </c>
      <c r="AY6" s="22">
        <f t="shared" si="6"/>
        <v>367.55</v>
      </c>
      <c r="AZ6" s="22">
        <f t="shared" si="6"/>
        <v>384.23</v>
      </c>
      <c r="BA6" s="22">
        <f t="shared" si="6"/>
        <v>364.3</v>
      </c>
      <c r="BB6" s="22">
        <f t="shared" si="6"/>
        <v>378.87</v>
      </c>
      <c r="BC6" s="22">
        <f t="shared" si="6"/>
        <v>362.35</v>
      </c>
      <c r="BD6" s="21" t="str">
        <f>IF(BD7="","",IF(BD7="-","【-】","【"&amp;SUBSTITUTE(TEXT(BD7,"#,##0.00"),"-","△")&amp;"】"))</f>
        <v>【239.69】</v>
      </c>
      <c r="BE6" s="22">
        <f>IF(BE7="",NA(),BE7)</f>
        <v>553.49</v>
      </c>
      <c r="BF6" s="22">
        <f t="shared" ref="BF6:BN6" si="7">IF(BF7="",NA(),BF7)</f>
        <v>575.41</v>
      </c>
      <c r="BG6" s="22">
        <f t="shared" si="7"/>
        <v>526.16999999999996</v>
      </c>
      <c r="BH6" s="22">
        <f t="shared" si="7"/>
        <v>449.04</v>
      </c>
      <c r="BI6" s="22">
        <f t="shared" si="7"/>
        <v>452.83</v>
      </c>
      <c r="BJ6" s="22">
        <f t="shared" si="7"/>
        <v>418.68</v>
      </c>
      <c r="BK6" s="22">
        <f t="shared" si="7"/>
        <v>439.43</v>
      </c>
      <c r="BL6" s="22">
        <f t="shared" si="7"/>
        <v>438.41</v>
      </c>
      <c r="BM6" s="22">
        <f t="shared" si="7"/>
        <v>430.23</v>
      </c>
      <c r="BN6" s="22">
        <f t="shared" si="7"/>
        <v>429.24</v>
      </c>
      <c r="BO6" s="21" t="str">
        <f>IF(BO7="","",IF(BO7="-","【-】","【"&amp;SUBSTITUTE(TEXT(BO7,"#,##0.00"),"-","△")&amp;"】"))</f>
        <v>【264.86】</v>
      </c>
      <c r="BP6" s="22">
        <f>IF(BP7="",NA(),BP7)</f>
        <v>88.17</v>
      </c>
      <c r="BQ6" s="22">
        <f t="shared" ref="BQ6:BY6" si="8">IF(BQ7="",NA(),BQ7)</f>
        <v>83.24</v>
      </c>
      <c r="BR6" s="22">
        <f t="shared" si="8"/>
        <v>85.93</v>
      </c>
      <c r="BS6" s="22">
        <f t="shared" si="8"/>
        <v>105.28</v>
      </c>
      <c r="BT6" s="22">
        <f t="shared" si="8"/>
        <v>99.73</v>
      </c>
      <c r="BU6" s="22">
        <f t="shared" si="8"/>
        <v>94.78</v>
      </c>
      <c r="BV6" s="22">
        <f t="shared" si="8"/>
        <v>94.41</v>
      </c>
      <c r="BW6" s="22">
        <f t="shared" si="8"/>
        <v>90.96</v>
      </c>
      <c r="BX6" s="22">
        <f t="shared" si="8"/>
        <v>90.66</v>
      </c>
      <c r="BY6" s="22">
        <f t="shared" si="8"/>
        <v>90.78</v>
      </c>
      <c r="BZ6" s="21" t="str">
        <f>IF(BZ7="","",IF(BZ7="-","【-】","【"&amp;SUBSTITUTE(TEXT(BZ7,"#,##0.00"),"-","△")&amp;"】"))</f>
        <v>【97.59】</v>
      </c>
      <c r="CA6" s="22">
        <f>IF(CA7="",NA(),CA7)</f>
        <v>140.75</v>
      </c>
      <c r="CB6" s="22">
        <f t="shared" ref="CB6:CJ6" si="9">IF(CB7="",NA(),CB7)</f>
        <v>141.01</v>
      </c>
      <c r="CC6" s="22">
        <f t="shared" si="9"/>
        <v>146.76</v>
      </c>
      <c r="CD6" s="22">
        <f t="shared" si="9"/>
        <v>137.94999999999999</v>
      </c>
      <c r="CE6" s="22">
        <f t="shared" si="9"/>
        <v>145.51</v>
      </c>
      <c r="CF6" s="22">
        <f t="shared" si="9"/>
        <v>181.3</v>
      </c>
      <c r="CG6" s="22">
        <f t="shared" si="9"/>
        <v>192.13</v>
      </c>
      <c r="CH6" s="22">
        <f t="shared" si="9"/>
        <v>197.04</v>
      </c>
      <c r="CI6" s="22">
        <f t="shared" si="9"/>
        <v>199.33</v>
      </c>
      <c r="CJ6" s="22">
        <f t="shared" si="9"/>
        <v>202.75</v>
      </c>
      <c r="CK6" s="21" t="str">
        <f>IF(CK7="","",IF(CK7="-","【-】","【"&amp;SUBSTITUTE(TEXT(CK7,"#,##0.00"),"-","△")&amp;"】"))</f>
        <v>【181.66】</v>
      </c>
      <c r="CL6" s="22">
        <f>IF(CL7="",NA(),CL7)</f>
        <v>70.819999999999993</v>
      </c>
      <c r="CM6" s="22">
        <f t="shared" ref="CM6:CU6" si="10">IF(CM7="",NA(),CM7)</f>
        <v>68.930000000000007</v>
      </c>
      <c r="CN6" s="22">
        <f t="shared" si="10"/>
        <v>67.36</v>
      </c>
      <c r="CO6" s="22">
        <f t="shared" si="10"/>
        <v>63.87</v>
      </c>
      <c r="CP6" s="22">
        <f t="shared" si="10"/>
        <v>65.02</v>
      </c>
      <c r="CQ6" s="22">
        <f t="shared" si="10"/>
        <v>55.89</v>
      </c>
      <c r="CR6" s="22">
        <f t="shared" si="10"/>
        <v>53.87</v>
      </c>
      <c r="CS6" s="22">
        <f t="shared" si="10"/>
        <v>54.49</v>
      </c>
      <c r="CT6" s="22">
        <f t="shared" si="10"/>
        <v>54.8</v>
      </c>
      <c r="CU6" s="22">
        <f t="shared" si="10"/>
        <v>55.47</v>
      </c>
      <c r="CV6" s="21" t="str">
        <f>IF(CV7="","",IF(CV7="-","【-】","【"&amp;SUBSTITUTE(TEXT(CV7,"#,##0.00"),"-","△")&amp;"】"))</f>
        <v>【60.21】</v>
      </c>
      <c r="CW6" s="22">
        <f>IF(CW7="",NA(),CW7)</f>
        <v>55.87</v>
      </c>
      <c r="CX6" s="22">
        <f t="shared" ref="CX6:DF6" si="11">IF(CX7="",NA(),CX7)</f>
        <v>56.08</v>
      </c>
      <c r="CY6" s="22">
        <f t="shared" si="11"/>
        <v>55.35</v>
      </c>
      <c r="CZ6" s="22">
        <f t="shared" si="11"/>
        <v>57.35</v>
      </c>
      <c r="DA6" s="22">
        <f t="shared" si="11"/>
        <v>55.12</v>
      </c>
      <c r="DB6" s="22">
        <f t="shared" si="11"/>
        <v>81.27</v>
      </c>
      <c r="DC6" s="22">
        <f t="shared" si="11"/>
        <v>79.489999999999995</v>
      </c>
      <c r="DD6" s="22">
        <f t="shared" si="11"/>
        <v>78.8</v>
      </c>
      <c r="DE6" s="22">
        <f t="shared" si="11"/>
        <v>77.98</v>
      </c>
      <c r="DF6" s="22">
        <f t="shared" si="11"/>
        <v>76.97</v>
      </c>
      <c r="DG6" s="21" t="str">
        <f>IF(DG7="","",IF(DG7="-","【-】","【"&amp;SUBSTITUTE(TEXT(DG7,"#,##0.00"),"-","△")&amp;"】"))</f>
        <v>【89.21】</v>
      </c>
      <c r="DH6" s="22">
        <f>IF(DH7="",NA(),DH7)</f>
        <v>56.77</v>
      </c>
      <c r="DI6" s="22">
        <f t="shared" ref="DI6:DQ6" si="12">IF(DI7="",NA(),DI7)</f>
        <v>58.03</v>
      </c>
      <c r="DJ6" s="22">
        <f t="shared" si="12"/>
        <v>59.42</v>
      </c>
      <c r="DK6" s="22">
        <f t="shared" si="12"/>
        <v>60.39</v>
      </c>
      <c r="DL6" s="22">
        <f t="shared" si="12"/>
        <v>61.36</v>
      </c>
      <c r="DM6" s="22">
        <f t="shared" si="12"/>
        <v>50.63</v>
      </c>
      <c r="DN6" s="22">
        <f t="shared" si="12"/>
        <v>50.75</v>
      </c>
      <c r="DO6" s="22">
        <f t="shared" si="12"/>
        <v>51.72</v>
      </c>
      <c r="DP6" s="22">
        <f t="shared" si="12"/>
        <v>52.27</v>
      </c>
      <c r="DQ6" s="22">
        <f t="shared" si="12"/>
        <v>52.87</v>
      </c>
      <c r="DR6" s="21" t="str">
        <f>IF(DR7="","",IF(DR7="-","【-】","【"&amp;SUBSTITUTE(TEXT(DR7,"#,##0.00"),"-","△")&amp;"】"))</f>
        <v>【52.41】</v>
      </c>
      <c r="DS6" s="22">
        <f>IF(DS7="",NA(),DS7)</f>
        <v>31.45</v>
      </c>
      <c r="DT6" s="22">
        <f t="shared" ref="DT6:EB6" si="13">IF(DT7="",NA(),DT7)</f>
        <v>32.17</v>
      </c>
      <c r="DU6" s="22">
        <f t="shared" si="13"/>
        <v>34.19</v>
      </c>
      <c r="DV6" s="22">
        <f t="shared" si="13"/>
        <v>35.74</v>
      </c>
      <c r="DW6" s="22">
        <f t="shared" si="13"/>
        <v>39.270000000000003</v>
      </c>
      <c r="DX6" s="22">
        <f t="shared" si="13"/>
        <v>18.28</v>
      </c>
      <c r="DY6" s="22">
        <f t="shared" si="13"/>
        <v>21.14</v>
      </c>
      <c r="DZ6" s="22">
        <f t="shared" si="13"/>
        <v>22.12</v>
      </c>
      <c r="EA6" s="22">
        <f t="shared" si="13"/>
        <v>25.67</v>
      </c>
      <c r="EB6" s="22">
        <f t="shared" si="13"/>
        <v>26.86</v>
      </c>
      <c r="EC6" s="21" t="str">
        <f>IF(EC7="","",IF(EC7="-","【-】","【"&amp;SUBSTITUTE(TEXT(EC7,"#,##0.00"),"-","△")&amp;"】"))</f>
        <v>【26.78】</v>
      </c>
      <c r="ED6" s="22">
        <f>IF(ED7="",NA(),ED7)</f>
        <v>0.43</v>
      </c>
      <c r="EE6" s="22">
        <f t="shared" ref="EE6:EM6" si="14">IF(EE7="",NA(),EE7)</f>
        <v>0.8</v>
      </c>
      <c r="EF6" s="22">
        <f t="shared" si="14"/>
        <v>0.23</v>
      </c>
      <c r="EG6" s="22">
        <f t="shared" si="14"/>
        <v>0.32</v>
      </c>
      <c r="EH6" s="22">
        <f t="shared" si="14"/>
        <v>0.35</v>
      </c>
      <c r="EI6" s="22">
        <f t="shared" si="14"/>
        <v>0.53</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245437</v>
      </c>
      <c r="D7" s="24">
        <v>46</v>
      </c>
      <c r="E7" s="24">
        <v>1</v>
      </c>
      <c r="F7" s="24">
        <v>0</v>
      </c>
      <c r="G7" s="24">
        <v>1</v>
      </c>
      <c r="H7" s="24" t="s">
        <v>93</v>
      </c>
      <c r="I7" s="24" t="s">
        <v>94</v>
      </c>
      <c r="J7" s="24" t="s">
        <v>95</v>
      </c>
      <c r="K7" s="24" t="s">
        <v>96</v>
      </c>
      <c r="L7" s="24" t="s">
        <v>97</v>
      </c>
      <c r="M7" s="24" t="s">
        <v>98</v>
      </c>
      <c r="N7" s="25" t="s">
        <v>99</v>
      </c>
      <c r="O7" s="25">
        <v>65.86</v>
      </c>
      <c r="P7" s="25">
        <v>99.91</v>
      </c>
      <c r="Q7" s="25">
        <v>2508</v>
      </c>
      <c r="R7" s="25">
        <v>13759</v>
      </c>
      <c r="S7" s="25">
        <v>256.55</v>
      </c>
      <c r="T7" s="25">
        <v>53.63</v>
      </c>
      <c r="U7" s="25">
        <v>13663</v>
      </c>
      <c r="V7" s="25">
        <v>35.33</v>
      </c>
      <c r="W7" s="25">
        <v>386.73</v>
      </c>
      <c r="X7" s="25">
        <v>103.44</v>
      </c>
      <c r="Y7" s="25">
        <v>103.35</v>
      </c>
      <c r="Z7" s="25">
        <v>100.31</v>
      </c>
      <c r="AA7" s="25">
        <v>106.52</v>
      </c>
      <c r="AB7" s="25">
        <v>102.32</v>
      </c>
      <c r="AC7" s="25">
        <v>108.35</v>
      </c>
      <c r="AD7" s="25">
        <v>107.81</v>
      </c>
      <c r="AE7" s="25">
        <v>107.21</v>
      </c>
      <c r="AF7" s="25">
        <v>105.97</v>
      </c>
      <c r="AG7" s="25">
        <v>105.08</v>
      </c>
      <c r="AH7" s="25">
        <v>107.26</v>
      </c>
      <c r="AI7" s="25">
        <v>0</v>
      </c>
      <c r="AJ7" s="25">
        <v>0</v>
      </c>
      <c r="AK7" s="25">
        <v>0</v>
      </c>
      <c r="AL7" s="25">
        <v>0</v>
      </c>
      <c r="AM7" s="25">
        <v>0</v>
      </c>
      <c r="AN7" s="25">
        <v>3.98</v>
      </c>
      <c r="AO7" s="25">
        <v>8.86</v>
      </c>
      <c r="AP7" s="25">
        <v>7.65</v>
      </c>
      <c r="AQ7" s="25">
        <v>8.52</v>
      </c>
      <c r="AR7" s="25">
        <v>10.8</v>
      </c>
      <c r="AS7" s="25">
        <v>1.61</v>
      </c>
      <c r="AT7" s="25">
        <v>212.76</v>
      </c>
      <c r="AU7" s="25">
        <v>210.41</v>
      </c>
      <c r="AV7" s="25">
        <v>222.11</v>
      </c>
      <c r="AW7" s="25">
        <v>263.52</v>
      </c>
      <c r="AX7" s="25">
        <v>293.43</v>
      </c>
      <c r="AY7" s="25">
        <v>367.55</v>
      </c>
      <c r="AZ7" s="25">
        <v>384.23</v>
      </c>
      <c r="BA7" s="25">
        <v>364.3</v>
      </c>
      <c r="BB7" s="25">
        <v>378.87</v>
      </c>
      <c r="BC7" s="25">
        <v>362.35</v>
      </c>
      <c r="BD7" s="25">
        <v>239.69</v>
      </c>
      <c r="BE7" s="25">
        <v>553.49</v>
      </c>
      <c r="BF7" s="25">
        <v>575.41</v>
      </c>
      <c r="BG7" s="25">
        <v>526.16999999999996</v>
      </c>
      <c r="BH7" s="25">
        <v>449.04</v>
      </c>
      <c r="BI7" s="25">
        <v>452.83</v>
      </c>
      <c r="BJ7" s="25">
        <v>418.68</v>
      </c>
      <c r="BK7" s="25">
        <v>439.43</v>
      </c>
      <c r="BL7" s="25">
        <v>438.41</v>
      </c>
      <c r="BM7" s="25">
        <v>430.23</v>
      </c>
      <c r="BN7" s="25">
        <v>429.24</v>
      </c>
      <c r="BO7" s="25">
        <v>264.86</v>
      </c>
      <c r="BP7" s="25">
        <v>88.17</v>
      </c>
      <c r="BQ7" s="25">
        <v>83.24</v>
      </c>
      <c r="BR7" s="25">
        <v>85.93</v>
      </c>
      <c r="BS7" s="25">
        <v>105.28</v>
      </c>
      <c r="BT7" s="25">
        <v>99.73</v>
      </c>
      <c r="BU7" s="25">
        <v>94.78</v>
      </c>
      <c r="BV7" s="25">
        <v>94.41</v>
      </c>
      <c r="BW7" s="25">
        <v>90.96</v>
      </c>
      <c r="BX7" s="25">
        <v>90.66</v>
      </c>
      <c r="BY7" s="25">
        <v>90.78</v>
      </c>
      <c r="BZ7" s="25">
        <v>97.59</v>
      </c>
      <c r="CA7" s="25">
        <v>140.75</v>
      </c>
      <c r="CB7" s="25">
        <v>141.01</v>
      </c>
      <c r="CC7" s="25">
        <v>146.76</v>
      </c>
      <c r="CD7" s="25">
        <v>137.94999999999999</v>
      </c>
      <c r="CE7" s="25">
        <v>145.51</v>
      </c>
      <c r="CF7" s="25">
        <v>181.3</v>
      </c>
      <c r="CG7" s="25">
        <v>192.13</v>
      </c>
      <c r="CH7" s="25">
        <v>197.04</v>
      </c>
      <c r="CI7" s="25">
        <v>199.33</v>
      </c>
      <c r="CJ7" s="25">
        <v>202.75</v>
      </c>
      <c r="CK7" s="25">
        <v>181.66</v>
      </c>
      <c r="CL7" s="25">
        <v>70.819999999999993</v>
      </c>
      <c r="CM7" s="25">
        <v>68.930000000000007</v>
      </c>
      <c r="CN7" s="25">
        <v>67.36</v>
      </c>
      <c r="CO7" s="25">
        <v>63.87</v>
      </c>
      <c r="CP7" s="25">
        <v>65.02</v>
      </c>
      <c r="CQ7" s="25">
        <v>55.89</v>
      </c>
      <c r="CR7" s="25">
        <v>53.87</v>
      </c>
      <c r="CS7" s="25">
        <v>54.49</v>
      </c>
      <c r="CT7" s="25">
        <v>54.8</v>
      </c>
      <c r="CU7" s="25">
        <v>55.47</v>
      </c>
      <c r="CV7" s="25">
        <v>60.21</v>
      </c>
      <c r="CW7" s="25">
        <v>55.87</v>
      </c>
      <c r="CX7" s="25">
        <v>56.08</v>
      </c>
      <c r="CY7" s="25">
        <v>55.35</v>
      </c>
      <c r="CZ7" s="25">
        <v>57.35</v>
      </c>
      <c r="DA7" s="25">
        <v>55.12</v>
      </c>
      <c r="DB7" s="25">
        <v>81.27</v>
      </c>
      <c r="DC7" s="25">
        <v>79.489999999999995</v>
      </c>
      <c r="DD7" s="25">
        <v>78.8</v>
      </c>
      <c r="DE7" s="25">
        <v>77.98</v>
      </c>
      <c r="DF7" s="25">
        <v>76.97</v>
      </c>
      <c r="DG7" s="25">
        <v>89.21</v>
      </c>
      <c r="DH7" s="25">
        <v>56.77</v>
      </c>
      <c r="DI7" s="25">
        <v>58.03</v>
      </c>
      <c r="DJ7" s="25">
        <v>59.42</v>
      </c>
      <c r="DK7" s="25">
        <v>60.39</v>
      </c>
      <c r="DL7" s="25">
        <v>61.36</v>
      </c>
      <c r="DM7" s="25">
        <v>50.63</v>
      </c>
      <c r="DN7" s="25">
        <v>50.75</v>
      </c>
      <c r="DO7" s="25">
        <v>51.72</v>
      </c>
      <c r="DP7" s="25">
        <v>52.27</v>
      </c>
      <c r="DQ7" s="25">
        <v>52.87</v>
      </c>
      <c r="DR7" s="25">
        <v>52.41</v>
      </c>
      <c r="DS7" s="25">
        <v>31.45</v>
      </c>
      <c r="DT7" s="25">
        <v>32.17</v>
      </c>
      <c r="DU7" s="25">
        <v>34.19</v>
      </c>
      <c r="DV7" s="25">
        <v>35.74</v>
      </c>
      <c r="DW7" s="25">
        <v>39.270000000000003</v>
      </c>
      <c r="DX7" s="25">
        <v>18.28</v>
      </c>
      <c r="DY7" s="25">
        <v>21.14</v>
      </c>
      <c r="DZ7" s="25">
        <v>22.12</v>
      </c>
      <c r="EA7" s="25">
        <v>25.67</v>
      </c>
      <c r="EB7" s="25">
        <v>26.86</v>
      </c>
      <c r="EC7" s="25">
        <v>26.78</v>
      </c>
      <c r="ED7" s="25">
        <v>0.43</v>
      </c>
      <c r="EE7" s="25">
        <v>0.8</v>
      </c>
      <c r="EF7" s="25">
        <v>0.23</v>
      </c>
      <c r="EG7" s="25">
        <v>0.32</v>
      </c>
      <c r="EH7" s="25">
        <v>0.35</v>
      </c>
      <c r="EI7" s="25">
        <v>0.53</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