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ml.chart+xml" PartName="/xl/charts/chart10.xml"/>
  <Override ContentType="application/vnd.openxmlformats-officedocument.drawingml.chart+xml" PartName="/xl/charts/chart1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-tanaka\Desktop\〇経営比較分析表\【経営比較分析表】2024_244724_46_1718\"/>
    </mc:Choice>
  </mc:AlternateContent>
  <xr:revisionPtr revIDLastSave="0" documentId="13_ncr:1_{D1451A55-E810-41DF-8124-E10372C1EEA1}" xr6:coauthVersionLast="47" xr6:coauthVersionMax="47" xr10:uidLastSave="{00000000-0000-0000-0000-000000000000}"/>
  <workbookProtection workbookAlgorithmName="SHA-512" workbookHashValue="j8cddykph/SCbi2s13rtS/ZxHp+K+5SOA4xkuy9guKlqwUAR/fWV2IXC2N77Zn4Y5Rw4JVK+Zy435hthskd8KQ==" workbookSaltValue="tp92nGij7iieakBiMKKIGg==" workbookSpinCount="100000" lockStructure="1"/>
  <bookViews>
    <workbookView xWindow="-108" yWindow="-108" windowWidth="23256" windowHeight="12456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BB8" i="4" s="1"/>
  <c r="T6" i="5"/>
  <c r="AT8" i="4" s="1"/>
  <c r="S6" i="5"/>
  <c r="AL8" i="4" s="1"/>
  <c r="R6" i="5"/>
  <c r="AD10" i="4" s="1"/>
  <c r="Q6" i="5"/>
  <c r="W10" i="4" s="1"/>
  <c r="P6" i="5"/>
  <c r="P10" i="4" s="1"/>
  <c r="O6" i="5"/>
  <c r="I10" i="4" s="1"/>
  <c r="N6" i="5"/>
  <c r="B10" i="4" s="1"/>
  <c r="M6" i="5"/>
  <c r="AD8" i="4" s="1"/>
  <c r="L6" i="5"/>
  <c r="W8" i="4" s="1"/>
  <c r="K6" i="5"/>
  <c r="P8" i="4" s="1"/>
  <c r="J6" i="5"/>
  <c r="I8" i="4" s="1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M85" i="4"/>
  <c r="H85" i="4"/>
  <c r="G85" i="4"/>
  <c r="BB10" i="4"/>
  <c r="AT10" i="4"/>
  <c r="B6" i="4"/>
</calcChain>
</file>

<file path=xl/sharedStrings.xml><?xml version="1.0" encoding="utf-8"?>
<sst xmlns="http://schemas.openxmlformats.org/spreadsheetml/2006/main" count="319" uniqueCount="115">
  <si>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</si>
  <si>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</si>
  <si>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</si>
  <si>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</si>
  <si>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</si>
  <si>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</si>
  <si>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</si>
  <si>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</si>
  <si>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</si>
  <si>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</si>
  <si>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</si>
  <si>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</si>
  <si>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</si>
  <si>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</si>
  <si>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</si>
  <si>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</si>
  <si>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</si>
  <si>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</si>
  <si>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</si>
  <si>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</si>
  <si>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</si>
  <si>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</si>
  <si>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</si>
  <si>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</si>
  <si>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</si>
  <si>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</si>
  <si>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</si>
  <si>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</si>
  <si>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</si>
  <si>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</si>
  <si>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</si>
  <si>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</si>
  <si>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</si>
  <si>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</si>
  <si>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</si>
  <si>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</si>
  <si>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</si>
  <si>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</si>
  <si>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</si>
  <si>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</si>
  <si>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</si>
  <si>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</si>
  <si>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</si>
  <si>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</si>
  <si>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</si>
  <si>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</si>
  <si>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</si>
  <si>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</si>
  <si>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</si>
  <si>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</si>
  <si>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</si>
  <si>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</si>
  <si>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</si>
  <si>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</si>
  <si>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</si>
  <si>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</si>
  <si>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</si>
  <si>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</si>
  <si>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</si>
  <si>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</si>
  <si>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</si>
  <si>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</si>
  <si>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</si>
  <si>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</si>
  <si>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</si>
  <si>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</si>
  <si>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</si>
  <si>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</si>
  <si>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</si>
  <si>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</si>
  <si>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</si>
  <si>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</si>
  <si>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</si>
  <si>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</si>
  <si>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</si>
  <si>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</si>
  <si>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</si>
  <si>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</si>
  <si>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</si>
  <si>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</si>
  <si>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</si>
  <si>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</si>
  <si>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</si>
  <si>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</si>
  <si>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</si>
  <si>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</si>
  <si>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</si>
  <si>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</si>
  <si>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</si>
  <si>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</si>
  <si>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</si>
  <si>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</si>
  <si>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</si>
  <si>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</si>
  <si>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</si>
  <si>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</si>
  <si>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三重県　南伊勢町</t>
  </si>
  <si>
    <t>法適用</t>
  </si>
  <si>
    <t>下水道事業</t>
  </si>
  <si>
    <t>農業集落排水</t>
  </si>
  <si>
    <t>F2</t>
  </si>
  <si>
    <t>自治体職員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</si>
  <si>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</si>
  <si>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</si>
  <si>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</si>
  <si>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</si>
  <si>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</si>
  <si>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</si>
  <si>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</si>
  <si>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</si>
  <si>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</si>
  <si>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</si>
  <si>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当町の下水道事業は、令和6年度から地方公営企業法を適用したため、令和6年度からとなっています。
  経常収支比率は類似団体と比較しても、大きく下回っている状況である。元金償還金については、一般会計への依存が大きくなっている。汚水処理原価についても、ほぼ平均値ではあるが、さらなる維持管理費の縮減を実施するなど、経営の健全化を図る必要ある。</t>
    <rPh sb="51" eb="53">
      <t>ケイジョウ</t>
    </rPh>
    <rPh sb="53" eb="55">
      <t>シュウシ</t>
    </rPh>
    <rPh sb="55" eb="57">
      <t>ヒリツ</t>
    </rPh>
    <rPh sb="58" eb="62">
      <t>ルイジダンタイ</t>
    </rPh>
    <rPh sb="63" eb="65">
      <t>ヒカク</t>
    </rPh>
    <rPh sb="69" eb="70">
      <t>オオ</t>
    </rPh>
    <rPh sb="72" eb="74">
      <t>シタマワ</t>
    </rPh>
    <rPh sb="78" eb="80">
      <t>ジョウキョウ</t>
    </rPh>
    <rPh sb="84" eb="88">
      <t>ガンキンショウカン</t>
    </rPh>
    <rPh sb="88" eb="89">
      <t>キン</t>
    </rPh>
    <rPh sb="95" eb="99">
      <t>イッパンカイケイ</t>
    </rPh>
    <rPh sb="101" eb="103">
      <t>イゾン</t>
    </rPh>
    <rPh sb="104" eb="105">
      <t>オオ</t>
    </rPh>
    <rPh sb="113" eb="117">
      <t>オスイショリ</t>
    </rPh>
    <rPh sb="117" eb="119">
      <t>ゲンカ</t>
    </rPh>
    <rPh sb="127" eb="130">
      <t>ヘイキンチ</t>
    </rPh>
    <rPh sb="140" eb="145">
      <t>イジカンリヒ</t>
    </rPh>
    <rPh sb="146" eb="148">
      <t>シュクゲン</t>
    </rPh>
    <rPh sb="149" eb="151">
      <t>ジッシ</t>
    </rPh>
    <rPh sb="156" eb="158">
      <t>ケイエイ</t>
    </rPh>
    <rPh sb="159" eb="162">
      <t>ケンゼンカ</t>
    </rPh>
    <rPh sb="163" eb="164">
      <t>ハカ</t>
    </rPh>
    <rPh sb="165" eb="167">
      <t>ヒツヨウ</t>
    </rPh>
    <phoneticPr fontId="4"/>
  </si>
  <si>
    <t xml:space="preserve">  現時点では、対応年数に達している施設がないことから、更新については検討はしていないため、適切な維持管理を行うことで、修繕等の経費を抑えていく必要がある。</t>
    <rPh sb="2" eb="5">
      <t>ゲンジテン</t>
    </rPh>
    <rPh sb="8" eb="12">
      <t>タイオウネンスウ</t>
    </rPh>
    <rPh sb="13" eb="14">
      <t>タッ</t>
    </rPh>
    <rPh sb="18" eb="20">
      <t>シセツ</t>
    </rPh>
    <rPh sb="28" eb="30">
      <t>コウシン</t>
    </rPh>
    <rPh sb="35" eb="37">
      <t>ケントウ</t>
    </rPh>
    <rPh sb="46" eb="48">
      <t>テキセツ</t>
    </rPh>
    <rPh sb="49" eb="53">
      <t>イジカンリ</t>
    </rPh>
    <rPh sb="54" eb="55">
      <t>オコナ</t>
    </rPh>
    <rPh sb="60" eb="62">
      <t>シュウゼン</t>
    </rPh>
    <rPh sb="62" eb="63">
      <t>トウ</t>
    </rPh>
    <rPh sb="64" eb="66">
      <t>ケイヒ</t>
    </rPh>
    <rPh sb="67" eb="68">
      <t>オサ</t>
    </rPh>
    <rPh sb="72" eb="74">
      <t>ヒツヨウ</t>
    </rPh>
    <phoneticPr fontId="4"/>
  </si>
  <si>
    <t xml:space="preserve">  人口減少による有収水量の減少や更新コストの増加を考慮すると、今後は経費回収率の低下が見込まれるため、より一層の加入促進を行うとともに、維持管理コストの縮減が必要となる。</t>
    <rPh sb="2" eb="6">
      <t>ジンコウゲンショウ</t>
    </rPh>
    <rPh sb="9" eb="11">
      <t>ユウシュウ</t>
    </rPh>
    <rPh sb="11" eb="13">
      <t>スイリョウ</t>
    </rPh>
    <rPh sb="14" eb="16">
      <t>ゲンショウ</t>
    </rPh>
    <rPh sb="17" eb="19">
      <t>コウシン</t>
    </rPh>
    <rPh sb="23" eb="25">
      <t>ゾウカ</t>
    </rPh>
    <rPh sb="26" eb="28">
      <t>コウリョ</t>
    </rPh>
    <rPh sb="32" eb="34">
      <t>コンゴ</t>
    </rPh>
    <rPh sb="35" eb="37">
      <t>ケイヒ</t>
    </rPh>
    <rPh sb="37" eb="40">
      <t>カイシュウリツ</t>
    </rPh>
    <rPh sb="41" eb="43">
      <t>テイカ</t>
    </rPh>
    <rPh sb="44" eb="46">
      <t>ミコ</t>
    </rPh>
    <rPh sb="54" eb="56">
      <t>イッソウ</t>
    </rPh>
    <rPh sb="57" eb="61">
      <t>カニュウソクシン</t>
    </rPh>
    <rPh sb="62" eb="63">
      <t>オコナ</t>
    </rPh>
    <rPh sb="69" eb="73">
      <t>イジカンリ</t>
    </rPh>
    <rPh sb="77" eb="79">
      <t>シュクゲン</t>
    </rPh>
    <rPh sb="80" eb="82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</si>
</sst>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62-47AA-B412-86FB60175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62-47AA-B412-86FB60175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36.49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36-41C7-8DC4-CABD4A4DE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45.32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36-41C7-8DC4-CABD4A4DE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81.239999999999995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04-46B0-A4F1-A678B4819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04-46B0-A4F1-A678B4819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61.28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50-4B5C-A415-9D9A57F50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106.62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0-4B5C-A415-9D9A57F50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E7-441C-B129-42E899E4D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E7-441C-B129-42E899E4D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9D-4396-BCC0-FA6521FDC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9D-4396-BCC0-FA6521FDC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159.84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50-4359-BD8D-688FCFF0D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107.99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50-4359-BD8D-688FCFF0D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-1360.17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B6-428B-9B7D-F9CDF9190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B6-428B-9B7D-F9CDF9190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513.07000000000005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A-4D09-A2D1-236EA01E9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791.46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0A-4D09-A2D1-236EA01E9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63.85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9-45C4-B53F-AB15C5BD2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47.96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99-45C4-B53F-AB15C5BD2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297.29000000000002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5-4DE5-A07E-F6D6F56E1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325.85000000000002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5-4DE5-A07E-F6D6F56E1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Relationship Id="rId10" Target="../charts/chart10.xml" Type="http://schemas.openxmlformats.org/officeDocument/2006/relationships/chart"/><Relationship Id="rId11" Target="../charts/chart11.xml" Type="http://schemas.openxmlformats.org/officeDocument/2006/relationships/chart"/><Relationship Id="rId2" Target="../charts/chart2.xml" Type="http://schemas.openxmlformats.org/officeDocument/2006/relationships/chart"/><Relationship Id="rId3" Target="../charts/chart3.xml" Type="http://schemas.openxmlformats.org/officeDocument/2006/relationships/chart"/><Relationship Id="rId4" Target="../charts/chart4.xml" Type="http://schemas.openxmlformats.org/officeDocument/2006/relationships/chart"/><Relationship Id="rId5" Target="../charts/chart5.xml" Type="http://schemas.openxmlformats.org/officeDocument/2006/relationships/chart"/><Relationship Id="rId6" Target="../charts/chart6.xml" Type="http://schemas.openxmlformats.org/officeDocument/2006/relationships/chart"/><Relationship Id="rId7" Target="../charts/chart7.xml" Type="http://schemas.openxmlformats.org/officeDocument/2006/relationships/chart"/><Relationship Id="rId8" Target="../charts/chart8.xml" Type="http://schemas.openxmlformats.org/officeDocument/2006/relationships/chart"/><Relationship Id="rId9" Target="../charts/chart9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【798.10】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【286.33】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V57" zoomScaleNormal="100" workbookViewId="0">
      <selection activeCell="BJ72" sqref="BJ72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</row>
    <row r="3" spans="1:78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</row>
    <row r="4" spans="1:78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67" t="str">
        <f>データ!H6</f>
        <v>三重県　南伊勢町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50" t="s">
        <v>1</v>
      </c>
      <c r="C7" s="50"/>
      <c r="D7" s="50"/>
      <c r="E7" s="50"/>
      <c r="F7" s="50"/>
      <c r="G7" s="50"/>
      <c r="H7" s="50"/>
      <c r="I7" s="50" t="s">
        <v>2</v>
      </c>
      <c r="J7" s="50"/>
      <c r="K7" s="50"/>
      <c r="L7" s="50"/>
      <c r="M7" s="50"/>
      <c r="N7" s="50"/>
      <c r="O7" s="50"/>
      <c r="P7" s="50" t="s">
        <v>3</v>
      </c>
      <c r="Q7" s="50"/>
      <c r="R7" s="50"/>
      <c r="S7" s="50"/>
      <c r="T7" s="50"/>
      <c r="U7" s="50"/>
      <c r="V7" s="50"/>
      <c r="W7" s="50" t="s">
        <v>4</v>
      </c>
      <c r="X7" s="50"/>
      <c r="Y7" s="50"/>
      <c r="Z7" s="50"/>
      <c r="AA7" s="50"/>
      <c r="AB7" s="50"/>
      <c r="AC7" s="50"/>
      <c r="AD7" s="50" t="s">
        <v>5</v>
      </c>
      <c r="AE7" s="50"/>
      <c r="AF7" s="50"/>
      <c r="AG7" s="50"/>
      <c r="AH7" s="50"/>
      <c r="AI7" s="50"/>
      <c r="AJ7" s="50"/>
      <c r="AK7" s="3"/>
      <c r="AL7" s="50" t="s">
        <v>6</v>
      </c>
      <c r="AM7" s="50"/>
      <c r="AN7" s="50"/>
      <c r="AO7" s="50"/>
      <c r="AP7" s="50"/>
      <c r="AQ7" s="50"/>
      <c r="AR7" s="50"/>
      <c r="AS7" s="50"/>
      <c r="AT7" s="50" t="s">
        <v>7</v>
      </c>
      <c r="AU7" s="50"/>
      <c r="AV7" s="50"/>
      <c r="AW7" s="50"/>
      <c r="AX7" s="50"/>
      <c r="AY7" s="50"/>
      <c r="AZ7" s="50"/>
      <c r="BA7" s="50"/>
      <c r="BB7" s="50" t="s">
        <v>8</v>
      </c>
      <c r="BC7" s="50"/>
      <c r="BD7" s="50"/>
      <c r="BE7" s="50"/>
      <c r="BF7" s="50"/>
      <c r="BG7" s="50"/>
      <c r="BH7" s="50"/>
      <c r="BI7" s="50"/>
      <c r="BJ7" s="3"/>
      <c r="BK7" s="3"/>
      <c r="BL7" s="68" t="s">
        <v>9</v>
      </c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70"/>
    </row>
    <row r="8" spans="1:78" ht="18.75" customHeight="1" x14ac:dyDescent="0.2">
      <c r="A8" s="2"/>
      <c r="B8" s="64" t="str">
        <f>データ!I6</f>
        <v>法適用</v>
      </c>
      <c r="C8" s="64"/>
      <c r="D8" s="64"/>
      <c r="E8" s="64"/>
      <c r="F8" s="64"/>
      <c r="G8" s="64"/>
      <c r="H8" s="64"/>
      <c r="I8" s="64" t="str">
        <f>データ!J6</f>
        <v>下水道事業</v>
      </c>
      <c r="J8" s="64"/>
      <c r="K8" s="64"/>
      <c r="L8" s="64"/>
      <c r="M8" s="64"/>
      <c r="N8" s="64"/>
      <c r="O8" s="64"/>
      <c r="P8" s="64" t="str">
        <f>データ!K6</f>
        <v>農業集落排水</v>
      </c>
      <c r="Q8" s="64"/>
      <c r="R8" s="64"/>
      <c r="S8" s="64"/>
      <c r="T8" s="64"/>
      <c r="U8" s="64"/>
      <c r="V8" s="64"/>
      <c r="W8" s="64" t="str">
        <f>データ!L6</f>
        <v>F2</v>
      </c>
      <c r="X8" s="64"/>
      <c r="Y8" s="64"/>
      <c r="Z8" s="64"/>
      <c r="AA8" s="64"/>
      <c r="AB8" s="64"/>
      <c r="AC8" s="64"/>
      <c r="AD8" s="65" t="str">
        <f>データ!$M$6</f>
        <v>自治体職員</v>
      </c>
      <c r="AE8" s="65"/>
      <c r="AF8" s="65"/>
      <c r="AG8" s="65"/>
      <c r="AH8" s="65"/>
      <c r="AI8" s="65"/>
      <c r="AJ8" s="65"/>
      <c r="AK8" s="3"/>
      <c r="AL8" s="44">
        <f>データ!S6</f>
        <v>10489</v>
      </c>
      <c r="AM8" s="44"/>
      <c r="AN8" s="44"/>
      <c r="AO8" s="44"/>
      <c r="AP8" s="44"/>
      <c r="AQ8" s="44"/>
      <c r="AR8" s="44"/>
      <c r="AS8" s="44"/>
      <c r="AT8" s="45">
        <f>データ!T6</f>
        <v>241.89</v>
      </c>
      <c r="AU8" s="45"/>
      <c r="AV8" s="45"/>
      <c r="AW8" s="45"/>
      <c r="AX8" s="45"/>
      <c r="AY8" s="45"/>
      <c r="AZ8" s="45"/>
      <c r="BA8" s="45"/>
      <c r="BB8" s="45">
        <f>データ!U6</f>
        <v>43.36</v>
      </c>
      <c r="BC8" s="45"/>
      <c r="BD8" s="45"/>
      <c r="BE8" s="45"/>
      <c r="BF8" s="45"/>
      <c r="BG8" s="45"/>
      <c r="BH8" s="45"/>
      <c r="BI8" s="45"/>
      <c r="BJ8" s="3"/>
      <c r="BK8" s="3"/>
      <c r="BL8" s="60" t="s">
        <v>10</v>
      </c>
      <c r="BM8" s="61"/>
      <c r="BN8" s="62" t="s">
        <v>11</v>
      </c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3"/>
    </row>
    <row r="9" spans="1:78" ht="18.75" customHeight="1" x14ac:dyDescent="0.2">
      <c r="A9" s="2"/>
      <c r="B9" s="50" t="s">
        <v>12</v>
      </c>
      <c r="C9" s="50"/>
      <c r="D9" s="50"/>
      <c r="E9" s="50"/>
      <c r="F9" s="50"/>
      <c r="G9" s="50"/>
      <c r="H9" s="50"/>
      <c r="I9" s="50" t="s">
        <v>13</v>
      </c>
      <c r="J9" s="50"/>
      <c r="K9" s="50"/>
      <c r="L9" s="50"/>
      <c r="M9" s="50"/>
      <c r="N9" s="50"/>
      <c r="O9" s="50"/>
      <c r="P9" s="50" t="s">
        <v>14</v>
      </c>
      <c r="Q9" s="50"/>
      <c r="R9" s="50"/>
      <c r="S9" s="50"/>
      <c r="T9" s="50"/>
      <c r="U9" s="50"/>
      <c r="V9" s="50"/>
      <c r="W9" s="50" t="s">
        <v>15</v>
      </c>
      <c r="X9" s="50"/>
      <c r="Y9" s="50"/>
      <c r="Z9" s="50"/>
      <c r="AA9" s="50"/>
      <c r="AB9" s="50"/>
      <c r="AC9" s="50"/>
      <c r="AD9" s="50" t="s">
        <v>16</v>
      </c>
      <c r="AE9" s="50"/>
      <c r="AF9" s="50"/>
      <c r="AG9" s="50"/>
      <c r="AH9" s="50"/>
      <c r="AI9" s="50"/>
      <c r="AJ9" s="50"/>
      <c r="AK9" s="3"/>
      <c r="AL9" s="50" t="s">
        <v>17</v>
      </c>
      <c r="AM9" s="50"/>
      <c r="AN9" s="50"/>
      <c r="AO9" s="50"/>
      <c r="AP9" s="50"/>
      <c r="AQ9" s="50"/>
      <c r="AR9" s="50"/>
      <c r="AS9" s="50"/>
      <c r="AT9" s="50" t="s">
        <v>18</v>
      </c>
      <c r="AU9" s="50"/>
      <c r="AV9" s="50"/>
      <c r="AW9" s="50"/>
      <c r="AX9" s="50"/>
      <c r="AY9" s="50"/>
      <c r="AZ9" s="50"/>
      <c r="BA9" s="50"/>
      <c r="BB9" s="50" t="s">
        <v>19</v>
      </c>
      <c r="BC9" s="50"/>
      <c r="BD9" s="50"/>
      <c r="BE9" s="50"/>
      <c r="BF9" s="50"/>
      <c r="BG9" s="50"/>
      <c r="BH9" s="50"/>
      <c r="BI9" s="50"/>
      <c r="BJ9" s="3"/>
      <c r="BK9" s="3"/>
      <c r="BL9" s="51" t="s">
        <v>20</v>
      </c>
      <c r="BM9" s="52"/>
      <c r="BN9" s="53" t="s">
        <v>21</v>
      </c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4"/>
    </row>
    <row r="10" spans="1:78" ht="18.75" customHeight="1" x14ac:dyDescent="0.2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>
        <f>データ!O6</f>
        <v>93.33</v>
      </c>
      <c r="J10" s="45"/>
      <c r="K10" s="45"/>
      <c r="L10" s="45"/>
      <c r="M10" s="45"/>
      <c r="N10" s="45"/>
      <c r="O10" s="45"/>
      <c r="P10" s="45">
        <f>データ!P6</f>
        <v>7.14</v>
      </c>
      <c r="Q10" s="45"/>
      <c r="R10" s="45"/>
      <c r="S10" s="45"/>
      <c r="T10" s="45"/>
      <c r="U10" s="45"/>
      <c r="V10" s="45"/>
      <c r="W10" s="45">
        <f>データ!Q6</f>
        <v>90.4</v>
      </c>
      <c r="X10" s="45"/>
      <c r="Y10" s="45"/>
      <c r="Z10" s="45"/>
      <c r="AA10" s="45"/>
      <c r="AB10" s="45"/>
      <c r="AC10" s="45"/>
      <c r="AD10" s="44">
        <f>データ!R6</f>
        <v>3410</v>
      </c>
      <c r="AE10" s="44"/>
      <c r="AF10" s="44"/>
      <c r="AG10" s="44"/>
      <c r="AH10" s="44"/>
      <c r="AI10" s="44"/>
      <c r="AJ10" s="44"/>
      <c r="AK10" s="2"/>
      <c r="AL10" s="44">
        <f>データ!V6</f>
        <v>741</v>
      </c>
      <c r="AM10" s="44"/>
      <c r="AN10" s="44"/>
      <c r="AO10" s="44"/>
      <c r="AP10" s="44"/>
      <c r="AQ10" s="44"/>
      <c r="AR10" s="44"/>
      <c r="AS10" s="44"/>
      <c r="AT10" s="45">
        <f>データ!W6</f>
        <v>0.66</v>
      </c>
      <c r="AU10" s="45"/>
      <c r="AV10" s="45"/>
      <c r="AW10" s="45"/>
      <c r="AX10" s="45"/>
      <c r="AY10" s="45"/>
      <c r="AZ10" s="45"/>
      <c r="BA10" s="45"/>
      <c r="BB10" s="45">
        <f>データ!X6</f>
        <v>1122.73</v>
      </c>
      <c r="BC10" s="45"/>
      <c r="BD10" s="45"/>
      <c r="BE10" s="45"/>
      <c r="BF10" s="45"/>
      <c r="BG10" s="45"/>
      <c r="BH10" s="45"/>
      <c r="BI10" s="45"/>
      <c r="BJ10" s="2"/>
      <c r="BK10" s="2"/>
      <c r="BL10" s="46" t="s">
        <v>22</v>
      </c>
      <c r="BM10" s="47"/>
      <c r="BN10" s="48" t="s">
        <v>23</v>
      </c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9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2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2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112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113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2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2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114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2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【104.30】</v>
      </c>
      <c r="F85" s="12" t="str">
        <f>データ!AT6</f>
        <v>【102.74】</v>
      </c>
      <c r="G85" s="12" t="str">
        <f>データ!BE6</f>
        <v>【47.19】</v>
      </c>
      <c r="H85" s="12" t="str">
        <f>データ!BP6</f>
        <v>【798.10】</v>
      </c>
      <c r="I85" s="12" t="str">
        <f>データ!CA6</f>
        <v>【54.51】</v>
      </c>
      <c r="J85" s="12" t="str">
        <f>データ!CL6</f>
        <v>【286.33】</v>
      </c>
      <c r="K85" s="12" t="str">
        <f>データ!CW6</f>
        <v>【49.92】</v>
      </c>
      <c r="L85" s="12" t="str">
        <f>データ!DH6</f>
        <v>【87.80】</v>
      </c>
      <c r="M85" s="12" t="str">
        <f>データ!DS6</f>
        <v>【28.46】</v>
      </c>
      <c r="N85" s="12" t="str">
        <f>データ!ED6</f>
        <v>【0.03】</v>
      </c>
      <c r="O85" s="12" t="str">
        <f>データ!EO6</f>
        <v>【0.02】</v>
      </c>
    </row>
  </sheetData>
  <sheetProtection algorithmName="SHA-512" hashValue="JaYycg6oEzfHbsqq3ygWXQ3UfdoBsPJIk8Y8l7+0PvW30cTKwPxqeojiWvCw/wNtXosLDzK9Y8sKf0Gjin/12Q==" saltValue="6pquAkt59b/BZUlvvVN3eg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2024</v>
      </c>
      <c r="C6" s="19">
        <f t="shared" ref="C6:X6" si="3">C7</f>
        <v>244724</v>
      </c>
      <c r="D6" s="19">
        <f t="shared" si="3"/>
        <v>46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三重県　南伊勢町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F2</v>
      </c>
      <c r="M6" s="19" t="str">
        <f t="shared" si="3"/>
        <v>自治体職員</v>
      </c>
      <c r="N6" s="20" t="str">
        <f t="shared" si="3"/>
        <v>-</v>
      </c>
      <c r="O6" s="20">
        <f t="shared" si="3"/>
        <v>93.33</v>
      </c>
      <c r="P6" s="20">
        <f t="shared" si="3"/>
        <v>7.14</v>
      </c>
      <c r="Q6" s="20">
        <f t="shared" si="3"/>
        <v>90.4</v>
      </c>
      <c r="R6" s="20">
        <f t="shared" si="3"/>
        <v>3410</v>
      </c>
      <c r="S6" s="20">
        <f t="shared" si="3"/>
        <v>10489</v>
      </c>
      <c r="T6" s="20">
        <f t="shared" si="3"/>
        <v>241.89</v>
      </c>
      <c r="U6" s="20">
        <f t="shared" si="3"/>
        <v>43.36</v>
      </c>
      <c r="V6" s="20">
        <f t="shared" si="3"/>
        <v>741</v>
      </c>
      <c r="W6" s="20">
        <f t="shared" si="3"/>
        <v>0.66</v>
      </c>
      <c r="X6" s="20">
        <f t="shared" si="3"/>
        <v>1122.73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 t="str">
        <f t="shared" si="4"/>
        <v>-</v>
      </c>
      <c r="AC6" s="21">
        <f t="shared" si="4"/>
        <v>61.28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 t="str">
        <f t="shared" si="4"/>
        <v>-</v>
      </c>
      <c r="AH6" s="21">
        <f t="shared" si="4"/>
        <v>106.62</v>
      </c>
      <c r="AI6" s="20" t="str">
        <f>IF(AI7="","",IF(AI7="-","【-】","【"&amp;SUBSTITUTE(TEXT(AI7,"#,##0.00"),"-","△")&amp;"】"))</f>
        <v>【104.30】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1" t="str">
        <f t="shared" si="5"/>
        <v>-</v>
      </c>
      <c r="AN6" s="21">
        <f t="shared" si="5"/>
        <v>159.84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 t="str">
        <f t="shared" si="5"/>
        <v>-</v>
      </c>
      <c r="AS6" s="21">
        <f t="shared" si="5"/>
        <v>107.99</v>
      </c>
      <c r="AT6" s="20" t="str">
        <f>IF(AT7="","",IF(AT7="-","【-】","【"&amp;SUBSTITUTE(TEXT(AT7,"#,##0.00"),"-","△")&amp;"】"))</f>
        <v>【102.74】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 t="str">
        <f t="shared" si="6"/>
        <v>-</v>
      </c>
      <c r="AY6" s="21">
        <f t="shared" si="6"/>
        <v>-1360.17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 t="str">
        <f t="shared" si="6"/>
        <v>-</v>
      </c>
      <c r="BD6" s="21">
        <f t="shared" si="6"/>
        <v>58.25</v>
      </c>
      <c r="BE6" s="20" t="str">
        <f>IF(BE7="","",IF(BE7="-","【-】","【"&amp;SUBSTITUTE(TEXT(BE7,"#,##0.00"),"-","△")&amp;"】"))</f>
        <v>【47.19】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 t="str">
        <f t="shared" si="7"/>
        <v>-</v>
      </c>
      <c r="BJ6" s="21">
        <f t="shared" si="7"/>
        <v>513.07000000000005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 t="str">
        <f t="shared" si="7"/>
        <v>-</v>
      </c>
      <c r="BO6" s="21">
        <f t="shared" si="7"/>
        <v>791.46</v>
      </c>
      <c r="BP6" s="20" t="str">
        <f>IF(BP7="","",IF(BP7="-","【-】","【"&amp;SUBSTITUTE(TEXT(BP7,"#,##0.00"),"-","△")&amp;"】"))</f>
        <v>【798.10】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 t="str">
        <f t="shared" si="8"/>
        <v>-</v>
      </c>
      <c r="BU6" s="21">
        <f t="shared" si="8"/>
        <v>63.85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 t="str">
        <f t="shared" si="8"/>
        <v>-</v>
      </c>
      <c r="BZ6" s="21">
        <f t="shared" si="8"/>
        <v>47.96</v>
      </c>
      <c r="CA6" s="20" t="str">
        <f>IF(CA7="","",IF(CA7="-","【-】","【"&amp;SUBSTITUTE(TEXT(CA7,"#,##0.00"),"-","△")&amp;"】"))</f>
        <v>【54.51】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 t="str">
        <f t="shared" si="9"/>
        <v>-</v>
      </c>
      <c r="CF6" s="21">
        <f t="shared" si="9"/>
        <v>297.29000000000002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 t="str">
        <f t="shared" si="9"/>
        <v>-</v>
      </c>
      <c r="CK6" s="21">
        <f t="shared" si="9"/>
        <v>325.85000000000002</v>
      </c>
      <c r="CL6" s="20" t="str">
        <f>IF(CL7="","",IF(CL7="-","【-】","【"&amp;SUBSTITUTE(TEXT(CL7,"#,##0.00"),"-","△")&amp;"】"))</f>
        <v>【286.33】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>
        <f t="shared" si="10"/>
        <v>36.49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 t="str">
        <f t="shared" si="10"/>
        <v>-</v>
      </c>
      <c r="CV6" s="21">
        <f t="shared" si="10"/>
        <v>45.32</v>
      </c>
      <c r="CW6" s="20" t="str">
        <f>IF(CW7="","",IF(CW7="-","【-】","【"&amp;SUBSTITUTE(TEXT(CW7,"#,##0.00"),"-","△")&amp;"】"))</f>
        <v>【49.92】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 t="str">
        <f t="shared" si="11"/>
        <v>-</v>
      </c>
      <c r="DB6" s="21">
        <f t="shared" si="11"/>
        <v>81.239999999999995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 t="str">
        <f t="shared" si="11"/>
        <v>-</v>
      </c>
      <c r="DG6" s="21">
        <f t="shared" si="11"/>
        <v>83.54</v>
      </c>
      <c r="DH6" s="20" t="str">
        <f>IF(DH7="","",IF(DH7="-","【-】","【"&amp;SUBSTITUTE(TEXT(DH7,"#,##0.00"),"-","△")&amp;"】"))</f>
        <v>【87.80】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 t="str">
        <f t="shared" si="12"/>
        <v>-</v>
      </c>
      <c r="DM6" s="21">
        <f t="shared" si="12"/>
        <v>3.6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 t="str">
        <f t="shared" si="12"/>
        <v>-</v>
      </c>
      <c r="DR6" s="21">
        <f t="shared" si="12"/>
        <v>24.53</v>
      </c>
      <c r="DS6" s="20" t="str">
        <f>IF(DS7="","",IF(DS7="-","【-】","【"&amp;SUBSTITUTE(TEXT(DS7,"#,##0.00"),"-","△")&amp;"】"))</f>
        <v>【28.46】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0">
        <f t="shared" si="13"/>
        <v>0</v>
      </c>
      <c r="ED6" s="20" t="str">
        <f>IF(ED7="","",IF(ED7="-","【-】","【"&amp;SUBSTITUTE(TEXT(ED7,"#,##0.00"),"-","△")&amp;"】"))</f>
        <v>【0.03】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>
        <f t="shared" si="14"/>
        <v>0.03</v>
      </c>
      <c r="EO6" s="20" t="str">
        <f>IF(EO7="","",IF(EO7="-","【-】","【"&amp;SUBSTITUTE(TEXT(EO7,"#,##0.00"),"-","△")&amp;"】"))</f>
        <v>【0.02】</v>
      </c>
    </row>
    <row r="7" spans="1:148" s="22" customFormat="1" x14ac:dyDescent="0.2">
      <c r="A7" s="14"/>
      <c r="B7" s="23">
        <v>2024</v>
      </c>
      <c r="C7" s="23">
        <v>244724</v>
      </c>
      <c r="D7" s="23">
        <v>46</v>
      </c>
      <c r="E7" s="23">
        <v>17</v>
      </c>
      <c r="F7" s="23">
        <v>5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93.33</v>
      </c>
      <c r="P7" s="24">
        <v>7.14</v>
      </c>
      <c r="Q7" s="24">
        <v>90.4</v>
      </c>
      <c r="R7" s="24">
        <v>3410</v>
      </c>
      <c r="S7" s="24">
        <v>10489</v>
      </c>
      <c r="T7" s="24">
        <v>241.89</v>
      </c>
      <c r="U7" s="24">
        <v>43.36</v>
      </c>
      <c r="V7" s="24">
        <v>741</v>
      </c>
      <c r="W7" s="24">
        <v>0.66</v>
      </c>
      <c r="X7" s="24">
        <v>1122.73</v>
      </c>
      <c r="Y7" s="24" t="s">
        <v>102</v>
      </c>
      <c r="Z7" s="24" t="s">
        <v>102</v>
      </c>
      <c r="AA7" s="24" t="s">
        <v>102</v>
      </c>
      <c r="AB7" s="24" t="s">
        <v>102</v>
      </c>
      <c r="AC7" s="24">
        <v>61.28</v>
      </c>
      <c r="AD7" s="24" t="s">
        <v>102</v>
      </c>
      <c r="AE7" s="24" t="s">
        <v>102</v>
      </c>
      <c r="AF7" s="24" t="s">
        <v>102</v>
      </c>
      <c r="AG7" s="24" t="s">
        <v>102</v>
      </c>
      <c r="AH7" s="24">
        <v>106.62</v>
      </c>
      <c r="AI7" s="24">
        <v>104.3</v>
      </c>
      <c r="AJ7" s="24" t="s">
        <v>102</v>
      </c>
      <c r="AK7" s="24" t="s">
        <v>102</v>
      </c>
      <c r="AL7" s="24" t="s">
        <v>102</v>
      </c>
      <c r="AM7" s="24" t="s">
        <v>102</v>
      </c>
      <c r="AN7" s="24">
        <v>159.84</v>
      </c>
      <c r="AO7" s="24" t="s">
        <v>102</v>
      </c>
      <c r="AP7" s="24" t="s">
        <v>102</v>
      </c>
      <c r="AQ7" s="24" t="s">
        <v>102</v>
      </c>
      <c r="AR7" s="24" t="s">
        <v>102</v>
      </c>
      <c r="AS7" s="24">
        <v>107.99</v>
      </c>
      <c r="AT7" s="24">
        <v>102.74</v>
      </c>
      <c r="AU7" s="24" t="s">
        <v>102</v>
      </c>
      <c r="AV7" s="24" t="s">
        <v>102</v>
      </c>
      <c r="AW7" s="24" t="s">
        <v>102</v>
      </c>
      <c r="AX7" s="24" t="s">
        <v>102</v>
      </c>
      <c r="AY7" s="24">
        <v>-1360.17</v>
      </c>
      <c r="AZ7" s="24" t="s">
        <v>102</v>
      </c>
      <c r="BA7" s="24" t="s">
        <v>102</v>
      </c>
      <c r="BB7" s="24" t="s">
        <v>102</v>
      </c>
      <c r="BC7" s="24" t="s">
        <v>102</v>
      </c>
      <c r="BD7" s="24">
        <v>58.25</v>
      </c>
      <c r="BE7" s="24">
        <v>47.19</v>
      </c>
      <c r="BF7" s="24" t="s">
        <v>102</v>
      </c>
      <c r="BG7" s="24" t="s">
        <v>102</v>
      </c>
      <c r="BH7" s="24" t="s">
        <v>102</v>
      </c>
      <c r="BI7" s="24" t="s">
        <v>102</v>
      </c>
      <c r="BJ7" s="24">
        <v>513.07000000000005</v>
      </c>
      <c r="BK7" s="24" t="s">
        <v>102</v>
      </c>
      <c r="BL7" s="24" t="s">
        <v>102</v>
      </c>
      <c r="BM7" s="24" t="s">
        <v>102</v>
      </c>
      <c r="BN7" s="24" t="s">
        <v>102</v>
      </c>
      <c r="BO7" s="24">
        <v>791.46</v>
      </c>
      <c r="BP7" s="24">
        <v>798.1</v>
      </c>
      <c r="BQ7" s="24" t="s">
        <v>102</v>
      </c>
      <c r="BR7" s="24" t="s">
        <v>102</v>
      </c>
      <c r="BS7" s="24" t="s">
        <v>102</v>
      </c>
      <c r="BT7" s="24" t="s">
        <v>102</v>
      </c>
      <c r="BU7" s="24">
        <v>63.85</v>
      </c>
      <c r="BV7" s="24" t="s">
        <v>102</v>
      </c>
      <c r="BW7" s="24" t="s">
        <v>102</v>
      </c>
      <c r="BX7" s="24" t="s">
        <v>102</v>
      </c>
      <c r="BY7" s="24" t="s">
        <v>102</v>
      </c>
      <c r="BZ7" s="24">
        <v>47.96</v>
      </c>
      <c r="CA7" s="24">
        <v>54.51</v>
      </c>
      <c r="CB7" s="24" t="s">
        <v>102</v>
      </c>
      <c r="CC7" s="24" t="s">
        <v>102</v>
      </c>
      <c r="CD7" s="24" t="s">
        <v>102</v>
      </c>
      <c r="CE7" s="24" t="s">
        <v>102</v>
      </c>
      <c r="CF7" s="24">
        <v>297.29000000000002</v>
      </c>
      <c r="CG7" s="24" t="s">
        <v>102</v>
      </c>
      <c r="CH7" s="24" t="s">
        <v>102</v>
      </c>
      <c r="CI7" s="24" t="s">
        <v>102</v>
      </c>
      <c r="CJ7" s="24" t="s">
        <v>102</v>
      </c>
      <c r="CK7" s="24">
        <v>325.85000000000002</v>
      </c>
      <c r="CL7" s="24">
        <v>286.33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>
        <v>36.49</v>
      </c>
      <c r="CR7" s="24" t="s">
        <v>102</v>
      </c>
      <c r="CS7" s="24" t="s">
        <v>102</v>
      </c>
      <c r="CT7" s="24" t="s">
        <v>102</v>
      </c>
      <c r="CU7" s="24" t="s">
        <v>102</v>
      </c>
      <c r="CV7" s="24">
        <v>45.32</v>
      </c>
      <c r="CW7" s="24">
        <v>49.92</v>
      </c>
      <c r="CX7" s="24" t="s">
        <v>102</v>
      </c>
      <c r="CY7" s="24" t="s">
        <v>102</v>
      </c>
      <c r="CZ7" s="24" t="s">
        <v>102</v>
      </c>
      <c r="DA7" s="24" t="s">
        <v>102</v>
      </c>
      <c r="DB7" s="24">
        <v>81.239999999999995</v>
      </c>
      <c r="DC7" s="24" t="s">
        <v>102</v>
      </c>
      <c r="DD7" s="24" t="s">
        <v>102</v>
      </c>
      <c r="DE7" s="24" t="s">
        <v>102</v>
      </c>
      <c r="DF7" s="24" t="s">
        <v>102</v>
      </c>
      <c r="DG7" s="24">
        <v>83.54</v>
      </c>
      <c r="DH7" s="24">
        <v>87.8</v>
      </c>
      <c r="DI7" s="24" t="s">
        <v>102</v>
      </c>
      <c r="DJ7" s="24" t="s">
        <v>102</v>
      </c>
      <c r="DK7" s="24" t="s">
        <v>102</v>
      </c>
      <c r="DL7" s="24" t="s">
        <v>102</v>
      </c>
      <c r="DM7" s="24">
        <v>3.6</v>
      </c>
      <c r="DN7" s="24" t="s">
        <v>102</v>
      </c>
      <c r="DO7" s="24" t="s">
        <v>102</v>
      </c>
      <c r="DP7" s="24" t="s">
        <v>102</v>
      </c>
      <c r="DQ7" s="24" t="s">
        <v>102</v>
      </c>
      <c r="DR7" s="24">
        <v>24.53</v>
      </c>
      <c r="DS7" s="24">
        <v>28.46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>
        <v>0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>
        <v>0</v>
      </c>
      <c r="ED7" s="24">
        <v>0.03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>
        <v>0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>
        <v>0.03</v>
      </c>
      <c r="EO7" s="24">
        <v>0.02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110</v>
      </c>
      <c r="D13" t="s">
        <v>110</v>
      </c>
      <c r="E13" t="s">
        <v>110</v>
      </c>
      <c r="F13" t="s">
        <v>110</v>
      </c>
      <c r="G13" t="s">
        <v>111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