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tanaka\Desktop\〇経営比較分析表\【経営比較分析表】2024_244724_46_1718\"/>
    </mc:Choice>
  </mc:AlternateContent>
  <xr:revisionPtr revIDLastSave="0" documentId="13_ncr:1_{B7C8E68F-F739-4AC5-B504-CD593001A09A}" xr6:coauthVersionLast="47" xr6:coauthVersionMax="47" xr10:uidLastSave="{00000000-0000-0000-0000-000000000000}"/>
  <workbookProtection workbookAlgorithmName="SHA-512" workbookHashValue="QQPPgSEwlwicS7kw6/OUS5OfOXODBkupo475mnSs5E9p5tYY2SzLKFoIjiP36QWAqyLhLY3XpP5M0zgn4/Q7Fw==" workbookSaltValue="k6ao21uK8oQUozW9aj/15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F85" i="4"/>
  <c r="E85" i="4"/>
  <c r="AT10" i="4"/>
  <c r="AL10" i="4"/>
  <c r="I10" i="4"/>
  <c r="P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<sst xmlns="http://schemas.openxmlformats.org/spreadsheetml/2006/main" count="319" uniqueCount="117">
  <si>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</si>
  <si>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</si>
  <si>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</si>
  <si>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</si>
  <si>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</si>
  <si>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</si>
  <si>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</si>
  <si>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</si>
  <si>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</si>
  <si>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</si>
  <si>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</si>
  <si>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</si>
  <si>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</si>
  <si>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</si>
  <si>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</si>
  <si>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</si>
  <si>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</si>
  <si>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</si>
  <si>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</si>
  <si>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</si>
  <si>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</si>
  <si>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</si>
  <si>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</si>
  <si>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</si>
  <si>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</si>
  <si>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</si>
  <si>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</si>
  <si>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</si>
  <si>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</si>
  <si>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</si>
  <si>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</si>
  <si>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</si>
  <si>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</si>
  <si>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</si>
  <si>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</si>
  <si>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</si>
  <si>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</si>
  <si>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</si>
  <si>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</si>
  <si>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</si>
  <si>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</si>
  <si>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</si>
  <si>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</si>
  <si>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</si>
  <si>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</si>
  <si>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</si>
  <si>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</si>
  <si>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</si>
  <si>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</si>
  <si>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</si>
  <si>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</si>
  <si>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</si>
  <si>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</si>
  <si>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</si>
  <si>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</si>
  <si>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</si>
  <si>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</si>
  <si>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</si>
  <si>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</si>
  <si>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</si>
  <si>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</si>
  <si>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</si>
  <si>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</si>
  <si>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</si>
  <si>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</si>
  <si>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</si>
  <si>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</si>
  <si>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</si>
  <si>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</si>
  <si>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</si>
  <si>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</si>
  <si>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</si>
  <si>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</si>
  <si>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</si>
  <si>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</si>
  <si>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</si>
  <si>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</si>
  <si>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</si>
  <si>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</si>
  <si>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</si>
  <si>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</si>
  <si>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</si>
  <si>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</si>
  <si>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</si>
  <si>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</si>
  <si>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</si>
  <si>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</si>
  <si>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</si>
  <si>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</si>
  <si>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</si>
  <si>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</si>
  <si>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</si>
  <si>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</si>
  <si>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</si>
  <si>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</si>
  <si>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</si>
  <si>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</si>
  <si>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</si>
  <si>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</si>
  <si>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</si>
  <si>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</si>
  <si>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</si>
  <si>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</si>
  <si>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</si>
  <si>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</si>
  <si>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</si>
  <si>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</si>
  <si>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</si>
  <si>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</si>
  <si>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</si>
  <si>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</si>
  <si>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</si>
  <si>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</si>
  <si>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</si>
  <si>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現時点において、管路施設については、対応年数に達していないため、更新は検討していないが、処理施設については、ところどころ不具合等も見受けられることから、将来的には長寿命化計画を策定し、施設更新を検討する必要がある。</t>
    <rPh sb="0" eb="3">
      <t>ゲンジテン</t>
    </rPh>
    <rPh sb="8" eb="10">
      <t>カンロ</t>
    </rPh>
    <rPh sb="10" eb="12">
      <t>シセツ</t>
    </rPh>
    <rPh sb="18" eb="22">
      <t>タイオウネンスウ</t>
    </rPh>
    <rPh sb="23" eb="24">
      <t>タッ</t>
    </rPh>
    <rPh sb="32" eb="34">
      <t>コウシン</t>
    </rPh>
    <rPh sb="35" eb="37">
      <t>ケントウ</t>
    </rPh>
    <rPh sb="44" eb="48">
      <t>ショリシセツ</t>
    </rPh>
    <rPh sb="60" eb="63">
      <t>フグアイ</t>
    </rPh>
    <rPh sb="63" eb="64">
      <t>トウ</t>
    </rPh>
    <rPh sb="65" eb="67">
      <t>ミウ</t>
    </rPh>
    <rPh sb="76" eb="79">
      <t>ショウライテキ</t>
    </rPh>
    <rPh sb="81" eb="85">
      <t>チョウジュミョウカ</t>
    </rPh>
    <rPh sb="85" eb="87">
      <t>ケイカク</t>
    </rPh>
    <rPh sb="88" eb="90">
      <t>サクテイ</t>
    </rPh>
    <rPh sb="92" eb="96">
      <t>シセツコウシン</t>
    </rPh>
    <rPh sb="97" eb="99">
      <t>ケントウ</t>
    </rPh>
    <rPh sb="101" eb="103">
      <t>ヒツヨウ</t>
    </rPh>
    <phoneticPr fontId="4"/>
  </si>
  <si>
    <t>人口減少による有収水量の減少及び、施設の機器等の更新コストの増加を考慮すると、今後も経費回収率は、現状よりも低下することが、見込まれることから、より一層の加入促進に努めるとともに、維持管理費のコスト縮減が必要である。</t>
    <rPh sb="0" eb="2">
      <t>ジンコウ</t>
    </rPh>
    <rPh sb="2" eb="4">
      <t>ゲンショウ</t>
    </rPh>
    <rPh sb="7" eb="9">
      <t>ユウシュウ</t>
    </rPh>
    <rPh sb="9" eb="11">
      <t>スイリョウ</t>
    </rPh>
    <rPh sb="12" eb="14">
      <t>ゲンショウ</t>
    </rPh>
    <rPh sb="14" eb="15">
      <t>オヨ</t>
    </rPh>
    <rPh sb="17" eb="19">
      <t>シセツ</t>
    </rPh>
    <rPh sb="20" eb="22">
      <t>キキ</t>
    </rPh>
    <rPh sb="22" eb="23">
      <t>トウ</t>
    </rPh>
    <rPh sb="24" eb="26">
      <t>コウシン</t>
    </rPh>
    <rPh sb="30" eb="32">
      <t>ゾウカ</t>
    </rPh>
    <rPh sb="33" eb="35">
      <t>コウリョ</t>
    </rPh>
    <rPh sb="39" eb="41">
      <t>コンゴ</t>
    </rPh>
    <rPh sb="42" eb="44">
      <t>ケイヒ</t>
    </rPh>
    <rPh sb="44" eb="47">
      <t>カイシュウリツ</t>
    </rPh>
    <rPh sb="49" eb="51">
      <t>ゲンジョウ</t>
    </rPh>
    <rPh sb="54" eb="56">
      <t>テイカ</t>
    </rPh>
    <rPh sb="62" eb="64">
      <t>ミコ</t>
    </rPh>
    <rPh sb="74" eb="76">
      <t>イッソウ</t>
    </rPh>
    <rPh sb="77" eb="81">
      <t>カニュウソクシン</t>
    </rPh>
    <rPh sb="82" eb="83">
      <t>ツト</t>
    </rPh>
    <rPh sb="90" eb="95">
      <t>イジカンリヒ</t>
    </rPh>
    <rPh sb="99" eb="101">
      <t>シュクゲン</t>
    </rPh>
    <rPh sb="102" eb="104">
      <t>ヒツヨウ</t>
    </rPh>
    <phoneticPr fontId="4"/>
  </si>
  <si>
    <t>当町の下水道事業は、令和6年度から地方公営企業法を適用したため、令和6年度からとなっています。
　経常収支比率は、類似団体と比較しても平均値を大きくしたまわり、一般会計からの繰入の影響が大きい。また、人口減少等により使用料収入も減少傾向にあるため経営改善に向けた取組も検討する必要がある。汚水処理原価についても、類似団体平均値よりも高く、経費回収率及び施設利用率も平均値を下回っていることから、整備した施設が適切な水準料金の料金収入に結びついていないため、さらなる加入促進や維持管理費の縮減に努めるとともに、将来的な料金改定についても検討する必要がある。</t>
    <rPh sb="0" eb="2">
      <t>トウチョウ</t>
    </rPh>
    <rPh sb="3" eb="6">
      <t>ゲスイドウ</t>
    </rPh>
    <rPh sb="6" eb="8">
      <t>ジギョウ</t>
    </rPh>
    <rPh sb="10" eb="12">
      <t>レイワ</t>
    </rPh>
    <rPh sb="13" eb="15">
      <t>ネンド</t>
    </rPh>
    <rPh sb="17" eb="19">
      <t>チホウ</t>
    </rPh>
    <rPh sb="19" eb="21">
      <t>コウエイ</t>
    </rPh>
    <rPh sb="21" eb="24">
      <t>キギョウホウ</t>
    </rPh>
    <rPh sb="25" eb="27">
      <t>テキヨウ</t>
    </rPh>
    <rPh sb="32" eb="34">
      <t>レイワ</t>
    </rPh>
    <rPh sb="35" eb="37">
      <t>ネンド</t>
    </rPh>
    <rPh sb="49" eb="55">
      <t>ケイジョウシュウシヒリツ</t>
    </rPh>
    <rPh sb="77" eb="80">
      <t>ヘイキンチ</t>
    </rPh>
    <rPh sb="81" eb="82">
      <t>オオ</t>
    </rPh>
    <rPh sb="90" eb="94">
      <t>イッパンカイケイ</t>
    </rPh>
    <rPh sb="97" eb="99">
      <t>クリイレ</t>
    </rPh>
    <rPh sb="100" eb="102">
      <t>エイキョウ</t>
    </rPh>
    <rPh sb="103" eb="104">
      <t>オオ</t>
    </rPh>
    <rPh sb="110" eb="112">
      <t>ジンコウ</t>
    </rPh>
    <rPh sb="112" eb="114">
      <t>ゲンショウ</t>
    </rPh>
    <rPh sb="114" eb="115">
      <t>トウ</t>
    </rPh>
    <rPh sb="118" eb="121">
      <t>シヨウリョウ</t>
    </rPh>
    <rPh sb="121" eb="123">
      <t>シュウニュウ</t>
    </rPh>
    <rPh sb="124" eb="126">
      <t>ゲンショウ</t>
    </rPh>
    <rPh sb="126" eb="128">
      <t>ケイコウ</t>
    </rPh>
    <rPh sb="133" eb="135">
      <t>ケイエイ</t>
    </rPh>
    <rPh sb="135" eb="137">
      <t>カイゼン</t>
    </rPh>
    <rPh sb="138" eb="139">
      <t>ム</t>
    </rPh>
    <rPh sb="141" eb="143">
      <t>トリクミ</t>
    </rPh>
    <rPh sb="156" eb="160">
      <t>ルイジダンタイ</t>
    </rPh>
    <rPh sb="160" eb="163">
      <t>ヘイキンチ</t>
    </rPh>
    <rPh sb="166" eb="167">
      <t>タカ</t>
    </rPh>
    <rPh sb="169" eb="171">
      <t>ケイヒ</t>
    </rPh>
    <rPh sb="171" eb="174">
      <t>カイシュウリツ</t>
    </rPh>
    <rPh sb="174" eb="175">
      <t>オヨ</t>
    </rPh>
    <rPh sb="176" eb="178">
      <t>シセツ</t>
    </rPh>
    <rPh sb="178" eb="181">
      <t>リヨウリツ</t>
    </rPh>
    <rPh sb="182" eb="185">
      <t>ヘイキンチ</t>
    </rPh>
    <rPh sb="186" eb="188">
      <t>シタマワ</t>
    </rPh>
    <rPh sb="197" eb="199">
      <t>セイビ</t>
    </rPh>
    <rPh sb="201" eb="203">
      <t>シセツ</t>
    </rPh>
    <rPh sb="204" eb="206">
      <t>テキセツ</t>
    </rPh>
    <rPh sb="207" eb="211">
      <t>スイジュンリョウキン</t>
    </rPh>
    <rPh sb="212" eb="214">
      <t>リョウキン</t>
    </rPh>
    <rPh sb="214" eb="216">
      <t>シュウニュウ</t>
    </rPh>
    <rPh sb="217" eb="218">
      <t>ムス</t>
    </rPh>
    <rPh sb="246" eb="247">
      <t>ツト</t>
    </rPh>
    <rPh sb="254" eb="257">
      <t>ショウライテキ</t>
    </rPh>
    <rPh sb="258" eb="260">
      <t>リョウキン</t>
    </rPh>
    <rPh sb="260" eb="262">
      <t>カイテイ</t>
    </rPh>
    <rPh sb="267" eb="26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</si>
</sst>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251-49F5-9765-FEA71208D67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0.27</c:v>
                </c:pt>
              </c:numCache>
            </c:numRef>
          </c:val>
          <c:smooth val="0"/>
          <c:extLst>
            <c:ext xmlns:c16="http://schemas.microsoft.com/office/drawing/2014/chart" uri="{C3380CC4-5D6E-409C-BE32-E72D297353CC}">
              <c16:uniqueId val="{00000001-B251-49F5-9765-FEA71208D67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21.09</c:v>
                </c:pt>
              </c:numCache>
            </c:numRef>
          </c:val>
          <c:extLst>
            <c:ext xmlns:c16="http://schemas.microsoft.com/office/drawing/2014/chart" uri="{C3380CC4-5D6E-409C-BE32-E72D297353CC}">
              <c16:uniqueId val="{00000000-D4E9-417D-B446-EBDC1F8A48A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44.79</c:v>
                </c:pt>
              </c:numCache>
            </c:numRef>
          </c:val>
          <c:smooth val="0"/>
          <c:extLst>
            <c:ext xmlns:c16="http://schemas.microsoft.com/office/drawing/2014/chart" uri="{C3380CC4-5D6E-409C-BE32-E72D297353CC}">
              <c16:uniqueId val="{00000001-D4E9-417D-B446-EBDC1F8A48A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60.51</c:v>
                </c:pt>
              </c:numCache>
            </c:numRef>
          </c:val>
          <c:extLst>
            <c:ext xmlns:c16="http://schemas.microsoft.com/office/drawing/2014/chart" uri="{C3380CC4-5D6E-409C-BE32-E72D297353CC}">
              <c16:uniqueId val="{00000000-D0A6-436D-8B23-8E772CDED31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88.68</c:v>
                </c:pt>
              </c:numCache>
            </c:numRef>
          </c:val>
          <c:smooth val="0"/>
          <c:extLst>
            <c:ext xmlns:c16="http://schemas.microsoft.com/office/drawing/2014/chart" uri="{C3380CC4-5D6E-409C-BE32-E72D297353CC}">
              <c16:uniqueId val="{00000001-D0A6-436D-8B23-8E772CDED31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81.760000000000005</c:v>
                </c:pt>
              </c:numCache>
            </c:numRef>
          </c:val>
          <c:extLst>
            <c:ext xmlns:c16="http://schemas.microsoft.com/office/drawing/2014/chart" uri="{C3380CC4-5D6E-409C-BE32-E72D297353CC}">
              <c16:uniqueId val="{00000000-FE63-4F08-AB96-BACFFF710C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103.79</c:v>
                </c:pt>
              </c:numCache>
            </c:numRef>
          </c:val>
          <c:smooth val="0"/>
          <c:extLst>
            <c:ext xmlns:c16="http://schemas.microsoft.com/office/drawing/2014/chart" uri="{C3380CC4-5D6E-409C-BE32-E72D297353CC}">
              <c16:uniqueId val="{00000001-FE63-4F08-AB96-BACFFF710C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4.4000000000000004</c:v>
                </c:pt>
              </c:numCache>
            </c:numRef>
          </c:val>
          <c:extLst>
            <c:ext xmlns:c16="http://schemas.microsoft.com/office/drawing/2014/chart" uri="{C3380CC4-5D6E-409C-BE32-E72D297353CC}">
              <c16:uniqueId val="{00000000-7D02-4CA2-9756-34E4E5300FC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34.590000000000003</c:v>
                </c:pt>
              </c:numCache>
            </c:numRef>
          </c:val>
          <c:smooth val="0"/>
          <c:extLst>
            <c:ext xmlns:c16="http://schemas.microsoft.com/office/drawing/2014/chart" uri="{C3380CC4-5D6E-409C-BE32-E72D297353CC}">
              <c16:uniqueId val="{00000001-7D02-4CA2-9756-34E4E5300FC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45F-4E26-A464-8A20B9466DB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745F-4E26-A464-8A20B9466DB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115.64</c:v>
                </c:pt>
              </c:numCache>
            </c:numRef>
          </c:val>
          <c:extLst>
            <c:ext xmlns:c16="http://schemas.microsoft.com/office/drawing/2014/chart" uri="{C3380CC4-5D6E-409C-BE32-E72D297353CC}">
              <c16:uniqueId val="{00000000-1653-4758-91F7-26D8731BA8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53.87</c:v>
                </c:pt>
              </c:numCache>
            </c:numRef>
          </c:val>
          <c:smooth val="0"/>
          <c:extLst>
            <c:ext xmlns:c16="http://schemas.microsoft.com/office/drawing/2014/chart" uri="{C3380CC4-5D6E-409C-BE32-E72D297353CC}">
              <c16:uniqueId val="{00000001-1653-4758-91F7-26D8731BA8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-204.67</c:v>
                </c:pt>
              </c:numCache>
            </c:numRef>
          </c:val>
          <c:extLst>
            <c:ext xmlns:c16="http://schemas.microsoft.com/office/drawing/2014/chart" uri="{C3380CC4-5D6E-409C-BE32-E72D297353CC}">
              <c16:uniqueId val="{00000000-772B-4756-BB99-82329AC1B2A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46.37</c:v>
                </c:pt>
              </c:numCache>
            </c:numRef>
          </c:val>
          <c:smooth val="0"/>
          <c:extLst>
            <c:ext xmlns:c16="http://schemas.microsoft.com/office/drawing/2014/chart" uri="{C3380CC4-5D6E-409C-BE32-E72D297353CC}">
              <c16:uniqueId val="{00000001-772B-4756-BB99-82329AC1B2A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3177.36</c:v>
                </c:pt>
              </c:numCache>
            </c:numRef>
          </c:val>
          <c:extLst>
            <c:ext xmlns:c16="http://schemas.microsoft.com/office/drawing/2014/chart" uri="{C3380CC4-5D6E-409C-BE32-E72D297353CC}">
              <c16:uniqueId val="{00000000-3FAD-4F61-8441-881A41DEA0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1062.58</c:v>
                </c:pt>
              </c:numCache>
            </c:numRef>
          </c:val>
          <c:smooth val="0"/>
          <c:extLst>
            <c:ext xmlns:c16="http://schemas.microsoft.com/office/drawing/2014/chart" uri="{C3380CC4-5D6E-409C-BE32-E72D297353CC}">
              <c16:uniqueId val="{00000001-3FAD-4F61-8441-881A41DEA0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34.880000000000003</c:v>
                </c:pt>
              </c:numCache>
            </c:numRef>
          </c:val>
          <c:extLst>
            <c:ext xmlns:c16="http://schemas.microsoft.com/office/drawing/2014/chart" uri="{C3380CC4-5D6E-409C-BE32-E72D297353CC}">
              <c16:uniqueId val="{00000000-5B71-4C3F-BB63-C859ED77960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80.36</c:v>
                </c:pt>
              </c:numCache>
            </c:numRef>
          </c:val>
          <c:smooth val="0"/>
          <c:extLst>
            <c:ext xmlns:c16="http://schemas.microsoft.com/office/drawing/2014/chart" uri="{C3380CC4-5D6E-409C-BE32-E72D297353CC}">
              <c16:uniqueId val="{00000001-5B71-4C3F-BB63-C859ED77960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534.65</c:v>
                </c:pt>
              </c:numCache>
            </c:numRef>
          </c:val>
          <c:extLst>
            <c:ext xmlns:c16="http://schemas.microsoft.com/office/drawing/2014/chart" uri="{C3380CC4-5D6E-409C-BE32-E72D297353CC}">
              <c16:uniqueId val="{00000000-2B54-44FC-8A02-A783CE97722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201.33</c:v>
                </c:pt>
              </c:numCache>
            </c:numRef>
          </c:val>
          <c:smooth val="0"/>
          <c:extLst>
            <c:ext xmlns:c16="http://schemas.microsoft.com/office/drawing/2014/chart" uri="{C3380CC4-5D6E-409C-BE32-E72D297353CC}">
              <c16:uniqueId val="{00000001-2B54-44FC-8A02-A783CE97722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6" zoomScaleNormal="100" workbookViewId="0">
      <selection activeCell="BN93" sqref="BN9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南伊勢町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自治体職員</v>
      </c>
      <c r="AE8" s="40"/>
      <c r="AF8" s="40"/>
      <c r="AG8" s="40"/>
      <c r="AH8" s="40"/>
      <c r="AI8" s="40"/>
      <c r="AJ8" s="40"/>
      <c r="AK8" s="3"/>
      <c r="AL8" s="41">
        <f>データ!S6</f>
        <v>10489</v>
      </c>
      <c r="AM8" s="41"/>
      <c r="AN8" s="41"/>
      <c r="AO8" s="41"/>
      <c r="AP8" s="41"/>
      <c r="AQ8" s="41"/>
      <c r="AR8" s="41"/>
      <c r="AS8" s="41"/>
      <c r="AT8" s="34">
        <f>データ!T6</f>
        <v>241.89</v>
      </c>
      <c r="AU8" s="34"/>
      <c r="AV8" s="34"/>
      <c r="AW8" s="34"/>
      <c r="AX8" s="34"/>
      <c r="AY8" s="34"/>
      <c r="AZ8" s="34"/>
      <c r="BA8" s="34"/>
      <c r="BB8" s="34">
        <f>データ!U6</f>
        <v>43.36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72.77</v>
      </c>
      <c r="J10" s="34"/>
      <c r="K10" s="34"/>
      <c r="L10" s="34"/>
      <c r="M10" s="34"/>
      <c r="N10" s="34"/>
      <c r="O10" s="34"/>
      <c r="P10" s="34">
        <f>データ!P6</f>
        <v>22.33</v>
      </c>
      <c r="Q10" s="34"/>
      <c r="R10" s="34"/>
      <c r="S10" s="34"/>
      <c r="T10" s="34"/>
      <c r="U10" s="34"/>
      <c r="V10" s="34"/>
      <c r="W10" s="34">
        <f>データ!Q6</f>
        <v>82.37</v>
      </c>
      <c r="X10" s="34"/>
      <c r="Y10" s="34"/>
      <c r="Z10" s="34"/>
      <c r="AA10" s="34"/>
      <c r="AB10" s="34"/>
      <c r="AC10" s="34"/>
      <c r="AD10" s="41">
        <f>データ!R6</f>
        <v>3410</v>
      </c>
      <c r="AE10" s="41"/>
      <c r="AF10" s="41"/>
      <c r="AG10" s="41"/>
      <c r="AH10" s="41"/>
      <c r="AI10" s="41"/>
      <c r="AJ10" s="41"/>
      <c r="AK10" s="2"/>
      <c r="AL10" s="41">
        <f>データ!V6</f>
        <v>2317</v>
      </c>
      <c r="AM10" s="41"/>
      <c r="AN10" s="41"/>
      <c r="AO10" s="41"/>
      <c r="AP10" s="41"/>
      <c r="AQ10" s="41"/>
      <c r="AR10" s="41"/>
      <c r="AS10" s="41"/>
      <c r="AT10" s="34">
        <f>データ!W6</f>
        <v>1.0900000000000001</v>
      </c>
      <c r="AU10" s="34"/>
      <c r="AV10" s="34"/>
      <c r="AW10" s="34"/>
      <c r="AX10" s="34"/>
      <c r="AY10" s="34"/>
      <c r="AZ10" s="34"/>
      <c r="BA10" s="34"/>
      <c r="BB10" s="34">
        <f>データ!X6</f>
        <v>2125.69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npxzKoCkDbXaBb0MhswnK4IW690+lYaX64rFpAbUXz5SvGd7+Jgg+4Y4oRFiF+scr3H3cz9uXuKss++FI7WEw==" saltValue="rLQxiUXFbXWvjjAg1EaB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244724</v>
      </c>
      <c r="D6" s="19">
        <f t="shared" si="3"/>
        <v>46</v>
      </c>
      <c r="E6" s="19">
        <f t="shared" si="3"/>
        <v>17</v>
      </c>
      <c r="F6" s="19">
        <f t="shared" si="3"/>
        <v>4</v>
      </c>
      <c r="G6" s="19">
        <f t="shared" si="3"/>
        <v>0</v>
      </c>
      <c r="H6" s="19" t="str">
        <f t="shared" si="3"/>
        <v>三重県　南伊勢町</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72.77</v>
      </c>
      <c r="P6" s="20">
        <f t="shared" si="3"/>
        <v>22.33</v>
      </c>
      <c r="Q6" s="20">
        <f t="shared" si="3"/>
        <v>82.37</v>
      </c>
      <c r="R6" s="20">
        <f t="shared" si="3"/>
        <v>3410</v>
      </c>
      <c r="S6" s="20">
        <f t="shared" si="3"/>
        <v>10489</v>
      </c>
      <c r="T6" s="20">
        <f t="shared" si="3"/>
        <v>241.89</v>
      </c>
      <c r="U6" s="20">
        <f t="shared" si="3"/>
        <v>43.36</v>
      </c>
      <c r="V6" s="20">
        <f t="shared" si="3"/>
        <v>2317</v>
      </c>
      <c r="W6" s="20">
        <f t="shared" si="3"/>
        <v>1.0900000000000001</v>
      </c>
      <c r="X6" s="20">
        <f t="shared" si="3"/>
        <v>2125.69</v>
      </c>
      <c r="Y6" s="21" t="str">
        <f>IF(Y7="",NA(),Y7)</f>
        <v>-</v>
      </c>
      <c r="Z6" s="21" t="str">
        <f t="shared" ref="Z6:AH6" si="4">IF(Z7="",NA(),Z7)</f>
        <v>-</v>
      </c>
      <c r="AA6" s="21" t="str">
        <f t="shared" si="4"/>
        <v>-</v>
      </c>
      <c r="AB6" s="21" t="str">
        <f t="shared" si="4"/>
        <v>-</v>
      </c>
      <c r="AC6" s="21">
        <f t="shared" si="4"/>
        <v>81.760000000000005</v>
      </c>
      <c r="AD6" s="21" t="str">
        <f t="shared" si="4"/>
        <v>-</v>
      </c>
      <c r="AE6" s="21" t="str">
        <f t="shared" si="4"/>
        <v>-</v>
      </c>
      <c r="AF6" s="21" t="str">
        <f t="shared" si="4"/>
        <v>-</v>
      </c>
      <c r="AG6" s="21" t="str">
        <f t="shared" si="4"/>
        <v>-</v>
      </c>
      <c r="AH6" s="21">
        <f t="shared" si="4"/>
        <v>103.79</v>
      </c>
      <c r="AI6" s="20" t="str">
        <f>IF(AI7="","",IF(AI7="-","【-】","【"&amp;SUBSTITUTE(TEXT(AI7,"#,##0.00"),"-","△")&amp;"】"))</f>
        <v>【105.07】</v>
      </c>
      <c r="AJ6" s="21" t="str">
        <f>IF(AJ7="",NA(),AJ7)</f>
        <v>-</v>
      </c>
      <c r="AK6" s="21" t="str">
        <f t="shared" ref="AK6:AS6" si="5">IF(AK7="",NA(),AK7)</f>
        <v>-</v>
      </c>
      <c r="AL6" s="21" t="str">
        <f t="shared" si="5"/>
        <v>-</v>
      </c>
      <c r="AM6" s="21" t="str">
        <f t="shared" si="5"/>
        <v>-</v>
      </c>
      <c r="AN6" s="21">
        <f t="shared" si="5"/>
        <v>115.64</v>
      </c>
      <c r="AO6" s="21" t="str">
        <f t="shared" si="5"/>
        <v>-</v>
      </c>
      <c r="AP6" s="21" t="str">
        <f t="shared" si="5"/>
        <v>-</v>
      </c>
      <c r="AQ6" s="21" t="str">
        <f t="shared" si="5"/>
        <v>-</v>
      </c>
      <c r="AR6" s="21" t="str">
        <f t="shared" si="5"/>
        <v>-</v>
      </c>
      <c r="AS6" s="21">
        <f t="shared" si="5"/>
        <v>53.87</v>
      </c>
      <c r="AT6" s="20" t="str">
        <f>IF(AT7="","",IF(AT7="-","【-】","【"&amp;SUBSTITUTE(TEXT(AT7,"#,##0.00"),"-","△")&amp;"】"))</f>
        <v>【63.54】</v>
      </c>
      <c r="AU6" s="21" t="str">
        <f>IF(AU7="",NA(),AU7)</f>
        <v>-</v>
      </c>
      <c r="AV6" s="21" t="str">
        <f t="shared" ref="AV6:BD6" si="6">IF(AV7="",NA(),AV7)</f>
        <v>-</v>
      </c>
      <c r="AW6" s="21" t="str">
        <f t="shared" si="6"/>
        <v>-</v>
      </c>
      <c r="AX6" s="21" t="str">
        <f t="shared" si="6"/>
        <v>-</v>
      </c>
      <c r="AY6" s="21">
        <f t="shared" si="6"/>
        <v>-204.67</v>
      </c>
      <c r="AZ6" s="21" t="str">
        <f t="shared" si="6"/>
        <v>-</v>
      </c>
      <c r="BA6" s="21" t="str">
        <f t="shared" si="6"/>
        <v>-</v>
      </c>
      <c r="BB6" s="21" t="str">
        <f t="shared" si="6"/>
        <v>-</v>
      </c>
      <c r="BC6" s="21" t="str">
        <f t="shared" si="6"/>
        <v>-</v>
      </c>
      <c r="BD6" s="21">
        <f t="shared" si="6"/>
        <v>46.37</v>
      </c>
      <c r="BE6" s="20" t="str">
        <f>IF(BE7="","",IF(BE7="-","【-】","【"&amp;SUBSTITUTE(TEXT(BE7,"#,##0.00"),"-","△")&amp;"】"))</f>
        <v>【50.90】</v>
      </c>
      <c r="BF6" s="21" t="str">
        <f>IF(BF7="",NA(),BF7)</f>
        <v>-</v>
      </c>
      <c r="BG6" s="21" t="str">
        <f t="shared" ref="BG6:BO6" si="7">IF(BG7="",NA(),BG7)</f>
        <v>-</v>
      </c>
      <c r="BH6" s="21" t="str">
        <f t="shared" si="7"/>
        <v>-</v>
      </c>
      <c r="BI6" s="21" t="str">
        <f t="shared" si="7"/>
        <v>-</v>
      </c>
      <c r="BJ6" s="21">
        <f t="shared" si="7"/>
        <v>3177.36</v>
      </c>
      <c r="BK6" s="21" t="str">
        <f t="shared" si="7"/>
        <v>-</v>
      </c>
      <c r="BL6" s="21" t="str">
        <f t="shared" si="7"/>
        <v>-</v>
      </c>
      <c r="BM6" s="21" t="str">
        <f t="shared" si="7"/>
        <v>-</v>
      </c>
      <c r="BN6" s="21" t="str">
        <f t="shared" si="7"/>
        <v>-</v>
      </c>
      <c r="BO6" s="21">
        <f t="shared" si="7"/>
        <v>1062.58</v>
      </c>
      <c r="BP6" s="20" t="str">
        <f>IF(BP7="","",IF(BP7="-","【-】","【"&amp;SUBSTITUTE(TEXT(BP7,"#,##0.00"),"-","△")&amp;"】"))</f>
        <v>【1,099.15】</v>
      </c>
      <c r="BQ6" s="21" t="str">
        <f>IF(BQ7="",NA(),BQ7)</f>
        <v>-</v>
      </c>
      <c r="BR6" s="21" t="str">
        <f t="shared" ref="BR6:BZ6" si="8">IF(BR7="",NA(),BR7)</f>
        <v>-</v>
      </c>
      <c r="BS6" s="21" t="str">
        <f t="shared" si="8"/>
        <v>-</v>
      </c>
      <c r="BT6" s="21" t="str">
        <f t="shared" si="8"/>
        <v>-</v>
      </c>
      <c r="BU6" s="21">
        <f t="shared" si="8"/>
        <v>34.880000000000003</v>
      </c>
      <c r="BV6" s="21" t="str">
        <f t="shared" si="8"/>
        <v>-</v>
      </c>
      <c r="BW6" s="21" t="str">
        <f t="shared" si="8"/>
        <v>-</v>
      </c>
      <c r="BX6" s="21" t="str">
        <f t="shared" si="8"/>
        <v>-</v>
      </c>
      <c r="BY6" s="21" t="str">
        <f t="shared" si="8"/>
        <v>-</v>
      </c>
      <c r="BZ6" s="21">
        <f t="shared" si="8"/>
        <v>80.36</v>
      </c>
      <c r="CA6" s="20" t="str">
        <f>IF(CA7="","",IF(CA7="-","【-】","【"&amp;SUBSTITUTE(TEXT(CA7,"#,##0.00"),"-","△")&amp;"】"))</f>
        <v>【72.92】</v>
      </c>
      <c r="CB6" s="21" t="str">
        <f>IF(CB7="",NA(),CB7)</f>
        <v>-</v>
      </c>
      <c r="CC6" s="21" t="str">
        <f t="shared" ref="CC6:CK6" si="9">IF(CC7="",NA(),CC7)</f>
        <v>-</v>
      </c>
      <c r="CD6" s="21" t="str">
        <f t="shared" si="9"/>
        <v>-</v>
      </c>
      <c r="CE6" s="21" t="str">
        <f t="shared" si="9"/>
        <v>-</v>
      </c>
      <c r="CF6" s="21">
        <f t="shared" si="9"/>
        <v>534.65</v>
      </c>
      <c r="CG6" s="21" t="str">
        <f t="shared" si="9"/>
        <v>-</v>
      </c>
      <c r="CH6" s="21" t="str">
        <f t="shared" si="9"/>
        <v>-</v>
      </c>
      <c r="CI6" s="21" t="str">
        <f t="shared" si="9"/>
        <v>-</v>
      </c>
      <c r="CJ6" s="21" t="str">
        <f t="shared" si="9"/>
        <v>-</v>
      </c>
      <c r="CK6" s="21">
        <f t="shared" si="9"/>
        <v>201.33</v>
      </c>
      <c r="CL6" s="20" t="str">
        <f>IF(CL7="","",IF(CL7="-","【-】","【"&amp;SUBSTITUTE(TEXT(CL7,"#,##0.00"),"-","△")&amp;"】"))</f>
        <v>【225.78】</v>
      </c>
      <c r="CM6" s="21" t="str">
        <f>IF(CM7="",NA(),CM7)</f>
        <v>-</v>
      </c>
      <c r="CN6" s="21" t="str">
        <f t="shared" ref="CN6:CV6" si="10">IF(CN7="",NA(),CN7)</f>
        <v>-</v>
      </c>
      <c r="CO6" s="21" t="str">
        <f t="shared" si="10"/>
        <v>-</v>
      </c>
      <c r="CP6" s="21" t="str">
        <f t="shared" si="10"/>
        <v>-</v>
      </c>
      <c r="CQ6" s="21">
        <f t="shared" si="10"/>
        <v>21.09</v>
      </c>
      <c r="CR6" s="21" t="str">
        <f t="shared" si="10"/>
        <v>-</v>
      </c>
      <c r="CS6" s="21" t="str">
        <f t="shared" si="10"/>
        <v>-</v>
      </c>
      <c r="CT6" s="21" t="str">
        <f t="shared" si="10"/>
        <v>-</v>
      </c>
      <c r="CU6" s="21" t="str">
        <f t="shared" si="10"/>
        <v>-</v>
      </c>
      <c r="CV6" s="21">
        <f t="shared" si="10"/>
        <v>44.79</v>
      </c>
      <c r="CW6" s="20" t="str">
        <f>IF(CW7="","",IF(CW7="-","【-】","【"&amp;SUBSTITUTE(TEXT(CW7,"#,##0.00"),"-","△")&amp;"】"))</f>
        <v>【43.17】</v>
      </c>
      <c r="CX6" s="21" t="str">
        <f>IF(CX7="",NA(),CX7)</f>
        <v>-</v>
      </c>
      <c r="CY6" s="21" t="str">
        <f t="shared" ref="CY6:DG6" si="11">IF(CY7="",NA(),CY7)</f>
        <v>-</v>
      </c>
      <c r="CZ6" s="21" t="str">
        <f t="shared" si="11"/>
        <v>-</v>
      </c>
      <c r="DA6" s="21" t="str">
        <f t="shared" si="11"/>
        <v>-</v>
      </c>
      <c r="DB6" s="21">
        <f t="shared" si="11"/>
        <v>60.51</v>
      </c>
      <c r="DC6" s="21" t="str">
        <f t="shared" si="11"/>
        <v>-</v>
      </c>
      <c r="DD6" s="21" t="str">
        <f t="shared" si="11"/>
        <v>-</v>
      </c>
      <c r="DE6" s="21" t="str">
        <f t="shared" si="11"/>
        <v>-</v>
      </c>
      <c r="DF6" s="21" t="str">
        <f t="shared" si="11"/>
        <v>-</v>
      </c>
      <c r="DG6" s="21">
        <f t="shared" si="11"/>
        <v>88.68</v>
      </c>
      <c r="DH6" s="20" t="str">
        <f>IF(DH7="","",IF(DH7="-","【-】","【"&amp;SUBSTITUTE(TEXT(DH7,"#,##0.00"),"-","△")&amp;"】"))</f>
        <v>【86.31】</v>
      </c>
      <c r="DI6" s="21" t="str">
        <f>IF(DI7="",NA(),DI7)</f>
        <v>-</v>
      </c>
      <c r="DJ6" s="21" t="str">
        <f t="shared" ref="DJ6:DR6" si="12">IF(DJ7="",NA(),DJ7)</f>
        <v>-</v>
      </c>
      <c r="DK6" s="21" t="str">
        <f t="shared" si="12"/>
        <v>-</v>
      </c>
      <c r="DL6" s="21" t="str">
        <f t="shared" si="12"/>
        <v>-</v>
      </c>
      <c r="DM6" s="21">
        <f t="shared" si="12"/>
        <v>4.4000000000000004</v>
      </c>
      <c r="DN6" s="21" t="str">
        <f t="shared" si="12"/>
        <v>-</v>
      </c>
      <c r="DO6" s="21" t="str">
        <f t="shared" si="12"/>
        <v>-</v>
      </c>
      <c r="DP6" s="21" t="str">
        <f t="shared" si="12"/>
        <v>-</v>
      </c>
      <c r="DQ6" s="21" t="str">
        <f t="shared" si="12"/>
        <v>-</v>
      </c>
      <c r="DR6" s="21">
        <f t="shared" si="12"/>
        <v>34.590000000000003</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0.27</v>
      </c>
      <c r="EO6" s="20" t="str">
        <f>IF(EO7="","",IF(EO7="-","【-】","【"&amp;SUBSTITUTE(TEXT(EO7,"#,##0.00"),"-","△")&amp;"】"))</f>
        <v>【0.15】</v>
      </c>
    </row>
    <row r="7" spans="1:148" s="22" customFormat="1" x14ac:dyDescent="0.2">
      <c r="A7" s="14"/>
      <c r="B7" s="23">
        <v>2024</v>
      </c>
      <c r="C7" s="23">
        <v>244724</v>
      </c>
      <c r="D7" s="23">
        <v>46</v>
      </c>
      <c r="E7" s="23">
        <v>17</v>
      </c>
      <c r="F7" s="23">
        <v>4</v>
      </c>
      <c r="G7" s="23">
        <v>0</v>
      </c>
      <c r="H7" s="23" t="s">
        <v>96</v>
      </c>
      <c r="I7" s="23" t="s">
        <v>97</v>
      </c>
      <c r="J7" s="23" t="s">
        <v>98</v>
      </c>
      <c r="K7" s="23" t="s">
        <v>99</v>
      </c>
      <c r="L7" s="23" t="s">
        <v>100</v>
      </c>
      <c r="M7" s="23" t="s">
        <v>101</v>
      </c>
      <c r="N7" s="24" t="s">
        <v>102</v>
      </c>
      <c r="O7" s="24">
        <v>72.77</v>
      </c>
      <c r="P7" s="24">
        <v>22.33</v>
      </c>
      <c r="Q7" s="24">
        <v>82.37</v>
      </c>
      <c r="R7" s="24">
        <v>3410</v>
      </c>
      <c r="S7" s="24">
        <v>10489</v>
      </c>
      <c r="T7" s="24">
        <v>241.89</v>
      </c>
      <c r="U7" s="24">
        <v>43.36</v>
      </c>
      <c r="V7" s="24">
        <v>2317</v>
      </c>
      <c r="W7" s="24">
        <v>1.0900000000000001</v>
      </c>
      <c r="X7" s="24">
        <v>2125.69</v>
      </c>
      <c r="Y7" s="24" t="s">
        <v>102</v>
      </c>
      <c r="Z7" s="24" t="s">
        <v>102</v>
      </c>
      <c r="AA7" s="24" t="s">
        <v>102</v>
      </c>
      <c r="AB7" s="24" t="s">
        <v>102</v>
      </c>
      <c r="AC7" s="24">
        <v>81.760000000000005</v>
      </c>
      <c r="AD7" s="24" t="s">
        <v>102</v>
      </c>
      <c r="AE7" s="24" t="s">
        <v>102</v>
      </c>
      <c r="AF7" s="24" t="s">
        <v>102</v>
      </c>
      <c r="AG7" s="24" t="s">
        <v>102</v>
      </c>
      <c r="AH7" s="24">
        <v>103.79</v>
      </c>
      <c r="AI7" s="24">
        <v>105.07</v>
      </c>
      <c r="AJ7" s="24" t="s">
        <v>102</v>
      </c>
      <c r="AK7" s="24" t="s">
        <v>102</v>
      </c>
      <c r="AL7" s="24" t="s">
        <v>102</v>
      </c>
      <c r="AM7" s="24" t="s">
        <v>102</v>
      </c>
      <c r="AN7" s="24">
        <v>115.64</v>
      </c>
      <c r="AO7" s="24" t="s">
        <v>102</v>
      </c>
      <c r="AP7" s="24" t="s">
        <v>102</v>
      </c>
      <c r="AQ7" s="24" t="s">
        <v>102</v>
      </c>
      <c r="AR7" s="24" t="s">
        <v>102</v>
      </c>
      <c r="AS7" s="24">
        <v>53.87</v>
      </c>
      <c r="AT7" s="24">
        <v>63.54</v>
      </c>
      <c r="AU7" s="24" t="s">
        <v>102</v>
      </c>
      <c r="AV7" s="24" t="s">
        <v>102</v>
      </c>
      <c r="AW7" s="24" t="s">
        <v>102</v>
      </c>
      <c r="AX7" s="24" t="s">
        <v>102</v>
      </c>
      <c r="AY7" s="24">
        <v>-204.67</v>
      </c>
      <c r="AZ7" s="24" t="s">
        <v>102</v>
      </c>
      <c r="BA7" s="24" t="s">
        <v>102</v>
      </c>
      <c r="BB7" s="24" t="s">
        <v>102</v>
      </c>
      <c r="BC7" s="24" t="s">
        <v>102</v>
      </c>
      <c r="BD7" s="24">
        <v>46.37</v>
      </c>
      <c r="BE7" s="24">
        <v>50.9</v>
      </c>
      <c r="BF7" s="24" t="s">
        <v>102</v>
      </c>
      <c r="BG7" s="24" t="s">
        <v>102</v>
      </c>
      <c r="BH7" s="24" t="s">
        <v>102</v>
      </c>
      <c r="BI7" s="24" t="s">
        <v>102</v>
      </c>
      <c r="BJ7" s="24">
        <v>3177.36</v>
      </c>
      <c r="BK7" s="24" t="s">
        <v>102</v>
      </c>
      <c r="BL7" s="24" t="s">
        <v>102</v>
      </c>
      <c r="BM7" s="24" t="s">
        <v>102</v>
      </c>
      <c r="BN7" s="24" t="s">
        <v>102</v>
      </c>
      <c r="BO7" s="24">
        <v>1062.58</v>
      </c>
      <c r="BP7" s="24">
        <v>1099.1500000000001</v>
      </c>
      <c r="BQ7" s="24" t="s">
        <v>102</v>
      </c>
      <c r="BR7" s="24" t="s">
        <v>102</v>
      </c>
      <c r="BS7" s="24" t="s">
        <v>102</v>
      </c>
      <c r="BT7" s="24" t="s">
        <v>102</v>
      </c>
      <c r="BU7" s="24">
        <v>34.880000000000003</v>
      </c>
      <c r="BV7" s="24" t="s">
        <v>102</v>
      </c>
      <c r="BW7" s="24" t="s">
        <v>102</v>
      </c>
      <c r="BX7" s="24" t="s">
        <v>102</v>
      </c>
      <c r="BY7" s="24" t="s">
        <v>102</v>
      </c>
      <c r="BZ7" s="24">
        <v>80.36</v>
      </c>
      <c r="CA7" s="24">
        <v>72.92</v>
      </c>
      <c r="CB7" s="24" t="s">
        <v>102</v>
      </c>
      <c r="CC7" s="24" t="s">
        <v>102</v>
      </c>
      <c r="CD7" s="24" t="s">
        <v>102</v>
      </c>
      <c r="CE7" s="24" t="s">
        <v>102</v>
      </c>
      <c r="CF7" s="24">
        <v>534.65</v>
      </c>
      <c r="CG7" s="24" t="s">
        <v>102</v>
      </c>
      <c r="CH7" s="24" t="s">
        <v>102</v>
      </c>
      <c r="CI7" s="24" t="s">
        <v>102</v>
      </c>
      <c r="CJ7" s="24" t="s">
        <v>102</v>
      </c>
      <c r="CK7" s="24">
        <v>201.33</v>
      </c>
      <c r="CL7" s="24">
        <v>225.78</v>
      </c>
      <c r="CM7" s="24" t="s">
        <v>102</v>
      </c>
      <c r="CN7" s="24" t="s">
        <v>102</v>
      </c>
      <c r="CO7" s="24" t="s">
        <v>102</v>
      </c>
      <c r="CP7" s="24" t="s">
        <v>102</v>
      </c>
      <c r="CQ7" s="24">
        <v>21.09</v>
      </c>
      <c r="CR7" s="24" t="s">
        <v>102</v>
      </c>
      <c r="CS7" s="24" t="s">
        <v>102</v>
      </c>
      <c r="CT7" s="24" t="s">
        <v>102</v>
      </c>
      <c r="CU7" s="24" t="s">
        <v>102</v>
      </c>
      <c r="CV7" s="24">
        <v>44.79</v>
      </c>
      <c r="CW7" s="24">
        <v>43.17</v>
      </c>
      <c r="CX7" s="24" t="s">
        <v>102</v>
      </c>
      <c r="CY7" s="24" t="s">
        <v>102</v>
      </c>
      <c r="CZ7" s="24" t="s">
        <v>102</v>
      </c>
      <c r="DA7" s="24" t="s">
        <v>102</v>
      </c>
      <c r="DB7" s="24">
        <v>60.51</v>
      </c>
      <c r="DC7" s="24" t="s">
        <v>102</v>
      </c>
      <c r="DD7" s="24" t="s">
        <v>102</v>
      </c>
      <c r="DE7" s="24" t="s">
        <v>102</v>
      </c>
      <c r="DF7" s="24" t="s">
        <v>102</v>
      </c>
      <c r="DG7" s="24">
        <v>88.68</v>
      </c>
      <c r="DH7" s="24">
        <v>86.31</v>
      </c>
      <c r="DI7" s="24" t="s">
        <v>102</v>
      </c>
      <c r="DJ7" s="24" t="s">
        <v>102</v>
      </c>
      <c r="DK7" s="24" t="s">
        <v>102</v>
      </c>
      <c r="DL7" s="24" t="s">
        <v>102</v>
      </c>
      <c r="DM7" s="24">
        <v>4.4000000000000004</v>
      </c>
      <c r="DN7" s="24" t="s">
        <v>102</v>
      </c>
      <c r="DO7" s="24" t="s">
        <v>102</v>
      </c>
      <c r="DP7" s="24" t="s">
        <v>102</v>
      </c>
      <c r="DQ7" s="24" t="s">
        <v>102</v>
      </c>
      <c r="DR7" s="24">
        <v>34.590000000000003</v>
      </c>
      <c r="DS7" s="24">
        <v>30.82</v>
      </c>
      <c r="DT7" s="24" t="s">
        <v>102</v>
      </c>
      <c r="DU7" s="24" t="s">
        <v>102</v>
      </c>
      <c r="DV7" s="24" t="s">
        <v>102</v>
      </c>
      <c r="DW7" s="24" t="s">
        <v>102</v>
      </c>
      <c r="DX7" s="24">
        <v>0</v>
      </c>
      <c r="DY7" s="24" t="s">
        <v>102</v>
      </c>
      <c r="DZ7" s="24" t="s">
        <v>102</v>
      </c>
      <c r="EA7" s="24" t="s">
        <v>102</v>
      </c>
      <c r="EB7" s="24" t="s">
        <v>102</v>
      </c>
      <c r="EC7" s="24">
        <v>0.1</v>
      </c>
      <c r="ED7" s="24">
        <v>0.06</v>
      </c>
      <c r="EE7" s="24" t="s">
        <v>102</v>
      </c>
      <c r="EF7" s="24" t="s">
        <v>102</v>
      </c>
      <c r="EG7" s="24" t="s">
        <v>102</v>
      </c>
      <c r="EH7" s="24" t="s">
        <v>102</v>
      </c>
      <c r="EI7" s="24">
        <v>0</v>
      </c>
      <c r="EJ7" s="24" t="s">
        <v>102</v>
      </c>
      <c r="EK7" s="24" t="s">
        <v>102</v>
      </c>
      <c r="EL7" s="24" t="s">
        <v>102</v>
      </c>
      <c r="EM7" s="24" t="s">
        <v>102</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