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6決算統計\【まち推25〆】公営企業に係る経営比較分析表（令和６年度決算）の分析等について\"/>
    </mc:Choice>
  </mc:AlternateContent>
  <xr:revisionPtr revIDLastSave="0" documentId="13_ncr:1_{BC74D6E0-CE46-46E0-AA09-DD3ED8EDAFD4}" xr6:coauthVersionLast="36" xr6:coauthVersionMax="36" xr10:uidLastSave="{00000000-0000-0000-0000-000000000000}"/>
  <workbookProtection workbookAlgorithmName="SHA-512" workbookHashValue="el+VlQGXX2TEi8NEDyQxBcun9BHBZX3H+cuPQ1ykBIqdrSA5Sig5KGXAh94Asu3Zy3blPbep354L+1RG3uDgqw==" workbookSaltValue="PvDjK7RnICpOJD18KFDeW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L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<sst xmlns="http://schemas.openxmlformats.org/spreadsheetml/2006/main" count="297" uniqueCount="116">
  <si>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</si>
  <si>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</si>
  <si>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</si>
  <si>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</si>
  <si>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</si>
  <si>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</si>
  <si>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</si>
  <si>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</si>
  <si>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</si>
  <si>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</si>
  <si>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</si>
  <si>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</si>
  <si>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</si>
  <si>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</si>
  <si>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</si>
  <si>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</si>
  <si>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</si>
  <si>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</si>
  <si>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</si>
  <si>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</si>
  <si>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</si>
  <si>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</si>
  <si>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</si>
  <si>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</si>
  <si>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</si>
  <si>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</si>
  <si>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</si>
  <si>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</si>
  <si>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</si>
  <si>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</si>
  <si>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</si>
  <si>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</si>
  <si>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</si>
  <si>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</si>
  <si>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</si>
  <si>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</si>
  <si>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</si>
  <si>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</si>
  <si>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</si>
  <si>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</si>
  <si>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</si>
  <si>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</si>
  <si>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</si>
  <si>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</si>
  <si>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</si>
  <si>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</si>
  <si>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</si>
  <si>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</si>
  <si>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</si>
  <si>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</si>
  <si>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</si>
  <si>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</si>
  <si>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</si>
  <si>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</si>
  <si>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</si>
  <si>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</si>
  <si>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</si>
  <si>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</si>
  <si>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</si>
  <si>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</si>
  <si>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</si>
  <si>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</si>
  <si>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</si>
  <si>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</si>
  <si>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</si>
  <si>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</si>
  <si>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</si>
  <si>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</si>
  <si>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</si>
  <si>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</si>
  <si>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</si>
  <si>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</si>
  <si>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</si>
  <si>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</si>
  <si>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</si>
  <si>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</si>
  <si>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</si>
  <si>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</si>
  <si>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</si>
  <si>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</si>
  <si>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</si>
  <si>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</si>
  <si>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</si>
  <si>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</si>
  <si>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</si>
  <si>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</si>
  <si>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</si>
  <si>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</si>
  <si>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</si>
  <si>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</si>
  <si>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</si>
  <si>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</si>
  <si>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</si>
  <si>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</si>
  <si>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</si>
  <si>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</si>
  <si>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</si>
  <si>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</si>
  <si>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</si>
  <si>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</si>
  <si>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</si>
  <si>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</si>
  <si>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</si>
  <si>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</si>
  <si>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</si>
  <si>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</si>
  <si>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</si>
  <si>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</si>
  <si>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</si>
  <si>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</si>
  <si>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</si>
  <si>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</si>
  <si>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</si>
  <si>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経常収支比率は100％を超えましたが前年より18.46％減少し、類似団体平均値、全国平均値ともに下回っています。主な要因は人口減少によるもので今後も減少が続くものと予想されます。。　　　　　　　　　　　　　　　　　　　　　　　　　　　　　　　　　　　　　　　　　　　　　　　　　　　　　　　　　　　　　　　　　　　　　　　　　　　　　　　　　　　　　　　　　　　　　　　　　　　　③流動比率：流動化比率は前年により18.31％減少しました。このことにより短期的な支払能力が弱まり、将来の投資や安定運営に影響が出る可能性があるため注意をする必要があります。　　　　　　　　　　　　　　　　　　　　　　　　　　　　　　　　　　　　　　　　　　　　　　　　　　　　　　　　　　　　　　　　　　　　　　　　　　　　　　　　　　　　　　　　　　　　　　　　　　　　　　④企業債残高事業規模比率：類似団体平均値、全国平均値ともに上回り高い比率となっています。将来的な企業債償還に係る更なる使用料収入の確保が必要と考えます。
⑤経費回収率：前年度より8.13％増加し、類似団体平均値、全国平均値ともに上回りました。
⑥汚水処理原価：維持管理費に関する経費が増加しかつ、年間有収水量の減少により、類似団体平均値、全国平均値ともに下回っています。
⑦施設利用率：三地区に処理場を有し汚水処理を行っています。類似団体平均値、全国平均値をともに上回り、高い数値を保っています。
⑧水洗化率：類似団体平均値、全国平均値をともに上回り、高い数値を保っています。</t>
    <rPh sb="27" eb="29">
      <t>ゼンネン</t>
    </rPh>
    <rPh sb="37" eb="39">
      <t>ゲンショウ</t>
    </rPh>
    <rPh sb="57" eb="58">
      <t>シタ</t>
    </rPh>
    <rPh sb="65" eb="66">
      <t>オモ</t>
    </rPh>
    <rPh sb="200" eb="202">
      <t>リュウドウ</t>
    </rPh>
    <rPh sb="202" eb="204">
      <t>ヒリツ</t>
    </rPh>
    <rPh sb="205" eb="208">
      <t>リュウドウカ</t>
    </rPh>
    <rPh sb="208" eb="210">
      <t>ヒリツ</t>
    </rPh>
    <rPh sb="211" eb="213">
      <t>ゼンネン</t>
    </rPh>
    <rPh sb="222" eb="224">
      <t>ゲンショウ</t>
    </rPh>
    <rPh sb="265" eb="268">
      <t>カノウセイ</t>
    </rPh>
    <rPh sb="273" eb="275">
      <t>チュウイ</t>
    </rPh>
    <rPh sb="278" eb="280">
      <t>ヒツヨウ</t>
    </rPh>
    <rPh sb="527" eb="529">
      <t>ケイヒ</t>
    </rPh>
    <rPh sb="530" eb="532">
      <t>ゾウカ</t>
    </rPh>
    <rPh sb="565" eb="567">
      <t>シタマワ</t>
    </rPh>
    <rPh sb="620" eb="622">
      <t>ウワマワ</t>
    </rPh>
    <phoneticPr fontId="4"/>
  </si>
  <si>
    <t>①有形固定資産減価償却率：平成9年度から整備を始めたため、下水道管渠については法定耐用年数を経過していません。　　　　　　　　　　　　　　　　　　　　　　　　　　　　　　　　　　　　　　　　　　　　　　　　　　　　　　　　　　　　　　　　　　　　　　　　　　　　　　　　　　　　　　　　　　　　　　　　　　　　　　　②管渠老朽化率：法定耐用年数を経過していないため0％です。　　　　　　　　　　　　　　　　　　　　　　　　　　　　　　　　　　　　　　　　　　　　　　　　　　　　　　　　　　　　　　　　　　　　　　　　　　　　　　　　　　　　　　　　　　　　　　　　　　　　　　　③管渠改善率：現在は法定耐用年数が管渠より短く常時稼働している処理場機器の更新・改良等を実施しています。</t>
    <phoneticPr fontId="4"/>
  </si>
  <si>
    <t>令和5年4月1日公営企業会計(法適用)移行行っているため直近2ヵ年の数値となります。　　　　　　　　　　　　　　　　　　　　　　　　　　　　　　　　　　　　　　　　　　　　　　　　　　　　　　　　　　　　　　　　　　　　　　　　令和4年度の下水道使用料改定により公費負担を抑制しておりますが、維持管理費を賄えるまでには至っておりません。今後も適正な維持管理に努め、使用料収入の確保と処理費用の削減に努めていきます。</t>
    <rPh sb="21" eb="22">
      <t>オコナ</t>
    </rPh>
    <rPh sb="28" eb="30">
      <t>チョッキン</t>
    </rPh>
    <rPh sb="32" eb="3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</si>
</sst>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55-4116-9D2D-9501FF1C03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B955-4116-9D2D-9501FF1C03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85.95</c:v>
                </c:pt>
                <c:pt idx="4">
                  <c:v>85.95</c:v>
                </c:pt>
              </c:numCache>
            </c:numRef>
          </c:val>
          <c:extLst>
            <c:ext xmlns:c16="http://schemas.microsoft.com/office/drawing/2014/chart" uri="{C3380CC4-5D6E-409C-BE32-E72D297353CC}">
              <c16:uniqueId val="{00000000-4AC6-42CE-AF3B-05C11B558D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4AC6-42CE-AF3B-05C11B558D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96.27</c:v>
                </c:pt>
                <c:pt idx="4">
                  <c:v>96.47</c:v>
                </c:pt>
              </c:numCache>
            </c:numRef>
          </c:val>
          <c:extLst>
            <c:ext xmlns:c16="http://schemas.microsoft.com/office/drawing/2014/chart" uri="{C3380CC4-5D6E-409C-BE32-E72D297353CC}">
              <c16:uniqueId val="{00000000-8591-4E2A-983F-46C140895A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8591-4E2A-983F-46C140895A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122.56</c:v>
                </c:pt>
                <c:pt idx="4">
                  <c:v>104.01</c:v>
                </c:pt>
              </c:numCache>
            </c:numRef>
          </c:val>
          <c:extLst>
            <c:ext xmlns:c16="http://schemas.microsoft.com/office/drawing/2014/chart" uri="{C3380CC4-5D6E-409C-BE32-E72D297353CC}">
              <c16:uniqueId val="{00000000-0AB0-4BFA-984A-E92D38042B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0AB0-4BFA-984A-E92D38042B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4.09</c:v>
                </c:pt>
                <c:pt idx="4">
                  <c:v>8.08</c:v>
                </c:pt>
              </c:numCache>
            </c:numRef>
          </c:val>
          <c:extLst>
            <c:ext xmlns:c16="http://schemas.microsoft.com/office/drawing/2014/chart" uri="{C3380CC4-5D6E-409C-BE32-E72D297353CC}">
              <c16:uniqueId val="{00000000-41A4-4C03-AEC2-93F7915EEE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41A4-4C03-AEC2-93F7915EEE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6EF-45C2-8CB6-D3C6DFF994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96EF-45C2-8CB6-D3C6DFF994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989-4EFC-BCF3-5CDF75A7F3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C989-4EFC-BCF3-5CDF75A7F3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45.5</c:v>
                </c:pt>
                <c:pt idx="4">
                  <c:v>27.19</c:v>
                </c:pt>
              </c:numCache>
            </c:numRef>
          </c:val>
          <c:extLst>
            <c:ext xmlns:c16="http://schemas.microsoft.com/office/drawing/2014/chart" uri="{C3380CC4-5D6E-409C-BE32-E72D297353CC}">
              <c16:uniqueId val="{00000000-7BAB-48D5-9B72-4FE97A896E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7BAB-48D5-9B72-4FE97A896E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3324</c:v>
                </c:pt>
                <c:pt idx="4">
                  <c:v>3203.73</c:v>
                </c:pt>
              </c:numCache>
            </c:numRef>
          </c:val>
          <c:extLst>
            <c:ext xmlns:c16="http://schemas.microsoft.com/office/drawing/2014/chart" uri="{C3380CC4-5D6E-409C-BE32-E72D297353CC}">
              <c16:uniqueId val="{00000000-FC41-4EB0-AA90-C19AF328BD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FC41-4EB0-AA90-C19AF328BD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47.39</c:v>
                </c:pt>
                <c:pt idx="4">
                  <c:v>55.52</c:v>
                </c:pt>
              </c:numCache>
            </c:numRef>
          </c:val>
          <c:extLst>
            <c:ext xmlns:c16="http://schemas.microsoft.com/office/drawing/2014/chart" uri="{C3380CC4-5D6E-409C-BE32-E72D297353CC}">
              <c16:uniqueId val="{00000000-7D84-49F8-AF4C-DED1C1A4D8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7D84-49F8-AF4C-DED1C1A4D8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220.47</c:v>
                </c:pt>
                <c:pt idx="4">
                  <c:v>188.64</c:v>
                </c:pt>
              </c:numCache>
            </c:numRef>
          </c:val>
          <c:extLst>
            <c:ext xmlns:c16="http://schemas.microsoft.com/office/drawing/2014/chart" uri="{C3380CC4-5D6E-409C-BE32-E72D297353CC}">
              <c16:uniqueId val="{00000000-B51E-4A3B-8879-5D5B3EA370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B51E-4A3B-8879-5D5B3EA370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玉城町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15035</v>
      </c>
      <c r="AM8" s="54"/>
      <c r="AN8" s="54"/>
      <c r="AO8" s="54"/>
      <c r="AP8" s="54"/>
      <c r="AQ8" s="54"/>
      <c r="AR8" s="54"/>
      <c r="AS8" s="54"/>
      <c r="AT8" s="53">
        <f>データ!T6</f>
        <v>40.909999999999997</v>
      </c>
      <c r="AU8" s="53"/>
      <c r="AV8" s="53"/>
      <c r="AW8" s="53"/>
      <c r="AX8" s="53"/>
      <c r="AY8" s="53"/>
      <c r="AZ8" s="53"/>
      <c r="BA8" s="53"/>
      <c r="BB8" s="53">
        <f>データ!U6</f>
        <v>367.51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64.69</v>
      </c>
      <c r="J10" s="53"/>
      <c r="K10" s="53"/>
      <c r="L10" s="53"/>
      <c r="M10" s="53"/>
      <c r="N10" s="53"/>
      <c r="O10" s="53"/>
      <c r="P10" s="53">
        <f>データ!P6</f>
        <v>8.32</v>
      </c>
      <c r="Q10" s="53"/>
      <c r="R10" s="53"/>
      <c r="S10" s="53"/>
      <c r="T10" s="53"/>
      <c r="U10" s="53"/>
      <c r="V10" s="53"/>
      <c r="W10" s="53">
        <f>データ!Q6</f>
        <v>109.8</v>
      </c>
      <c r="X10" s="53"/>
      <c r="Y10" s="53"/>
      <c r="Z10" s="53"/>
      <c r="AA10" s="53"/>
      <c r="AB10" s="53"/>
      <c r="AC10" s="53"/>
      <c r="AD10" s="54">
        <f>データ!R6</f>
        <v>2049</v>
      </c>
      <c r="AE10" s="54"/>
      <c r="AF10" s="54"/>
      <c r="AG10" s="54"/>
      <c r="AH10" s="54"/>
      <c r="AI10" s="54"/>
      <c r="AJ10" s="54"/>
      <c r="AK10" s="2"/>
      <c r="AL10" s="54">
        <f>データ!V6</f>
        <v>1245</v>
      </c>
      <c r="AM10" s="54"/>
      <c r="AN10" s="54"/>
      <c r="AO10" s="54"/>
      <c r="AP10" s="54"/>
      <c r="AQ10" s="54"/>
      <c r="AR10" s="54"/>
      <c r="AS10" s="54"/>
      <c r="AT10" s="53">
        <f>データ!W6</f>
        <v>0.52</v>
      </c>
      <c r="AU10" s="53"/>
      <c r="AV10" s="53"/>
      <c r="AW10" s="53"/>
      <c r="AX10" s="53"/>
      <c r="AY10" s="53"/>
      <c r="AZ10" s="53"/>
      <c r="BA10" s="53"/>
      <c r="BB10" s="53">
        <f>データ!X6</f>
        <v>2394.23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QK73JrwXHolCYKPggfVsWZu4FhRevvE/KT5ZAePG9/fpdoUBEMg6aqKEHJK1hGNqh1VTih2GZI9obg/NoW7ow==" saltValue="VvUfDDI4341Yg0x7DlX4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244619</v>
      </c>
      <c r="D6" s="19">
        <f t="shared" si="3"/>
        <v>46</v>
      </c>
      <c r="E6" s="19">
        <f t="shared" si="3"/>
        <v>17</v>
      </c>
      <c r="F6" s="19">
        <f t="shared" si="3"/>
        <v>5</v>
      </c>
      <c r="G6" s="19">
        <f t="shared" si="3"/>
        <v>0</v>
      </c>
      <c r="H6" s="19" t="str">
        <f t="shared" si="3"/>
        <v>三重県　玉城町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64.69</v>
      </c>
      <c r="P6" s="20">
        <f t="shared" si="3"/>
        <v>8.32</v>
      </c>
      <c r="Q6" s="20">
        <f t="shared" si="3"/>
        <v>109.8</v>
      </c>
      <c r="R6" s="20">
        <f t="shared" si="3"/>
        <v>2049</v>
      </c>
      <c r="S6" s="20">
        <f t="shared" si="3"/>
        <v>15035</v>
      </c>
      <c r="T6" s="20">
        <f t="shared" si="3"/>
        <v>40.909999999999997</v>
      </c>
      <c r="U6" s="20">
        <f t="shared" si="3"/>
        <v>367.51</v>
      </c>
      <c r="V6" s="20">
        <f t="shared" si="3"/>
        <v>1245</v>
      </c>
      <c r="W6" s="20">
        <f t="shared" si="3"/>
        <v>0.52</v>
      </c>
      <c r="X6" s="20">
        <f t="shared" si="3"/>
        <v>2394.23</v>
      </c>
      <c r="Y6" s="21" t="str">
        <f>IF(Y7="",NA(),Y7)</f>
        <v>-</v>
      </c>
      <c r="Z6" s="21" t="str">
        <f t="shared" ref="Z6:AH6" si="4">IF(Z7="",NA(),Z7)</f>
        <v>-</v>
      </c>
      <c r="AA6" s="21" t="str">
        <f t="shared" si="4"/>
        <v>-</v>
      </c>
      <c r="AB6" s="21">
        <f t="shared" si="4"/>
        <v>122.56</v>
      </c>
      <c r="AC6" s="21">
        <f t="shared" si="4"/>
        <v>104.01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45.5</v>
      </c>
      <c r="AY6" s="21">
        <f t="shared" si="6"/>
        <v>27.19</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3324</v>
      </c>
      <c r="BJ6" s="21">
        <f t="shared" si="7"/>
        <v>3203.73</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47.39</v>
      </c>
      <c r="BU6" s="21">
        <f t="shared" si="8"/>
        <v>55.52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220.47</v>
      </c>
      <c r="CF6" s="21">
        <f t="shared" si="9"/>
        <v>188.64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85.95</v>
      </c>
      <c r="CQ6" s="21">
        <f t="shared" si="10"/>
        <v>85.95</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96.27</v>
      </c>
      <c r="DB6" s="21">
        <f t="shared" si="11"/>
        <v>96.47</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4.09</v>
      </c>
      <c r="DM6" s="21">
        <f t="shared" si="12"/>
        <v>8.08</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244619</v>
      </c>
      <c r="D7" s="23">
        <v>46</v>
      </c>
      <c r="E7" s="23">
        <v>17</v>
      </c>
      <c r="F7" s="23">
        <v>5</v>
      </c>
      <c r="G7" s="23">
        <v>0</v>
      </c>
      <c r="H7" s="23" t="s">
        <v>96</v>
      </c>
      <c r="I7" s="23" t="s">
        <v>97</v>
      </c>
      <c r="J7" s="23" t="s">
        <v>98</v>
      </c>
      <c r="K7" s="23" t="s">
        <v>99</v>
      </c>
      <c r="L7" s="23" t="s">
        <v>100</v>
      </c>
      <c r="M7" s="23" t="s">
        <v>101</v>
      </c>
      <c r="N7" s="24" t="s">
        <v>102</v>
      </c>
      <c r="O7" s="24">
        <v>64.69</v>
      </c>
      <c r="P7" s="24">
        <v>8.32</v>
      </c>
      <c r="Q7" s="24">
        <v>109.8</v>
      </c>
      <c r="R7" s="24">
        <v>2049</v>
      </c>
      <c r="S7" s="24">
        <v>15035</v>
      </c>
      <c r="T7" s="24">
        <v>40.909999999999997</v>
      </c>
      <c r="U7" s="24">
        <v>367.51</v>
      </c>
      <c r="V7" s="24">
        <v>1245</v>
      </c>
      <c r="W7" s="24">
        <v>0.52</v>
      </c>
      <c r="X7" s="24">
        <v>2394.23</v>
      </c>
      <c r="Y7" s="24" t="s">
        <v>102</v>
      </c>
      <c r="Z7" s="24" t="s">
        <v>102</v>
      </c>
      <c r="AA7" s="24" t="s">
        <v>102</v>
      </c>
      <c r="AB7" s="24">
        <v>122.56</v>
      </c>
      <c r="AC7" s="24">
        <v>104.01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45.5</v>
      </c>
      <c r="AY7" s="24">
        <v>27.19</v>
      </c>
      <c r="AZ7" s="24" t="s">
        <v>102</v>
      </c>
      <c r="BA7" s="24" t="s">
        <v>102</v>
      </c>
      <c r="BB7" s="24" t="s">
        <v>102</v>
      </c>
      <c r="BC7" s="24">
        <v>44.04</v>
      </c>
      <c r="BD7" s="24">
        <v>58.25</v>
      </c>
      <c r="BE7" s="24">
        <v>47.19</v>
      </c>
      <c r="BF7" s="24" t="s">
        <v>102</v>
      </c>
      <c r="BG7" s="24" t="s">
        <v>102</v>
      </c>
      <c r="BH7" s="24" t="s">
        <v>102</v>
      </c>
      <c r="BI7" s="24">
        <v>3324</v>
      </c>
      <c r="BJ7" s="24">
        <v>3203.73</v>
      </c>
      <c r="BK7" s="24" t="s">
        <v>102</v>
      </c>
      <c r="BL7" s="24" t="s">
        <v>102</v>
      </c>
      <c r="BM7" s="24" t="s">
        <v>102</v>
      </c>
      <c r="BN7" s="24">
        <v>839.21</v>
      </c>
      <c r="BO7" s="24">
        <v>791.46</v>
      </c>
      <c r="BP7" s="24">
        <v>798.1</v>
      </c>
      <c r="BQ7" s="24" t="s">
        <v>102</v>
      </c>
      <c r="BR7" s="24" t="s">
        <v>102</v>
      </c>
      <c r="BS7" s="24" t="s">
        <v>102</v>
      </c>
      <c r="BT7" s="24">
        <v>47.39</v>
      </c>
      <c r="BU7" s="24">
        <v>55.52</v>
      </c>
      <c r="BV7" s="24" t="s">
        <v>102</v>
      </c>
      <c r="BW7" s="24" t="s">
        <v>102</v>
      </c>
      <c r="BX7" s="24" t="s">
        <v>102</v>
      </c>
      <c r="BY7" s="24">
        <v>52.05</v>
      </c>
      <c r="BZ7" s="24">
        <v>47.96</v>
      </c>
      <c r="CA7" s="24">
        <v>54.51</v>
      </c>
      <c r="CB7" s="24" t="s">
        <v>102</v>
      </c>
      <c r="CC7" s="24" t="s">
        <v>102</v>
      </c>
      <c r="CD7" s="24" t="s">
        <v>102</v>
      </c>
      <c r="CE7" s="24">
        <v>220.47</v>
      </c>
      <c r="CF7" s="24">
        <v>188.64</v>
      </c>
      <c r="CG7" s="24" t="s">
        <v>102</v>
      </c>
      <c r="CH7" s="24" t="s">
        <v>102</v>
      </c>
      <c r="CI7" s="24" t="s">
        <v>102</v>
      </c>
      <c r="CJ7" s="24">
        <v>301.86</v>
      </c>
      <c r="CK7" s="24">
        <v>325.85000000000002</v>
      </c>
      <c r="CL7" s="24">
        <v>286.33</v>
      </c>
      <c r="CM7" s="24" t="s">
        <v>102</v>
      </c>
      <c r="CN7" s="24" t="s">
        <v>102</v>
      </c>
      <c r="CO7" s="24" t="s">
        <v>102</v>
      </c>
      <c r="CP7" s="24">
        <v>85.95</v>
      </c>
      <c r="CQ7" s="24">
        <v>85.95</v>
      </c>
      <c r="CR7" s="24" t="s">
        <v>102</v>
      </c>
      <c r="CS7" s="24" t="s">
        <v>102</v>
      </c>
      <c r="CT7" s="24" t="s">
        <v>102</v>
      </c>
      <c r="CU7" s="24">
        <v>46.25</v>
      </c>
      <c r="CV7" s="24">
        <v>45.32</v>
      </c>
      <c r="CW7" s="24">
        <v>49.92</v>
      </c>
      <c r="CX7" s="24" t="s">
        <v>102</v>
      </c>
      <c r="CY7" s="24" t="s">
        <v>102</v>
      </c>
      <c r="CZ7" s="24" t="s">
        <v>102</v>
      </c>
      <c r="DA7" s="24">
        <v>96.27</v>
      </c>
      <c r="DB7" s="24">
        <v>96.47</v>
      </c>
      <c r="DC7" s="24" t="s">
        <v>102</v>
      </c>
      <c r="DD7" s="24" t="s">
        <v>102</v>
      </c>
      <c r="DE7" s="24" t="s">
        <v>102</v>
      </c>
      <c r="DF7" s="24">
        <v>83.96</v>
      </c>
      <c r="DG7" s="24">
        <v>83.54</v>
      </c>
      <c r="DH7" s="24">
        <v>87.8</v>
      </c>
      <c r="DI7" s="24" t="s">
        <v>102</v>
      </c>
      <c r="DJ7" s="24" t="s">
        <v>102</v>
      </c>
      <c r="DK7" s="24" t="s">
        <v>102</v>
      </c>
      <c r="DL7" s="24">
        <v>4.09</v>
      </c>
      <c r="DM7" s="24">
        <v>8.08</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