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342\Desktop\経営比較分析表（R6決算）\提出\"/>
    </mc:Choice>
  </mc:AlternateContent>
  <xr:revisionPtr revIDLastSave="0" documentId="13_ncr:1_{A7691102-3B2A-4490-B61D-9300BD1DAC8E}" xr6:coauthVersionLast="36" xr6:coauthVersionMax="36" xr10:uidLastSave="{00000000-0000-0000-0000-000000000000}"/>
  <workbookProtection workbookAlgorithmName="SHA-512" workbookHashValue="Bx5HOq/xs45IbpYRVFDVJKW47oGHkF8SBI+00rZ9rPcHIcou2BibkmkGrTKKOgtULzTxES61MnCii2XI4z8d9g==" workbookSaltValue="4aGa9htqANu1CV0md1wsyg==" workbookSpinCount="100000" lockStructure="1"/>
  <bookViews>
    <workbookView xWindow="0" yWindow="0" windowWidth="19800" windowHeight="78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AL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<sst xmlns="http://schemas.openxmlformats.org/spreadsheetml/2006/main" count="231" uniqueCount="116">
  <si>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</si>
  <si>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</si>
  <si>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</si>
  <si>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</si>
  <si>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</si>
  <si>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</si>
  <si>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</si>
  <si>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</si>
  <si>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</si>
  <si>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</si>
  <si>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</si>
  <si>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</si>
  <si>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</si>
  <si>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</si>
  <si>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</si>
  <si>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</si>
  <si>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</si>
  <si>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</si>
  <si>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</si>
  <si>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</si>
  <si>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</si>
  <si>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</si>
  <si>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</si>
  <si>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</si>
  <si>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</si>
  <si>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</si>
  <si>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</si>
  <si>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</si>
  <si>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</si>
  <si>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</si>
  <si>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</si>
  <si>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</si>
  <si>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</si>
  <si>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</si>
  <si>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</si>
  <si>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</si>
  <si>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</si>
  <si>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</si>
  <si>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</si>
  <si>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</si>
  <si>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</si>
  <si>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</si>
  <si>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</si>
  <si>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</si>
  <si>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</si>
  <si>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</si>
  <si>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</si>
  <si>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</si>
  <si>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</si>
  <si>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</si>
  <si>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</si>
  <si>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</si>
  <si>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</si>
  <si>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</si>
  <si>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</si>
  <si>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</si>
  <si>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</si>
  <si>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</si>
  <si>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</si>
  <si>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</si>
  <si>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</si>
  <si>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</si>
  <si>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</si>
  <si>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</si>
  <si>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</si>
  <si>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</si>
  <si>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</si>
  <si>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</si>
  <si>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</si>
  <si>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</si>
  <si>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</si>
  <si>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</si>
  <si>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</si>
  <si>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</si>
  <si>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</si>
  <si>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</si>
  <si>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</si>
  <si>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</si>
  <si>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</si>
  <si>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</si>
  <si>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</si>
  <si>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</si>
  <si>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</si>
  <si>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</si>
  <si>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</si>
  <si>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</si>
  <si>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</si>
  <si>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</si>
  <si>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</si>
  <si>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</si>
  <si>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</si>
  <si>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</si>
  <si>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</si>
  <si>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</si>
  <si>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</si>
  <si>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</si>
  <si>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</si>
  <si>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</si>
  <si>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</si>
  <si>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</si>
  <si>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</si>
  <si>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</si>
  <si>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</si>
  <si>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</si>
  <si>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</si>
  <si>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</si>
  <si>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</si>
  <si>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</si>
  <si>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</si>
  <si>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</si>
  <si>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</si>
  <si>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</si>
  <si>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</si>
  <si>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令和2年度から地方公営企業法の財務規定を適用し法適用会計に移行しました。
経常収支比率が100％を超えており累積欠損金もありませんが、使用料で回収すべき経費をどの程度使用料で賄っているかを示す経費回収率は類似団体や全国平均を下回る低い水準となっています。これは費用の多くが一般会計からの繰入金で賄われていることを意味しており、厳しい経営状況であるといえます。</t>
    <phoneticPr fontId="4"/>
  </si>
  <si>
    <t>現在は施設の維持管理業務が中心となっています。施設の老朽化に伴う修繕費等の維持管理費が増加する一方で、処理区域内の人口減少により使用料収入は減少していく見込みです。
今後は機能強化対策事業を進めながら、将来的には公共下水道への接続も検討していく必要があるため、財源の確保に向けた経営の健全化に取組んでいきます。</t>
    <phoneticPr fontId="4"/>
  </si>
  <si>
    <t>町内には6ヵ所の処理場があります。いずれの施設も供用開始から20年近く経過しており施設の老朽化に伴い維持管理費の増加が見込まれます。
今後も緊急性の高い施設、設備から更新を行っていきます。一部の処理場について、農業集落排水施設同士の統合、公共下水道への統合にむけて検討していきます。また統合を実施しない処理場は適切な更新を行い、施設運営の最適化を行っていきます。</t>
    <rPh sb="132" eb="134">
      <t>ケントウ</t>
    </rPh>
    <rPh sb="173" eb="17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</si>
</sst>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21-4AFD-AE82-8A93F0E63D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A21-4AFD-AE82-8A93F0E63D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68.53</c:v>
                </c:pt>
                <c:pt idx="1">
                  <c:v>66.16</c:v>
                </c:pt>
                <c:pt idx="2">
                  <c:v>64.739999999999995</c:v>
                </c:pt>
                <c:pt idx="3">
                  <c:v>66.16</c:v>
                </c:pt>
                <c:pt idx="4">
                  <c:v>62.48</c:v>
                </c:pt>
              </c:numCache>
            </c:numRef>
          </c:val>
          <c:extLst>
            <c:ext xmlns:c16="http://schemas.microsoft.com/office/drawing/2014/chart" uri="{C3380CC4-5D6E-409C-BE32-E72D297353CC}">
              <c16:uniqueId val="{00000000-B0DA-4F9A-AA98-E386567BC4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0DA-4F9A-AA98-E386567BC4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94.86</c:v>
                </c:pt>
                <c:pt idx="1">
                  <c:v>94.89</c:v>
                </c:pt>
                <c:pt idx="2">
                  <c:v>95.15</c:v>
                </c:pt>
                <c:pt idx="3">
                  <c:v>95.15</c:v>
                </c:pt>
                <c:pt idx="4">
                  <c:v>96.25</c:v>
                </c:pt>
              </c:numCache>
            </c:numRef>
          </c:val>
          <c:extLst>
            <c:ext xmlns:c16="http://schemas.microsoft.com/office/drawing/2014/chart" uri="{C3380CC4-5D6E-409C-BE32-E72D297353CC}">
              <c16:uniqueId val="{00000000-65F6-4E61-91C1-F3DC9886B0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65F6-4E61-91C1-F3DC9886B0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103.56</c:v>
                </c:pt>
                <c:pt idx="1">
                  <c:v>103.59</c:v>
                </c:pt>
                <c:pt idx="2">
                  <c:v>107.94</c:v>
                </c:pt>
                <c:pt idx="3">
                  <c:v>107.53</c:v>
                </c:pt>
                <c:pt idx="4">
                  <c:v>105.54</c:v>
                </c:pt>
              </c:numCache>
            </c:numRef>
          </c:val>
          <c:extLst>
            <c:ext xmlns:c16="http://schemas.microsoft.com/office/drawing/2014/chart" uri="{C3380CC4-5D6E-409C-BE32-E72D297353CC}">
              <c16:uniqueId val="{00000000-EF90-48EC-AD8E-20A1E08CBD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F90-48EC-AD8E-20A1E08CBD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4.54</c:v>
                </c:pt>
                <c:pt idx="1">
                  <c:v>8.23</c:v>
                </c:pt>
                <c:pt idx="2">
                  <c:v>11.72</c:v>
                </c:pt>
                <c:pt idx="3">
                  <c:v>13.83</c:v>
                </c:pt>
                <c:pt idx="4">
                  <c:v>16.97</c:v>
                </c:pt>
              </c:numCache>
            </c:numRef>
          </c:val>
          <c:extLst>
            <c:ext xmlns:c16="http://schemas.microsoft.com/office/drawing/2014/chart" uri="{C3380CC4-5D6E-409C-BE32-E72D297353CC}">
              <c16:uniqueId val="{00000000-37E0-44CD-8CB9-A304A5F60D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37E0-44CD-8CB9-A304A5F60D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E2-44E2-BF5E-6A552A6239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DCE2-44E2-BF5E-6A552A6239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02-44A8-A6C8-F1BA841B0A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6902-44A8-A6C8-F1BA841B0A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30.76</c:v>
                </c:pt>
                <c:pt idx="1">
                  <c:v>44.84</c:v>
                </c:pt>
                <c:pt idx="2">
                  <c:v>60.24</c:v>
                </c:pt>
                <c:pt idx="3">
                  <c:v>72.64</c:v>
                </c:pt>
                <c:pt idx="4">
                  <c:v>73.25</c:v>
                </c:pt>
              </c:numCache>
            </c:numRef>
          </c:val>
          <c:extLst>
            <c:ext xmlns:c16="http://schemas.microsoft.com/office/drawing/2014/chart" uri="{C3380CC4-5D6E-409C-BE32-E72D297353CC}">
              <c16:uniqueId val="{00000000-0391-4F64-A15F-E46308CC0A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0391-4F64-A15F-E46308CC0A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19.62</c:v>
                </c:pt>
                <c:pt idx="1">
                  <c:v>49.35</c:v>
                </c:pt>
                <c:pt idx="2">
                  <c:v>69.31</c:v>
                </c:pt>
                <c:pt idx="3">
                  <c:v>73.010000000000005</c:v>
                </c:pt>
                <c:pt idx="4">
                  <c:v>81.69</c:v>
                </c:pt>
              </c:numCache>
            </c:numRef>
          </c:val>
          <c:extLst>
            <c:ext xmlns:c16="http://schemas.microsoft.com/office/drawing/2014/chart" uri="{C3380CC4-5D6E-409C-BE32-E72D297353CC}">
              <c16:uniqueId val="{00000000-C2C4-4350-A70D-3349C760E0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2C4-4350-A70D-3349C760E0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45.51</c:v>
                </c:pt>
                <c:pt idx="1">
                  <c:v>42.1</c:v>
                </c:pt>
                <c:pt idx="2">
                  <c:v>41.71</c:v>
                </c:pt>
                <c:pt idx="3">
                  <c:v>38.71</c:v>
                </c:pt>
                <c:pt idx="4">
                  <c:v>36.35</c:v>
                </c:pt>
              </c:numCache>
            </c:numRef>
          </c:val>
          <c:extLst>
            <c:ext xmlns:c16="http://schemas.microsoft.com/office/drawing/2014/chart" uri="{C3380CC4-5D6E-409C-BE32-E72D297353CC}">
              <c16:uniqueId val="{00000000-7DD6-4B9C-845D-E8874D137AE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7DD6-4B9C-845D-E8874D137AE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304.13</c:v>
                </c:pt>
                <c:pt idx="1">
                  <c:v>329.78</c:v>
                </c:pt>
                <c:pt idx="2">
                  <c:v>334.27</c:v>
                </c:pt>
                <c:pt idx="3">
                  <c:v>343.5</c:v>
                </c:pt>
                <c:pt idx="4">
                  <c:v>384.86</c:v>
                </c:pt>
              </c:numCache>
            </c:numRef>
          </c:val>
          <c:extLst>
            <c:ext xmlns:c16="http://schemas.microsoft.com/office/drawing/2014/chart" uri="{C3380CC4-5D6E-409C-BE32-E72D297353CC}">
              <c16:uniqueId val="{00000000-8DFF-420E-947D-017E0BF0C0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DFF-420E-947D-017E0BF0C0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I58" sqref="BI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多気町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13637</v>
      </c>
      <c r="AM8" s="45"/>
      <c r="AN8" s="45"/>
      <c r="AO8" s="45"/>
      <c r="AP8" s="45"/>
      <c r="AQ8" s="45"/>
      <c r="AR8" s="45"/>
      <c r="AS8" s="45"/>
      <c r="AT8" s="44">
        <f>データ!T6</f>
        <v>103.06</v>
      </c>
      <c r="AU8" s="44"/>
      <c r="AV8" s="44"/>
      <c r="AW8" s="44"/>
      <c r="AX8" s="44"/>
      <c r="AY8" s="44"/>
      <c r="AZ8" s="44"/>
      <c r="BA8" s="44"/>
      <c r="BB8" s="44">
        <f>データ!U6</f>
        <v>132.32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74.67</v>
      </c>
      <c r="J10" s="44"/>
      <c r="K10" s="44"/>
      <c r="L10" s="44"/>
      <c r="M10" s="44"/>
      <c r="N10" s="44"/>
      <c r="O10" s="44"/>
      <c r="P10" s="44">
        <f>データ!P6</f>
        <v>17.71</v>
      </c>
      <c r="Q10" s="44"/>
      <c r="R10" s="44"/>
      <c r="S10" s="44"/>
      <c r="T10" s="44"/>
      <c r="U10" s="44"/>
      <c r="V10" s="44"/>
      <c r="W10" s="44">
        <f>データ!Q6</f>
        <v>100</v>
      </c>
      <c r="X10" s="44"/>
      <c r="Y10" s="44"/>
      <c r="Z10" s="44"/>
      <c r="AA10" s="44"/>
      <c r="AB10" s="44"/>
      <c r="AC10" s="44"/>
      <c r="AD10" s="45">
        <f>データ!R6</f>
        <v>2750</v>
      </c>
      <c r="AE10" s="45"/>
      <c r="AF10" s="45"/>
      <c r="AG10" s="45"/>
      <c r="AH10" s="45"/>
      <c r="AI10" s="45"/>
      <c r="AJ10" s="45"/>
      <c r="AK10" s="2"/>
      <c r="AL10" s="45">
        <f>データ!V6</f>
        <v>2402</v>
      </c>
      <c r="AM10" s="45"/>
      <c r="AN10" s="45"/>
      <c r="AO10" s="45"/>
      <c r="AP10" s="45"/>
      <c r="AQ10" s="45"/>
      <c r="AR10" s="45"/>
      <c r="AS10" s="45"/>
      <c r="AT10" s="44">
        <f>データ!W6</f>
        <v>1.52</v>
      </c>
      <c r="AU10" s="44"/>
      <c r="AV10" s="44"/>
      <c r="AW10" s="44"/>
      <c r="AX10" s="44"/>
      <c r="AY10" s="44"/>
      <c r="AZ10" s="44"/>
      <c r="BA10" s="44"/>
      <c r="BB10" s="44">
        <f>データ!X6</f>
        <v>1580.26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WgkFn/eK/EGT0DAMxnBnzi8IQbgU/lC22LoOcl2vuQtOBr8tX936JMJnfYj61XRhGSrYMaZnc5V8mE5EkzSnQ==" saltValue="4ldWUb0qr0Oes9pcnkfb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244414</v>
      </c>
      <c r="D6" s="19">
        <f t="shared" si="3"/>
        <v>46</v>
      </c>
      <c r="E6" s="19">
        <f t="shared" si="3"/>
        <v>17</v>
      </c>
      <c r="F6" s="19">
        <f t="shared" si="3"/>
        <v>5</v>
      </c>
      <c r="G6" s="19">
        <f t="shared" si="3"/>
        <v>0</v>
      </c>
      <c r="H6" s="19" t="str">
        <f t="shared" si="3"/>
        <v>三重県　多気町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74.67</v>
      </c>
      <c r="P6" s="20">
        <f t="shared" si="3"/>
        <v>17.71</v>
      </c>
      <c r="Q6" s="20">
        <f t="shared" si="3"/>
        <v>100</v>
      </c>
      <c r="R6" s="20">
        <f t="shared" si="3"/>
        <v>2750</v>
      </c>
      <c r="S6" s="20">
        <f t="shared" si="3"/>
        <v>13637</v>
      </c>
      <c r="T6" s="20">
        <f t="shared" si="3"/>
        <v>103.06</v>
      </c>
      <c r="U6" s="20">
        <f t="shared" si="3"/>
        <v>132.32</v>
      </c>
      <c r="V6" s="20">
        <f t="shared" si="3"/>
        <v>2402</v>
      </c>
      <c r="W6" s="20">
        <f t="shared" si="3"/>
        <v>1.52</v>
      </c>
      <c r="X6" s="20">
        <f t="shared" si="3"/>
        <v>1580.26</v>
      </c>
      <c r="Y6" s="21">
        <f>IF(Y7="",NA(),Y7)</f>
        <v>103.56</v>
      </c>
      <c r="Z6" s="21">
        <f t="shared" ref="Z6:AH6" si="4">IF(Z7="",NA(),Z7)</f>
        <v>103.59</v>
      </c>
      <c r="AA6" s="21">
        <f t="shared" si="4"/>
        <v>107.94</v>
      </c>
      <c r="AB6" s="21">
        <f t="shared" si="4"/>
        <v>107.53</v>
      </c>
      <c r="AC6" s="21">
        <f t="shared" si="4"/>
        <v>105.54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30.76</v>
      </c>
      <c r="AV6" s="21">
        <f t="shared" ref="AV6:BD6" si="6">IF(AV7="",NA(),AV7)</f>
        <v>44.84</v>
      </c>
      <c r="AW6" s="21">
        <f t="shared" si="6"/>
        <v>60.24</v>
      </c>
      <c r="AX6" s="21">
        <f t="shared" si="6"/>
        <v>72.64</v>
      </c>
      <c r="AY6" s="21">
        <f t="shared" si="6"/>
        <v>73.25</v>
      </c>
      <c r="AZ6" s="21">
        <f t="shared" si="6"/>
        <v>29.13</v>
      </c>
      <c r="BA6" s="21">
        <f t="shared" si="6"/>
        <v>35.69</v>
      </c>
      <c r="BB6" s="21">
        <f t="shared" si="6"/>
        <v>38.4</v>
      </c>
      <c r="BC6" s="21">
        <f t="shared" si="6"/>
        <v>44.04</v>
      </c>
      <c r="BD6" s="21">
        <f t="shared" si="6"/>
        <v>58.25</v>
      </c>
      <c r="BE6" s="20" t="str">
        <f>IF(BE7="","",IF(BE7="-","【-】","【"&amp;SUBSTITUTE(TEXT(BE7,"#,##0.00"),"-","△")&amp;"】"))</f>
        <v>【47.19】</v>
      </c>
      <c r="BF6" s="21">
        <f>IF(BF7="",NA(),BF7)</f>
        <v>19.62</v>
      </c>
      <c r="BG6" s="21">
        <f t="shared" ref="BG6:BO6" si="7">IF(BG7="",NA(),BG7)</f>
        <v>49.35</v>
      </c>
      <c r="BH6" s="21">
        <f t="shared" si="7"/>
        <v>69.31</v>
      </c>
      <c r="BI6" s="21">
        <f t="shared" si="7"/>
        <v>73.010000000000005</v>
      </c>
      <c r="BJ6" s="21">
        <f t="shared" si="7"/>
        <v>81.69</v>
      </c>
      <c r="BK6" s="21">
        <f t="shared" si="7"/>
        <v>867.83</v>
      </c>
      <c r="BL6" s="21">
        <f t="shared" si="7"/>
        <v>791.76</v>
      </c>
      <c r="BM6" s="21">
        <f t="shared" si="7"/>
        <v>900.82</v>
      </c>
      <c r="BN6" s="21">
        <f t="shared" si="7"/>
        <v>839.21</v>
      </c>
      <c r="BO6" s="21">
        <f t="shared" si="7"/>
        <v>791.46</v>
      </c>
      <c r="BP6" s="20" t="str">
        <f>IF(BP7="","",IF(BP7="-","【-】","【"&amp;SUBSTITUTE(TEXT(BP7,"#,##0.00"),"-","△")&amp;"】"))</f>
        <v>【798.10】</v>
      </c>
      <c r="BQ6" s="21">
        <f>IF(BQ7="",NA(),BQ7)</f>
        <v>45.51</v>
      </c>
      <c r="BR6" s="21">
        <f t="shared" ref="BR6:BZ6" si="8">IF(BR7="",NA(),BR7)</f>
        <v>42.1</v>
      </c>
      <c r="BS6" s="21">
        <f t="shared" si="8"/>
        <v>41.71</v>
      </c>
      <c r="BT6" s="21">
        <f t="shared" si="8"/>
        <v>38.71</v>
      </c>
      <c r="BU6" s="21">
        <f t="shared" si="8"/>
        <v>36.35</v>
      </c>
      <c r="BV6" s="21">
        <f t="shared" si="8"/>
        <v>57.08</v>
      </c>
      <c r="BW6" s="21">
        <f t="shared" si="8"/>
        <v>56.26</v>
      </c>
      <c r="BX6" s="21">
        <f t="shared" si="8"/>
        <v>52.94</v>
      </c>
      <c r="BY6" s="21">
        <f t="shared" si="8"/>
        <v>52.05</v>
      </c>
      <c r="BZ6" s="21">
        <f t="shared" si="8"/>
        <v>47.96</v>
      </c>
      <c r="CA6" s="20" t="str">
        <f>IF(CA7="","",IF(CA7="-","【-】","【"&amp;SUBSTITUTE(TEXT(CA7,"#,##0.00"),"-","△")&amp;"】"))</f>
        <v>【54.51】</v>
      </c>
      <c r="CB6" s="21">
        <f>IF(CB7="",NA(),CB7)</f>
        <v>304.13</v>
      </c>
      <c r="CC6" s="21">
        <f t="shared" ref="CC6:CK6" si="9">IF(CC7="",NA(),CC7)</f>
        <v>329.78</v>
      </c>
      <c r="CD6" s="21">
        <f t="shared" si="9"/>
        <v>334.27</v>
      </c>
      <c r="CE6" s="21">
        <f t="shared" si="9"/>
        <v>343.5</v>
      </c>
      <c r="CF6" s="21">
        <f t="shared" si="9"/>
        <v>384.86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68.53</v>
      </c>
      <c r="CN6" s="21">
        <f t="shared" ref="CN6:CV6" si="10">IF(CN7="",NA(),CN7)</f>
        <v>66.16</v>
      </c>
      <c r="CO6" s="21">
        <f t="shared" si="10"/>
        <v>64.739999999999995</v>
      </c>
      <c r="CP6" s="21">
        <f t="shared" si="10"/>
        <v>66.16</v>
      </c>
      <c r="CQ6" s="21">
        <f t="shared" si="10"/>
        <v>62.48</v>
      </c>
      <c r="CR6" s="21">
        <f t="shared" si="10"/>
        <v>54.83</v>
      </c>
      <c r="CS6" s="21">
        <f t="shared" si="10"/>
        <v>66.53</v>
      </c>
      <c r="CT6" s="21">
        <f t="shared" si="10"/>
        <v>52.35</v>
      </c>
      <c r="CU6" s="21">
        <f t="shared" si="10"/>
        <v>46.25</v>
      </c>
      <c r="CV6" s="21">
        <f t="shared" si="10"/>
        <v>45.32</v>
      </c>
      <c r="CW6" s="20" t="str">
        <f>IF(CW7="","",IF(CW7="-","【-】","【"&amp;SUBSTITUTE(TEXT(CW7,"#,##0.00"),"-","△")&amp;"】"))</f>
        <v>【49.92】</v>
      </c>
      <c r="CX6" s="21">
        <f>IF(CX7="",NA(),CX7)</f>
        <v>94.86</v>
      </c>
      <c r="CY6" s="21">
        <f t="shared" ref="CY6:DG6" si="11">IF(CY7="",NA(),CY7)</f>
        <v>94.89</v>
      </c>
      <c r="CZ6" s="21">
        <f t="shared" si="11"/>
        <v>95.15</v>
      </c>
      <c r="DA6" s="21">
        <f t="shared" si="11"/>
        <v>95.15</v>
      </c>
      <c r="DB6" s="21">
        <f t="shared" si="11"/>
        <v>96.25</v>
      </c>
      <c r="DC6" s="21">
        <f t="shared" si="11"/>
        <v>84.7</v>
      </c>
      <c r="DD6" s="21">
        <f t="shared" si="11"/>
        <v>84.67</v>
      </c>
      <c r="DE6" s="21">
        <f t="shared" si="11"/>
        <v>84.39</v>
      </c>
      <c r="DF6" s="21">
        <f t="shared" si="11"/>
        <v>83.96</v>
      </c>
      <c r="DG6" s="21">
        <f t="shared" si="11"/>
        <v>83.54</v>
      </c>
      <c r="DH6" s="20" t="str">
        <f>IF(DH7="","",IF(DH7="-","【-】","【"&amp;SUBSTITUTE(TEXT(DH7,"#,##0.00"),"-","△")&amp;"】"))</f>
        <v>【87.80】</v>
      </c>
      <c r="DI6" s="21">
        <f>IF(DI7="",NA(),DI7)</f>
        <v>4.54</v>
      </c>
      <c r="DJ6" s="21">
        <f t="shared" ref="DJ6:DR6" si="12">IF(DJ7="",NA(),DJ7)</f>
        <v>8.23</v>
      </c>
      <c r="DK6" s="21">
        <f t="shared" si="12"/>
        <v>11.72</v>
      </c>
      <c r="DL6" s="21">
        <f t="shared" si="12"/>
        <v>13.83</v>
      </c>
      <c r="DM6" s="21">
        <f t="shared" si="12"/>
        <v>16.97</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244414</v>
      </c>
      <c r="D7" s="23">
        <v>46</v>
      </c>
      <c r="E7" s="23">
        <v>17</v>
      </c>
      <c r="F7" s="23">
        <v>5</v>
      </c>
      <c r="G7" s="23">
        <v>0</v>
      </c>
      <c r="H7" s="23" t="s">
        <v>96</v>
      </c>
      <c r="I7" s="23" t="s">
        <v>97</v>
      </c>
      <c r="J7" s="23" t="s">
        <v>98</v>
      </c>
      <c r="K7" s="23" t="s">
        <v>99</v>
      </c>
      <c r="L7" s="23" t="s">
        <v>100</v>
      </c>
      <c r="M7" s="23" t="s">
        <v>101</v>
      </c>
      <c r="N7" s="24" t="s">
        <v>102</v>
      </c>
      <c r="O7" s="24">
        <v>74.67</v>
      </c>
      <c r="P7" s="24">
        <v>17.71</v>
      </c>
      <c r="Q7" s="24">
        <v>100</v>
      </c>
      <c r="R7" s="24">
        <v>2750</v>
      </c>
      <c r="S7" s="24">
        <v>13637</v>
      </c>
      <c r="T7" s="24">
        <v>103.06</v>
      </c>
      <c r="U7" s="24">
        <v>132.32</v>
      </c>
      <c r="V7" s="24">
        <v>2402</v>
      </c>
      <c r="W7" s="24">
        <v>1.52</v>
      </c>
      <c r="X7" s="24">
        <v>1580.26</v>
      </c>
      <c r="Y7" s="24">
        <v>103.56</v>
      </c>
      <c r="Z7" s="24">
        <v>103.59</v>
      </c>
      <c r="AA7" s="24">
        <v>107.94</v>
      </c>
      <c r="AB7" s="24">
        <v>107.53</v>
      </c>
      <c r="AC7" s="24">
        <v>105.54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30.76</v>
      </c>
      <c r="AV7" s="24">
        <v>44.84</v>
      </c>
      <c r="AW7" s="24">
        <v>60.24</v>
      </c>
      <c r="AX7" s="24">
        <v>72.64</v>
      </c>
      <c r="AY7" s="24">
        <v>73.25</v>
      </c>
      <c r="AZ7" s="24">
        <v>29.13</v>
      </c>
      <c r="BA7" s="24">
        <v>35.69</v>
      </c>
      <c r="BB7" s="24">
        <v>38.4</v>
      </c>
      <c r="BC7" s="24">
        <v>44.04</v>
      </c>
      <c r="BD7" s="24">
        <v>58.25</v>
      </c>
      <c r="BE7" s="24">
        <v>47.19</v>
      </c>
      <c r="BF7" s="24">
        <v>19.62</v>
      </c>
      <c r="BG7" s="24">
        <v>49.35</v>
      </c>
      <c r="BH7" s="24">
        <v>69.31</v>
      </c>
      <c r="BI7" s="24">
        <v>73.010000000000005</v>
      </c>
      <c r="BJ7" s="24">
        <v>81.69</v>
      </c>
      <c r="BK7" s="24">
        <v>867.83</v>
      </c>
      <c r="BL7" s="24">
        <v>791.76</v>
      </c>
      <c r="BM7" s="24">
        <v>900.82</v>
      </c>
      <c r="BN7" s="24">
        <v>839.21</v>
      </c>
      <c r="BO7" s="24">
        <v>791.46</v>
      </c>
      <c r="BP7" s="24">
        <v>798.1</v>
      </c>
      <c r="BQ7" s="24">
        <v>45.51</v>
      </c>
      <c r="BR7" s="24">
        <v>42.1</v>
      </c>
      <c r="BS7" s="24">
        <v>41.71</v>
      </c>
      <c r="BT7" s="24">
        <v>38.71</v>
      </c>
      <c r="BU7" s="24">
        <v>36.35</v>
      </c>
      <c r="BV7" s="24">
        <v>57.08</v>
      </c>
      <c r="BW7" s="24">
        <v>56.26</v>
      </c>
      <c r="BX7" s="24">
        <v>52.94</v>
      </c>
      <c r="BY7" s="24">
        <v>52.05</v>
      </c>
      <c r="BZ7" s="24">
        <v>47.96</v>
      </c>
      <c r="CA7" s="24">
        <v>54.51</v>
      </c>
      <c r="CB7" s="24">
        <v>304.13</v>
      </c>
      <c r="CC7" s="24">
        <v>329.78</v>
      </c>
      <c r="CD7" s="24">
        <v>334.27</v>
      </c>
      <c r="CE7" s="24">
        <v>343.5</v>
      </c>
      <c r="CF7" s="24">
        <v>384.86</v>
      </c>
      <c r="CG7" s="24">
        <v>274.99</v>
      </c>
      <c r="CH7" s="24">
        <v>282.08999999999997</v>
      </c>
      <c r="CI7" s="24">
        <v>303.27999999999997</v>
      </c>
      <c r="CJ7" s="24">
        <v>301.86</v>
      </c>
      <c r="CK7" s="24">
        <v>325.85000000000002</v>
      </c>
      <c r="CL7" s="24">
        <v>286.33</v>
      </c>
      <c r="CM7" s="24">
        <v>68.53</v>
      </c>
      <c r="CN7" s="24">
        <v>66.16</v>
      </c>
      <c r="CO7" s="24">
        <v>64.739999999999995</v>
      </c>
      <c r="CP7" s="24">
        <v>66.16</v>
      </c>
      <c r="CQ7" s="24">
        <v>62.48</v>
      </c>
      <c r="CR7" s="24">
        <v>54.83</v>
      </c>
      <c r="CS7" s="24">
        <v>66.53</v>
      </c>
      <c r="CT7" s="24">
        <v>52.35</v>
      </c>
      <c r="CU7" s="24">
        <v>46.25</v>
      </c>
      <c r="CV7" s="24">
        <v>45.32</v>
      </c>
      <c r="CW7" s="24">
        <v>49.92</v>
      </c>
      <c r="CX7" s="24">
        <v>94.86</v>
      </c>
      <c r="CY7" s="24">
        <v>94.89</v>
      </c>
      <c r="CZ7" s="24">
        <v>95.15</v>
      </c>
      <c r="DA7" s="24">
        <v>95.15</v>
      </c>
      <c r="DB7" s="24">
        <v>96.25</v>
      </c>
      <c r="DC7" s="24">
        <v>84.7</v>
      </c>
      <c r="DD7" s="24">
        <v>84.67</v>
      </c>
      <c r="DE7" s="24">
        <v>84.39</v>
      </c>
      <c r="DF7" s="24">
        <v>83.96</v>
      </c>
      <c r="DG7" s="24">
        <v>83.54</v>
      </c>
      <c r="DH7" s="24">
        <v>87.8</v>
      </c>
      <c r="DI7" s="24">
        <v>4.54</v>
      </c>
      <c r="DJ7" s="24">
        <v>8.23</v>
      </c>
      <c r="DK7" s="24">
        <v>11.72</v>
      </c>
      <c r="DL7" s="24">
        <v>13.83</v>
      </c>
      <c r="DM7" s="24">
        <v>16.97</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