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342\Desktop\経営比較分析表（R6決算）\提出\"/>
    </mc:Choice>
  </mc:AlternateContent>
  <xr:revisionPtr revIDLastSave="0" documentId="13_ncr:1_{E2625244-B8AD-43B6-B7FE-47F92871AA6F}" xr6:coauthVersionLast="36" xr6:coauthVersionMax="36" xr10:uidLastSave="{00000000-0000-0000-0000-000000000000}"/>
  <workbookProtection workbookAlgorithmName="SHA-512" workbookHashValue="mWCCF9NRz4a1bt989xwy3/tS8MR3ia4546VuMVUJNJjiMHWF3Omf9zvz7u4XtkQ6fpgfYpBLK1NGEG648vOw8Q==" workbookSaltValue="190V0kWfVYyQFFjDCvXUWA==" workbookSpinCount="100000" lockStructure="1"/>
  <bookViews>
    <workbookView xWindow="0" yWindow="0" windowWidth="19800" windowHeight="78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AT10" i="4"/>
  <c r="I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<sst xmlns="http://schemas.openxmlformats.org/spreadsheetml/2006/main" count="236" uniqueCount="115">
  <si>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</si>
  <si>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</si>
  <si>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</si>
  <si>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</si>
  <si>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</si>
  <si>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</si>
  <si>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</si>
  <si>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</si>
  <si>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</si>
  <si>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</si>
  <si>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</si>
  <si>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</si>
  <si>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</si>
  <si>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</si>
  <si>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</si>
  <si>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</si>
  <si>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</si>
  <si>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</si>
  <si>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</si>
  <si>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</si>
  <si>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</si>
  <si>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</si>
  <si>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</si>
  <si>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</si>
  <si>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</si>
  <si>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</si>
  <si>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</si>
  <si>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</si>
  <si>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</si>
  <si>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</si>
  <si>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</si>
  <si>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</si>
  <si>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</si>
  <si>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</si>
  <si>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</si>
  <si>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</si>
  <si>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</si>
  <si>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</si>
  <si>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</si>
  <si>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</si>
  <si>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</si>
  <si>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</si>
  <si>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</si>
  <si>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</si>
  <si>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</si>
  <si>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</si>
  <si>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</si>
  <si>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</si>
  <si>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</si>
  <si>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</si>
  <si>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</si>
  <si>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</si>
  <si>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</si>
  <si>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</si>
  <si>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</si>
  <si>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</si>
  <si>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</si>
  <si>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</si>
  <si>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</si>
  <si>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</si>
  <si>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</si>
  <si>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</si>
  <si>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</si>
  <si>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</si>
  <si>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</si>
  <si>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</si>
  <si>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</si>
  <si>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</si>
  <si>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</si>
  <si>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</si>
  <si>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</si>
  <si>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</si>
  <si>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</si>
  <si>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</si>
  <si>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</si>
  <si>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</si>
  <si>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</si>
  <si>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</si>
  <si>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</si>
  <si>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</si>
  <si>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</si>
  <si>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</si>
  <si>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</si>
  <si>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</si>
  <si>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</si>
  <si>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</si>
  <si>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</si>
  <si>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</si>
  <si>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</si>
  <si>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</si>
  <si>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</si>
  <si>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</si>
  <si>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</si>
  <si>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</si>
  <si>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</si>
  <si>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</si>
  <si>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</si>
  <si>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</si>
  <si>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</si>
  <si>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</si>
  <si>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</si>
  <si>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</si>
  <si>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</si>
  <si>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</si>
  <si>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</si>
  <si>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</si>
  <si>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</si>
  <si>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</si>
  <si>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</si>
  <si>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</si>
  <si>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</si>
  <si>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</si>
  <si>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県流域下水へ接続しているため、施設としては管渠とマンホールポンプのみとなっています。
管渠は耐用年数を経過しているものはありませんが、有形固定資産の減価償却がどの程度進んでいるかを表す有形固定資産減価償却率は年々上昇しています。今後、老朽化するマンホールポンプ等の施設の適切な維持管理を行っていく必要があります。</t>
    <phoneticPr fontId="4"/>
  </si>
  <si>
    <t>下水道計画区域の整備はH24に完了しているため、現在は維持管理業務が主な業務となっていますが、今後は施設の老朽化に伴い修繕費等の維持管理費の増加が見込まれます。
策定中のストックマネジメント計画に基づき施設の長寿命化を図るとともに、将来の施設更新に備えて財源の確保に努めていく必要があります。</t>
    <phoneticPr fontId="4"/>
  </si>
  <si>
    <t>経常収支比率が100％以上で単年度の収支が黒字であることを示していますが、収入における一般会計からの繰入金の割合が高くなっています。
企業債残高対事業規模比率は類似団体や全国平均を下回っているものの昨年とほぼ変わらず、今後も起債償還のピークが続くため注意が必要です。
1㎥当たりの汚水処理に要した費用である汚水処理原価は類似団体や全国平均を下回っていますが、経費回収率が100％を超えておらず、使用料で回収すべき経費を使用料で賄えていないことになります。今後も引き続き維持管理経費の削減に取り組んでいきます。</t>
    <rPh sb="99" eb="101">
      <t>サクネン</t>
    </rPh>
    <rPh sb="104" eb="10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</si>
</sst>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FC-4DE8-9F37-44B2F75287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EFC-4DE8-9F37-44B2F75287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04-49CA-8749-3D8F308A4D1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EC04-49CA-8749-3D8F308A4D1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87.42</c:v>
                </c:pt>
                <c:pt idx="1">
                  <c:v>89.83</c:v>
                </c:pt>
                <c:pt idx="2">
                  <c:v>90.46</c:v>
                </c:pt>
                <c:pt idx="3">
                  <c:v>91.19</c:v>
                </c:pt>
                <c:pt idx="4">
                  <c:v>91.84</c:v>
                </c:pt>
              </c:numCache>
            </c:numRef>
          </c:val>
          <c:extLst>
            <c:ext xmlns:c16="http://schemas.microsoft.com/office/drawing/2014/chart" uri="{C3380CC4-5D6E-409C-BE32-E72D297353CC}">
              <c16:uniqueId val="{00000000-432E-4FEC-AB84-5E64F41D97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432E-4FEC-AB84-5E64F41D97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106.05</c:v>
                </c:pt>
                <c:pt idx="1">
                  <c:v>106.85</c:v>
                </c:pt>
                <c:pt idx="2">
                  <c:v>109.73</c:v>
                </c:pt>
                <c:pt idx="3">
                  <c:v>102.64</c:v>
                </c:pt>
                <c:pt idx="4">
                  <c:v>105.66</c:v>
                </c:pt>
              </c:numCache>
            </c:numRef>
          </c:val>
          <c:extLst>
            <c:ext xmlns:c16="http://schemas.microsoft.com/office/drawing/2014/chart" uri="{C3380CC4-5D6E-409C-BE32-E72D297353CC}">
              <c16:uniqueId val="{00000000-BAB6-48BD-8BEB-1BC67A97EE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AB6-48BD-8BEB-1BC67A97EE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20.36</c:v>
                </c:pt>
                <c:pt idx="1">
                  <c:v>22.23</c:v>
                </c:pt>
                <c:pt idx="2">
                  <c:v>24.05</c:v>
                </c:pt>
                <c:pt idx="3">
                  <c:v>25.89</c:v>
                </c:pt>
                <c:pt idx="4">
                  <c:v>27.72</c:v>
                </c:pt>
              </c:numCache>
            </c:numRef>
          </c:val>
          <c:extLst>
            <c:ext xmlns:c16="http://schemas.microsoft.com/office/drawing/2014/chart" uri="{C3380CC4-5D6E-409C-BE32-E72D297353CC}">
              <c16:uniqueId val="{00000000-73DE-407D-AB62-5DF6E96D18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73DE-407D-AB62-5DF6E96D18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EA-414A-9862-3B2B2C7B62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DEEA-414A-9862-3B2B2C7B62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E8-4E2A-ACCD-4BE02E3FFA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4E8-4E2A-ACCD-4BE02E3FFA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341.14</c:v>
                </c:pt>
                <c:pt idx="1">
                  <c:v>304.64999999999998</c:v>
                </c:pt>
                <c:pt idx="2">
                  <c:v>279.23</c:v>
                </c:pt>
                <c:pt idx="3">
                  <c:v>230.63</c:v>
                </c:pt>
                <c:pt idx="4">
                  <c:v>197.67</c:v>
                </c:pt>
              </c:numCache>
            </c:numRef>
          </c:val>
          <c:extLst>
            <c:ext xmlns:c16="http://schemas.microsoft.com/office/drawing/2014/chart" uri="{C3380CC4-5D6E-409C-BE32-E72D297353CC}">
              <c16:uniqueId val="{00000000-3963-4EA3-BBB6-4F755A528D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963-4EA3-BBB6-4F755A528D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672.64</c:v>
                </c:pt>
                <c:pt idx="1">
                  <c:v>780.04</c:v>
                </c:pt>
                <c:pt idx="2">
                  <c:v>788.63</c:v>
                </c:pt>
                <c:pt idx="3">
                  <c:v>794.35</c:v>
                </c:pt>
                <c:pt idx="4">
                  <c:v>707.84</c:v>
                </c:pt>
              </c:numCache>
            </c:numRef>
          </c:val>
          <c:extLst>
            <c:ext xmlns:c16="http://schemas.microsoft.com/office/drawing/2014/chart" uri="{C3380CC4-5D6E-409C-BE32-E72D297353CC}">
              <c16:uniqueId val="{00000000-300F-4851-A976-D9D869E202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00F-4851-A976-D9D869E202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98.89</c:v>
                </c:pt>
                <c:pt idx="1">
                  <c:v>98.88</c:v>
                </c:pt>
                <c:pt idx="2">
                  <c:v>98.86</c:v>
                </c:pt>
                <c:pt idx="3">
                  <c:v>98.78</c:v>
                </c:pt>
                <c:pt idx="4">
                  <c:v>98.8</c:v>
                </c:pt>
              </c:numCache>
            </c:numRef>
          </c:val>
          <c:extLst>
            <c:ext xmlns:c16="http://schemas.microsoft.com/office/drawing/2014/chart" uri="{C3380CC4-5D6E-409C-BE32-E72D297353CC}">
              <c16:uniqueId val="{00000000-C08B-43C9-9299-938A9E9D9B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08B-43C9-9299-938A9E9D9B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171.04</c:v>
                </c:pt>
                <c:pt idx="1">
                  <c:v>171.78</c:v>
                </c:pt>
                <c:pt idx="2">
                  <c:v>171.87</c:v>
                </c:pt>
                <c:pt idx="3">
                  <c:v>168.38</c:v>
                </c:pt>
                <c:pt idx="4">
                  <c:v>170.42</c:v>
                </c:pt>
              </c:numCache>
            </c:numRef>
          </c:val>
          <c:extLst>
            <c:ext xmlns:c16="http://schemas.microsoft.com/office/drawing/2014/chart" uri="{C3380CC4-5D6E-409C-BE32-E72D297353CC}">
              <c16:uniqueId val="{00000000-85C4-40BB-95AC-B87CD119CB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5C4-40BB-95AC-B87CD119CB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多気町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13637</v>
      </c>
      <c r="AM8" s="36"/>
      <c r="AN8" s="36"/>
      <c r="AO8" s="36"/>
      <c r="AP8" s="36"/>
      <c r="AQ8" s="36"/>
      <c r="AR8" s="36"/>
      <c r="AS8" s="36"/>
      <c r="AT8" s="37">
        <f>データ!T6</f>
        <v>103.06</v>
      </c>
      <c r="AU8" s="37"/>
      <c r="AV8" s="37"/>
      <c r="AW8" s="37"/>
      <c r="AX8" s="37"/>
      <c r="AY8" s="37"/>
      <c r="AZ8" s="37"/>
      <c r="BA8" s="37"/>
      <c r="BB8" s="37">
        <f>データ!U6</f>
        <v>132.32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66.849999999999994</v>
      </c>
      <c r="J10" s="37"/>
      <c r="K10" s="37"/>
      <c r="L10" s="37"/>
      <c r="M10" s="37"/>
      <c r="N10" s="37"/>
      <c r="O10" s="37"/>
      <c r="P10" s="37">
        <f>データ!P6</f>
        <v>44.64</v>
      </c>
      <c r="Q10" s="37"/>
      <c r="R10" s="37"/>
      <c r="S10" s="37"/>
      <c r="T10" s="37"/>
      <c r="U10" s="37"/>
      <c r="V10" s="37"/>
      <c r="W10" s="37">
        <f>データ!Q6</f>
        <v>103.32</v>
      </c>
      <c r="X10" s="37"/>
      <c r="Y10" s="37"/>
      <c r="Z10" s="37"/>
      <c r="AA10" s="37"/>
      <c r="AB10" s="37"/>
      <c r="AC10" s="37"/>
      <c r="AD10" s="36">
        <f>データ!R6</f>
        <v>2750</v>
      </c>
      <c r="AE10" s="36"/>
      <c r="AF10" s="36"/>
      <c r="AG10" s="36"/>
      <c r="AH10" s="36"/>
      <c r="AI10" s="36"/>
      <c r="AJ10" s="36"/>
      <c r="AK10" s="2"/>
      <c r="AL10" s="36">
        <f>データ!V6</f>
        <v>6054</v>
      </c>
      <c r="AM10" s="36"/>
      <c r="AN10" s="36"/>
      <c r="AO10" s="36"/>
      <c r="AP10" s="36"/>
      <c r="AQ10" s="36"/>
      <c r="AR10" s="36"/>
      <c r="AS10" s="36"/>
      <c r="AT10" s="37">
        <f>データ!W6</f>
        <v>5.16</v>
      </c>
      <c r="AU10" s="37"/>
      <c r="AV10" s="37"/>
      <c r="AW10" s="37"/>
      <c r="AX10" s="37"/>
      <c r="AY10" s="37"/>
      <c r="AZ10" s="37"/>
      <c r="BA10" s="37"/>
      <c r="BB10" s="37">
        <f>データ!X6</f>
        <v>1173.26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JinQruzOiObxD2kujMQwzm0reUKgerlHs0Jx0l8u9hu3C0wDwhvswfYNCDtuTpqTEogyNUYyaZ6dIlQwNMUDQ==" saltValue="uyO/340XFVXMfhgqDX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244414</v>
      </c>
      <c r="D6" s="19">
        <f t="shared" si="3"/>
        <v>46</v>
      </c>
      <c r="E6" s="19">
        <f t="shared" si="3"/>
        <v>17</v>
      </c>
      <c r="F6" s="19">
        <f t="shared" si="3"/>
        <v>4</v>
      </c>
      <c r="G6" s="19">
        <f t="shared" si="3"/>
        <v>0</v>
      </c>
      <c r="H6" s="19" t="str">
        <f t="shared" si="3"/>
        <v>三重県　多気町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66.849999999999994</v>
      </c>
      <c r="P6" s="20">
        <f t="shared" si="3"/>
        <v>44.64</v>
      </c>
      <c r="Q6" s="20">
        <f t="shared" si="3"/>
        <v>103.32</v>
      </c>
      <c r="R6" s="20">
        <f t="shared" si="3"/>
        <v>2750</v>
      </c>
      <c r="S6" s="20">
        <f t="shared" si="3"/>
        <v>13637</v>
      </c>
      <c r="T6" s="20">
        <f t="shared" si="3"/>
        <v>103.06</v>
      </c>
      <c r="U6" s="20">
        <f t="shared" si="3"/>
        <v>132.32</v>
      </c>
      <c r="V6" s="20">
        <f t="shared" si="3"/>
        <v>6054</v>
      </c>
      <c r="W6" s="20">
        <f t="shared" si="3"/>
        <v>5.16</v>
      </c>
      <c r="X6" s="20">
        <f t="shared" si="3"/>
        <v>1173.26</v>
      </c>
      <c r="Y6" s="21">
        <f>IF(Y7="",NA(),Y7)</f>
        <v>106.05</v>
      </c>
      <c r="Z6" s="21">
        <f t="shared" ref="Z6:AH6" si="4">IF(Z7="",NA(),Z7)</f>
        <v>106.85</v>
      </c>
      <c r="AA6" s="21">
        <f t="shared" si="4"/>
        <v>109.73</v>
      </c>
      <c r="AB6" s="21">
        <f t="shared" si="4"/>
        <v>102.64</v>
      </c>
      <c r="AC6" s="21">
        <f t="shared" si="4"/>
        <v>105.66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341.14</v>
      </c>
      <c r="AV6" s="21">
        <f t="shared" ref="AV6:BD6" si="6">IF(AV7="",NA(),AV7)</f>
        <v>304.64999999999998</v>
      </c>
      <c r="AW6" s="21">
        <f t="shared" si="6"/>
        <v>279.23</v>
      </c>
      <c r="AX6" s="21">
        <f t="shared" si="6"/>
        <v>230.63</v>
      </c>
      <c r="AY6" s="21">
        <f t="shared" si="6"/>
        <v>197.67</v>
      </c>
      <c r="AZ6" s="21">
        <f t="shared" si="6"/>
        <v>44.24</v>
      </c>
      <c r="BA6" s="21">
        <f t="shared" si="6"/>
        <v>43.07</v>
      </c>
      <c r="BB6" s="21">
        <f t="shared" si="6"/>
        <v>45.42</v>
      </c>
      <c r="BC6" s="21">
        <f t="shared" si="6"/>
        <v>50.63</v>
      </c>
      <c r="BD6" s="21">
        <f t="shared" si="6"/>
        <v>53.28</v>
      </c>
      <c r="BE6" s="20" t="str">
        <f>IF(BE7="","",IF(BE7="-","【-】","【"&amp;SUBSTITUTE(TEXT(BE7,"#,##0.00"),"-","△")&amp;"】"))</f>
        <v>【50.90】</v>
      </c>
      <c r="BF6" s="21">
        <f>IF(BF7="",NA(),BF7)</f>
        <v>672.64</v>
      </c>
      <c r="BG6" s="21">
        <f t="shared" ref="BG6:BO6" si="7">IF(BG7="",NA(),BG7)</f>
        <v>780.04</v>
      </c>
      <c r="BH6" s="21">
        <f t="shared" si="7"/>
        <v>788.63</v>
      </c>
      <c r="BI6" s="21">
        <f t="shared" si="7"/>
        <v>794.35</v>
      </c>
      <c r="BJ6" s="21">
        <f t="shared" si="7"/>
        <v>707.84</v>
      </c>
      <c r="BK6" s="21">
        <f t="shared" si="7"/>
        <v>1258.43</v>
      </c>
      <c r="BL6" s="21">
        <f t="shared" si="7"/>
        <v>1163.75</v>
      </c>
      <c r="BM6" s="21">
        <f t="shared" si="7"/>
        <v>1195.47</v>
      </c>
      <c r="BN6" s="21">
        <f t="shared" si="7"/>
        <v>1168.69</v>
      </c>
      <c r="BO6" s="21">
        <f t="shared" si="7"/>
        <v>1142.44</v>
      </c>
      <c r="BP6" s="20" t="str">
        <f>IF(BP7="","",IF(BP7="-","【-】","【"&amp;SUBSTITUTE(TEXT(BP7,"#,##0.00"),"-","△")&amp;"】"))</f>
        <v>【1,099.15】</v>
      </c>
      <c r="BQ6" s="21">
        <f>IF(BQ7="",NA(),BQ7)</f>
        <v>98.89</v>
      </c>
      <c r="BR6" s="21">
        <f t="shared" ref="BR6:BZ6" si="8">IF(BR7="",NA(),BR7)</f>
        <v>98.88</v>
      </c>
      <c r="BS6" s="21">
        <f t="shared" si="8"/>
        <v>98.86</v>
      </c>
      <c r="BT6" s="21">
        <f t="shared" si="8"/>
        <v>98.78</v>
      </c>
      <c r="BU6" s="21">
        <f t="shared" si="8"/>
        <v>98.8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171.04</v>
      </c>
      <c r="CC6" s="21">
        <f t="shared" ref="CC6:CK6" si="9">IF(CC7="",NA(),CC7)</f>
        <v>171.78</v>
      </c>
      <c r="CD6" s="21">
        <f t="shared" si="9"/>
        <v>171.87</v>
      </c>
      <c r="CE6" s="21">
        <f t="shared" si="9"/>
        <v>168.38</v>
      </c>
      <c r="CF6" s="21">
        <f t="shared" si="9"/>
        <v>170.42</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87.42</v>
      </c>
      <c r="CY6" s="21">
        <f t="shared" ref="CY6:DG6" si="11">IF(CY7="",NA(),CY7)</f>
        <v>89.83</v>
      </c>
      <c r="CZ6" s="21">
        <f t="shared" si="11"/>
        <v>90.46</v>
      </c>
      <c r="DA6" s="21">
        <f t="shared" si="11"/>
        <v>91.19</v>
      </c>
      <c r="DB6" s="21">
        <f t="shared" si="11"/>
        <v>91.84</v>
      </c>
      <c r="DC6" s="21">
        <f t="shared" si="11"/>
        <v>84.19</v>
      </c>
      <c r="DD6" s="21">
        <f t="shared" si="11"/>
        <v>84.34</v>
      </c>
      <c r="DE6" s="21">
        <f t="shared" si="11"/>
        <v>84.34</v>
      </c>
      <c r="DF6" s="21">
        <f t="shared" si="11"/>
        <v>84.73</v>
      </c>
      <c r="DG6" s="21">
        <f t="shared" si="11"/>
        <v>84.21</v>
      </c>
      <c r="DH6" s="20" t="str">
        <f>IF(DH7="","",IF(DH7="-","【-】","【"&amp;SUBSTITUTE(TEXT(DH7,"#,##0.00"),"-","△")&amp;"】"))</f>
        <v>【86.31】</v>
      </c>
      <c r="DI6" s="21">
        <f>IF(DI7="",NA(),DI7)</f>
        <v>20.36</v>
      </c>
      <c r="DJ6" s="21">
        <f t="shared" ref="DJ6:DR6" si="12">IF(DJ7="",NA(),DJ7)</f>
        <v>22.23</v>
      </c>
      <c r="DK6" s="21">
        <f t="shared" si="12"/>
        <v>24.05</v>
      </c>
      <c r="DL6" s="21">
        <f t="shared" si="12"/>
        <v>25.89</v>
      </c>
      <c r="DM6" s="21">
        <f t="shared" si="12"/>
        <v>27.72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244414</v>
      </c>
      <c r="D7" s="23">
        <v>46</v>
      </c>
      <c r="E7" s="23">
        <v>17</v>
      </c>
      <c r="F7" s="23">
        <v>4</v>
      </c>
      <c r="G7" s="23">
        <v>0</v>
      </c>
      <c r="H7" s="23" t="s">
        <v>96</v>
      </c>
      <c r="I7" s="23" t="s">
        <v>97</v>
      </c>
      <c r="J7" s="23" t="s">
        <v>98</v>
      </c>
      <c r="K7" s="23" t="s">
        <v>99</v>
      </c>
      <c r="L7" s="23" t="s">
        <v>100</v>
      </c>
      <c r="M7" s="23" t="s">
        <v>101</v>
      </c>
      <c r="N7" s="24" t="s">
        <v>102</v>
      </c>
      <c r="O7" s="24">
        <v>66.849999999999994</v>
      </c>
      <c r="P7" s="24">
        <v>44.64</v>
      </c>
      <c r="Q7" s="24">
        <v>103.32</v>
      </c>
      <c r="R7" s="24">
        <v>2750</v>
      </c>
      <c r="S7" s="24">
        <v>13637</v>
      </c>
      <c r="T7" s="24">
        <v>103.06</v>
      </c>
      <c r="U7" s="24">
        <v>132.32</v>
      </c>
      <c r="V7" s="24">
        <v>6054</v>
      </c>
      <c r="W7" s="24">
        <v>5.16</v>
      </c>
      <c r="X7" s="24">
        <v>1173.26</v>
      </c>
      <c r="Y7" s="24">
        <v>106.05</v>
      </c>
      <c r="Z7" s="24">
        <v>106.85</v>
      </c>
      <c r="AA7" s="24">
        <v>109.73</v>
      </c>
      <c r="AB7" s="24">
        <v>102.64</v>
      </c>
      <c r="AC7" s="24">
        <v>105.66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341.14</v>
      </c>
      <c r="AV7" s="24">
        <v>304.64999999999998</v>
      </c>
      <c r="AW7" s="24">
        <v>279.23</v>
      </c>
      <c r="AX7" s="24">
        <v>230.63</v>
      </c>
      <c r="AY7" s="24">
        <v>197.67</v>
      </c>
      <c r="AZ7" s="24">
        <v>44.24</v>
      </c>
      <c r="BA7" s="24">
        <v>43.07</v>
      </c>
      <c r="BB7" s="24">
        <v>45.42</v>
      </c>
      <c r="BC7" s="24">
        <v>50.63</v>
      </c>
      <c r="BD7" s="24">
        <v>53.28</v>
      </c>
      <c r="BE7" s="24">
        <v>50.9</v>
      </c>
      <c r="BF7" s="24">
        <v>672.64</v>
      </c>
      <c r="BG7" s="24">
        <v>780.04</v>
      </c>
      <c r="BH7" s="24">
        <v>788.63</v>
      </c>
      <c r="BI7" s="24">
        <v>794.35</v>
      </c>
      <c r="BJ7" s="24">
        <v>707.84</v>
      </c>
      <c r="BK7" s="24">
        <v>1258.43</v>
      </c>
      <c r="BL7" s="24">
        <v>1163.75</v>
      </c>
      <c r="BM7" s="24">
        <v>1195.47</v>
      </c>
      <c r="BN7" s="24">
        <v>1168.69</v>
      </c>
      <c r="BO7" s="24">
        <v>1142.44</v>
      </c>
      <c r="BP7" s="24">
        <v>1099.1500000000001</v>
      </c>
      <c r="BQ7" s="24">
        <v>98.89</v>
      </c>
      <c r="BR7" s="24">
        <v>98.88</v>
      </c>
      <c r="BS7" s="24">
        <v>98.86</v>
      </c>
      <c r="BT7" s="24">
        <v>98.78</v>
      </c>
      <c r="BU7" s="24">
        <v>98.8</v>
      </c>
      <c r="BV7" s="24">
        <v>73.36</v>
      </c>
      <c r="BW7" s="24">
        <v>72.599999999999994</v>
      </c>
      <c r="BX7" s="24">
        <v>69.430000000000007</v>
      </c>
      <c r="BY7" s="24">
        <v>70.709999999999994</v>
      </c>
      <c r="BZ7" s="24">
        <v>66.63</v>
      </c>
      <c r="CA7" s="24">
        <v>72.92</v>
      </c>
      <c r="CB7" s="24">
        <v>171.04</v>
      </c>
      <c r="CC7" s="24">
        <v>171.78</v>
      </c>
      <c r="CD7" s="24">
        <v>171.87</v>
      </c>
      <c r="CE7" s="24">
        <v>168.38</v>
      </c>
      <c r="CF7" s="24">
        <v>170.42</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87.42</v>
      </c>
      <c r="CY7" s="24">
        <v>89.83</v>
      </c>
      <c r="CZ7" s="24">
        <v>90.46</v>
      </c>
      <c r="DA7" s="24">
        <v>91.19</v>
      </c>
      <c r="DB7" s="24">
        <v>91.84</v>
      </c>
      <c r="DC7" s="24">
        <v>84.19</v>
      </c>
      <c r="DD7" s="24">
        <v>84.34</v>
      </c>
      <c r="DE7" s="24">
        <v>84.34</v>
      </c>
      <c r="DF7" s="24">
        <v>84.73</v>
      </c>
      <c r="DG7" s="24">
        <v>84.21</v>
      </c>
      <c r="DH7" s="24">
        <v>86.31</v>
      </c>
      <c r="DI7" s="24">
        <v>20.36</v>
      </c>
      <c r="DJ7" s="24">
        <v>22.23</v>
      </c>
      <c r="DK7" s="24">
        <v>24.05</v>
      </c>
      <c r="DL7" s="24">
        <v>25.89</v>
      </c>
      <c r="DM7" s="24">
        <v>27.72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