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早川と\"/>
    </mc:Choice>
  </mc:AlternateContent>
  <xr:revisionPtr revIDLastSave="0" documentId="8_{CB82FE77-1672-4077-9CD6-068F5F3817DD}" xr6:coauthVersionLast="47" xr6:coauthVersionMax="47" xr10:uidLastSave="{00000000-0000-0000-0000-000000000000}"/>
  <workbookProtection workbookAlgorithmName="SHA-512" workbookHashValue="2lmAx3FtgLw8BMBCQtTryubSPRc1giIjnIIZ9buu3ANqY5NIICWqVUUOeH6o0kjA/K/WffYMkTUUn/QisjTz5Q==" workbookSaltValue="C/i55v8KnrcfkDs+onADdw==" workbookSpinCount="100000" lockStructure="1"/>
  <bookViews>
    <workbookView xWindow="870" yWindow="150" windowWidth="23130" windowHeight="127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W10" i="4" s="1"/>
  <c r="P6" i="5"/>
  <c r="P10" i="4" s="1"/>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BB10" i="4"/>
  <c r="BB8" i="4"/>
  <c r="AD8" i="4"/>
  <c r="W8" i="4"/>
  <c r="B6" i="4"/>
</calcChain>
</file>

<file path=xl/sharedStrings.xml><?xml version="1.0" encoding="utf-8"?>
<sst xmlns="http://schemas.openxmlformats.org/spreadsheetml/2006/main" count="299" uniqueCount="116">
  <si>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</si>
  <si>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</si>
  <si>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</si>
  <si>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</si>
  <si>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</si>
  <si>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</si>
  <si>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</si>
  <si>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</si>
  <si>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</si>
  <si>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</si>
  <si>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</si>
  <si>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</si>
  <si>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</si>
  <si>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</si>
  <si>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</si>
  <si>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</si>
  <si>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</si>
  <si>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</si>
  <si>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</si>
  <si>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</si>
  <si>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</si>
  <si>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</si>
  <si>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</si>
  <si>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</si>
  <si>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</si>
  <si>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</si>
  <si>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</si>
  <si>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</si>
  <si>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</si>
  <si>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</si>
  <si>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</si>
  <si>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</si>
  <si>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</si>
  <si>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</si>
  <si>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</si>
  <si>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</si>
  <si>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</si>
  <si>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</si>
  <si>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</si>
  <si>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</si>
  <si>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</si>
  <si>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</si>
  <si>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</si>
  <si>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</si>
  <si>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</si>
  <si>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</si>
  <si>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</si>
  <si>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</si>
  <si>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</si>
  <si>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</si>
  <si>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</si>
  <si>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</si>
  <si>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</si>
  <si>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</si>
  <si>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</si>
  <si>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</si>
  <si>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</si>
  <si>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</si>
  <si>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</si>
  <si>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</si>
  <si>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</si>
  <si>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</si>
  <si>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</si>
  <si>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</si>
  <si>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</si>
  <si>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</si>
  <si>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</si>
  <si>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</si>
  <si>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</si>
  <si>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</si>
  <si>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</si>
  <si>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</si>
  <si>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</si>
  <si>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</si>
  <si>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</si>
  <si>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</si>
  <si>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</si>
  <si>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</si>
  <si>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</si>
  <si>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</si>
  <si>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</si>
  <si>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</si>
  <si>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</si>
  <si>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</si>
  <si>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</si>
  <si>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</si>
  <si>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</si>
  <si>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</si>
  <si>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</si>
  <si>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</si>
  <si>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</si>
  <si>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</si>
  <si>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</si>
  <si>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</si>
  <si>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</si>
  <si>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</si>
  <si>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</si>
  <si>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</si>
  <si>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</si>
  <si>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</si>
  <si>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</si>
  <si>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</si>
  <si>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</si>
  <si>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</si>
  <si>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</si>
  <si>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</si>
  <si>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</si>
  <si>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</si>
  <si>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</si>
  <si>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</si>
  <si>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</si>
  <si>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</si>
  <si>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</si>
  <si>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当町の下水道は、布設開始から約40年経過しており、今後は老朽化が進み、耐用年数を迎える管渠については計画的な更新が必要です。
　ストックマネジメント計画をもとに持続的な下水道機能確保とライフサイクルコストの低減を図ります。</t>
    <phoneticPr fontId="4"/>
  </si>
  <si>
    <t xml:space="preserve">①経常収支比率はほぼ全国平均値と同じである。
②累積欠損金比率については、発生していないことから、健全な状況であるといえる。
③流動比率については、流動負債の主な要因である企業債償還金について、翌年度に他会計からの補助金を充てているため100％を大きく下回っている。
④企業債残高対事業規模比率については、全国平均を大きく上回っている。財源充当を前年と異なる配分としたため、前年比より大幅な増額となっている。
⑤経費回収率については、全国平均を大きく下回っており、使用料で回収すべき費用を使用料で賄えていない状況であり、今後経営戦略の改定を行い、使用料単価についても検討を行う必要がある。
⑥汚水処理原価は、ほぼ全国平均値と同じである。
⑧水洗化率については、全国平均を上回っている。
</t>
    <rPh sb="1" eb="3">
      <t>ケイジョウ</t>
    </rPh>
    <rPh sb="3" eb="5">
      <t>シュウシ</t>
    </rPh>
    <rPh sb="5" eb="7">
      <t>ヒリツ</t>
    </rPh>
    <rPh sb="10" eb="12">
      <t>ゼンコク</t>
    </rPh>
    <rPh sb="12" eb="14">
      <t>ヘイキン</t>
    </rPh>
    <rPh sb="14" eb="15">
      <t>チ</t>
    </rPh>
    <rPh sb="16" eb="17">
      <t>オナ</t>
    </rPh>
    <rPh sb="24" eb="26">
      <t>ルイセキ</t>
    </rPh>
    <rPh sb="26" eb="28">
      <t>ケッソン</t>
    </rPh>
    <rPh sb="28" eb="29">
      <t>カネ</t>
    </rPh>
    <rPh sb="29" eb="31">
      <t>ヒリツ</t>
    </rPh>
    <rPh sb="37" eb="39">
      <t>ハッセイ</t>
    </rPh>
    <rPh sb="49" eb="51">
      <t>ケンゼン</t>
    </rPh>
    <rPh sb="52" eb="54">
      <t>ジョウキョウ</t>
    </rPh>
    <rPh sb="64" eb="68">
      <t>リュウドウヒリツ</t>
    </rPh>
    <rPh sb="74" eb="78">
      <t>リュウドウフサイ</t>
    </rPh>
    <rPh sb="79" eb="80">
      <t>オモ</t>
    </rPh>
    <rPh sb="81" eb="83">
      <t>ヨウイン</t>
    </rPh>
    <rPh sb="86" eb="89">
      <t>キギョウサイ</t>
    </rPh>
    <rPh sb="89" eb="91">
      <t>ショウカン</t>
    </rPh>
    <rPh sb="91" eb="92">
      <t>キン</t>
    </rPh>
    <rPh sb="97" eb="100">
      <t>ヨクネンド</t>
    </rPh>
    <rPh sb="101" eb="104">
      <t>タカイケイ</t>
    </rPh>
    <rPh sb="107" eb="110">
      <t>ホジョキン</t>
    </rPh>
    <rPh sb="111" eb="112">
      <t>ア</t>
    </rPh>
    <rPh sb="123" eb="124">
      <t>オオ</t>
    </rPh>
    <rPh sb="126" eb="128">
      <t>シタマワ</t>
    </rPh>
    <rPh sb="135" eb="138">
      <t>キギョウサイ</t>
    </rPh>
    <rPh sb="138" eb="140">
      <t>ザンダカ</t>
    </rPh>
    <rPh sb="145" eb="147">
      <t>ヒリツ</t>
    </rPh>
    <rPh sb="153" eb="155">
      <t>ゼンコク</t>
    </rPh>
    <rPh sb="155" eb="157">
      <t>ヘイキン</t>
    </rPh>
    <rPh sb="158" eb="159">
      <t>オオ</t>
    </rPh>
    <rPh sb="161" eb="163">
      <t>ウワマワ</t>
    </rPh>
    <rPh sb="168" eb="170">
      <t>ザイゲン</t>
    </rPh>
    <rPh sb="170" eb="172">
      <t>ジュウトウ</t>
    </rPh>
    <rPh sb="173" eb="175">
      <t>ゼンネン</t>
    </rPh>
    <rPh sb="176" eb="177">
      <t>コト</t>
    </rPh>
    <rPh sb="179" eb="181">
      <t>ハイブン</t>
    </rPh>
    <rPh sb="187" eb="189">
      <t>ゼンネン</t>
    </rPh>
    <rPh sb="189" eb="190">
      <t>ヒ</t>
    </rPh>
    <rPh sb="192" eb="194">
      <t>オオハバ</t>
    </rPh>
    <rPh sb="195" eb="197">
      <t>ゾウガク</t>
    </rPh>
    <rPh sb="206" eb="208">
      <t>ケイヒ</t>
    </rPh>
    <rPh sb="208" eb="211">
      <t>カイシュウリツ</t>
    </rPh>
    <rPh sb="217" eb="219">
      <t>ゼンコク</t>
    </rPh>
    <rPh sb="219" eb="221">
      <t>ヘイキン</t>
    </rPh>
    <rPh sb="222" eb="223">
      <t>オオ</t>
    </rPh>
    <rPh sb="225" eb="227">
      <t>シタマワ</t>
    </rPh>
    <rPh sb="232" eb="235">
      <t>シヨウリョウ</t>
    </rPh>
    <rPh sb="236" eb="238">
      <t>カイシュウ</t>
    </rPh>
    <rPh sb="241" eb="243">
      <t>ヒヨウ</t>
    </rPh>
    <rPh sb="244" eb="247">
      <t>シヨウリョウ</t>
    </rPh>
    <rPh sb="248" eb="249">
      <t>マカナ</t>
    </rPh>
    <rPh sb="254" eb="256">
      <t>ジョウキョウ</t>
    </rPh>
    <rPh sb="260" eb="262">
      <t>コンゴ</t>
    </rPh>
    <rPh sb="262" eb="264">
      <t>ケイエイ</t>
    </rPh>
    <rPh sb="264" eb="266">
      <t>センリャク</t>
    </rPh>
    <rPh sb="267" eb="269">
      <t>カイテイ</t>
    </rPh>
    <rPh sb="270" eb="271">
      <t>オコナ</t>
    </rPh>
    <rPh sb="273" eb="276">
      <t>シヨウリョウ</t>
    </rPh>
    <rPh sb="276" eb="278">
      <t>タンカ</t>
    </rPh>
    <rPh sb="283" eb="285">
      <t>ケントウ</t>
    </rPh>
    <rPh sb="286" eb="287">
      <t>オコナ</t>
    </rPh>
    <rPh sb="288" eb="290">
      <t>ヒツヨウ</t>
    </rPh>
    <rPh sb="296" eb="298">
      <t>オスイ</t>
    </rPh>
    <rPh sb="298" eb="300">
      <t>ショリ</t>
    </rPh>
    <rPh sb="300" eb="302">
      <t>ゲンカ</t>
    </rPh>
    <rPh sb="306" eb="308">
      <t>ゼンコク</t>
    </rPh>
    <rPh sb="308" eb="310">
      <t>ヘイキン</t>
    </rPh>
    <rPh sb="310" eb="311">
      <t>アタイ</t>
    </rPh>
    <rPh sb="312" eb="313">
      <t>オナ</t>
    </rPh>
    <rPh sb="320" eb="324">
      <t>スイセンカリツ</t>
    </rPh>
    <rPh sb="330" eb="332">
      <t>ゼンコク</t>
    </rPh>
    <rPh sb="332" eb="334">
      <t>ヘイキン</t>
    </rPh>
    <rPh sb="335" eb="337">
      <t>ウワマワ</t>
    </rPh>
    <phoneticPr fontId="4"/>
  </si>
  <si>
    <r>
      <t>　</t>
    </r>
    <r>
      <rPr>
        <sz val="11"/>
        <color theme="1"/>
        <rFont val="ＭＳ ゴシック"/>
        <family val="3"/>
        <charset val="128"/>
      </rPr>
      <t>当町は、下水道使用料以外の収入で賄っている部分が大きく、施設の更新費用も必要となってくることから、経営の健全化・効率化が大きな課題です。
　また、令和5年度から下水道事業に地方公営企業法を適用し企業会計へ移行したことに伴い、経営成績及び財政状態を正確に把握し、経費回収率の向上を始めとした経営の改善を行うため、平成30年度に策定した経営戦略について見直しを行い、適正な使用料の設定による財源確保や経費削減に向けた取組をより一層検討する必要があります。</t>
    </r>
    <rPh sb="50" eb="52">
      <t>ケイエイ</t>
    </rPh>
    <rPh sb="53" eb="56">
      <t>ケンゼンカ</t>
    </rPh>
    <rPh sb="57" eb="60">
      <t>コウリツカ</t>
    </rPh>
    <rPh sb="87" eb="91">
      <t>チホウコウエイ</t>
    </rPh>
    <rPh sb="91" eb="94">
      <t>キギョウホウ</t>
    </rPh>
    <rPh sb="95" eb="97">
      <t>テキヨウ</t>
    </rPh>
    <rPh sb="103" eb="105">
      <t>イコウ</t>
    </rPh>
    <rPh sb="110" eb="111">
      <t>トモナ</t>
    </rPh>
    <rPh sb="113" eb="115">
      <t>ケイエイ</t>
    </rPh>
    <rPh sb="115" eb="117">
      <t>セイセキ</t>
    </rPh>
    <rPh sb="117" eb="118">
      <t>オヨ</t>
    </rPh>
    <rPh sb="119" eb="121">
      <t>ザイセイ</t>
    </rPh>
    <rPh sb="121" eb="123">
      <t>ジョウタイ</t>
    </rPh>
    <rPh sb="124" eb="126">
      <t>セイカク</t>
    </rPh>
    <rPh sb="127" eb="129">
      <t>ハアク</t>
    </rPh>
    <rPh sb="131" eb="133">
      <t>ケイヒ</t>
    </rPh>
    <rPh sb="133" eb="136">
      <t>カイシュウリツ</t>
    </rPh>
    <rPh sb="137" eb="139">
      <t>コウジョウ</t>
    </rPh>
    <rPh sb="140" eb="141">
      <t>ハジ</t>
    </rPh>
    <rPh sb="145" eb="147">
      <t>ケイエイ</t>
    </rPh>
    <rPh sb="148" eb="150">
      <t>カイゼン</t>
    </rPh>
    <rPh sb="151" eb="152">
      <t>オコナ</t>
    </rPh>
    <rPh sb="175" eb="177">
      <t>ミナオ</t>
    </rPh>
    <rPh sb="179" eb="180">
      <t>オコナ</t>
    </rPh>
    <rPh sb="182" eb="184">
      <t>テキセイ</t>
    </rPh>
    <rPh sb="185" eb="188">
      <t>シヨウリョウ</t>
    </rPh>
    <rPh sb="189" eb="191">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</si>
</sst>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i/>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0.19</c:v>
                </c:pt>
                <c:pt idx="4">
                  <c:v>0.12</c:v>
                </c:pt>
              </c:numCache>
            </c:numRef>
          </c:val>
          <c:extLst>
            <c:ext xmlns:c16="http://schemas.microsoft.com/office/drawing/2014/chart" uri="{C3380CC4-5D6E-409C-BE32-E72D297353CC}">
              <c16:uniqueId val="{00000000-7267-4137-899C-34DFF567CEF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0.15</c:v>
                </c:pt>
              </c:numCache>
            </c:numRef>
          </c:val>
          <c:smooth val="0"/>
          <c:extLst>
            <c:ext xmlns:c16="http://schemas.microsoft.com/office/drawing/2014/chart" uri="{C3380CC4-5D6E-409C-BE32-E72D297353CC}">
              <c16:uniqueId val="{00000001-7267-4137-899C-34DFF567CEF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22-4256-B7EC-ADE2550432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56.51</c:v>
                </c:pt>
                <c:pt idx="4">
                  <c:v>56.85</c:v>
                </c:pt>
              </c:numCache>
            </c:numRef>
          </c:val>
          <c:smooth val="0"/>
          <c:extLst>
            <c:ext xmlns:c16="http://schemas.microsoft.com/office/drawing/2014/chart" uri="{C3380CC4-5D6E-409C-BE32-E72D297353CC}">
              <c16:uniqueId val="{00000001-C022-4256-B7EC-ADE2550432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96.71</c:v>
                </c:pt>
                <c:pt idx="4">
                  <c:v>96.82</c:v>
                </c:pt>
              </c:numCache>
            </c:numRef>
          </c:val>
          <c:extLst>
            <c:ext xmlns:c16="http://schemas.microsoft.com/office/drawing/2014/chart" uri="{C3380CC4-5D6E-409C-BE32-E72D297353CC}">
              <c16:uniqueId val="{00000000-A35B-47B2-A186-EB5D328B6D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90.62</c:v>
                </c:pt>
                <c:pt idx="4">
                  <c:v>90.79</c:v>
                </c:pt>
              </c:numCache>
            </c:numRef>
          </c:val>
          <c:smooth val="0"/>
          <c:extLst>
            <c:ext xmlns:c16="http://schemas.microsoft.com/office/drawing/2014/chart" uri="{C3380CC4-5D6E-409C-BE32-E72D297353CC}">
              <c16:uniqueId val="{00000001-A35B-47B2-A186-EB5D328B6D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107.61</c:v>
                </c:pt>
                <c:pt idx="4">
                  <c:v>102.63</c:v>
                </c:pt>
              </c:numCache>
            </c:numRef>
          </c:val>
          <c:extLst>
            <c:ext xmlns:c16="http://schemas.microsoft.com/office/drawing/2014/chart" uri="{C3380CC4-5D6E-409C-BE32-E72D297353CC}">
              <c16:uniqueId val="{00000000-77FD-4B2B-9F0D-AE324D7DE19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106.53</c:v>
                </c:pt>
                <c:pt idx="4">
                  <c:v>105.5</c:v>
                </c:pt>
              </c:numCache>
            </c:numRef>
          </c:val>
          <c:smooth val="0"/>
          <c:extLst>
            <c:ext xmlns:c16="http://schemas.microsoft.com/office/drawing/2014/chart" uri="{C3380CC4-5D6E-409C-BE32-E72D297353CC}">
              <c16:uniqueId val="{00000001-77FD-4B2B-9F0D-AE324D7DE19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4.0199999999999996</c:v>
                </c:pt>
                <c:pt idx="4">
                  <c:v>8.33</c:v>
                </c:pt>
              </c:numCache>
            </c:numRef>
          </c:val>
          <c:extLst>
            <c:ext xmlns:c16="http://schemas.microsoft.com/office/drawing/2014/chart" uri="{C3380CC4-5D6E-409C-BE32-E72D297353CC}">
              <c16:uniqueId val="{00000000-7721-45F8-BA9C-CE6B95DB86D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c:v>
                </c:pt>
                <c:pt idx="4">
                  <c:v>28.47</c:v>
                </c:pt>
              </c:numCache>
            </c:numRef>
          </c:val>
          <c:smooth val="0"/>
          <c:extLst>
            <c:ext xmlns:c16="http://schemas.microsoft.com/office/drawing/2014/chart" uri="{C3380CC4-5D6E-409C-BE32-E72D297353CC}">
              <c16:uniqueId val="{00000001-7721-45F8-BA9C-CE6B95DB86D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8EF-4614-B369-BC7350007B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2.08</c:v>
                </c:pt>
                <c:pt idx="4">
                  <c:v>1.87</c:v>
                </c:pt>
              </c:numCache>
            </c:numRef>
          </c:val>
          <c:smooth val="0"/>
          <c:extLst>
            <c:ext xmlns:c16="http://schemas.microsoft.com/office/drawing/2014/chart" uri="{C3380CC4-5D6E-409C-BE32-E72D297353CC}">
              <c16:uniqueId val="{00000001-68EF-4614-B369-BC7350007B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AA4-46F1-B25E-FA960FBCDD4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18.41</c:v>
                </c:pt>
                <c:pt idx="4">
                  <c:v>16.91</c:v>
                </c:pt>
              </c:numCache>
            </c:numRef>
          </c:val>
          <c:smooth val="0"/>
          <c:extLst>
            <c:ext xmlns:c16="http://schemas.microsoft.com/office/drawing/2014/chart" uri="{C3380CC4-5D6E-409C-BE32-E72D297353CC}">
              <c16:uniqueId val="{00000001-9AA4-46F1-B25E-FA960FBCDD4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28.82</c:v>
                </c:pt>
                <c:pt idx="4">
                  <c:v>23.19</c:v>
                </c:pt>
              </c:numCache>
            </c:numRef>
          </c:val>
          <c:extLst>
            <c:ext xmlns:c16="http://schemas.microsoft.com/office/drawing/2014/chart" uri="{C3380CC4-5D6E-409C-BE32-E72D297353CC}">
              <c16:uniqueId val="{00000000-1FD3-4180-8C84-E29D1E7703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74.790000000000006</c:v>
                </c:pt>
                <c:pt idx="4">
                  <c:v>73.930000000000007</c:v>
                </c:pt>
              </c:numCache>
            </c:numRef>
          </c:val>
          <c:smooth val="0"/>
          <c:extLst>
            <c:ext xmlns:c16="http://schemas.microsoft.com/office/drawing/2014/chart" uri="{C3380CC4-5D6E-409C-BE32-E72D297353CC}">
              <c16:uniqueId val="{00000001-1FD3-4180-8C84-E29D1E7703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261.63</c:v>
                </c:pt>
                <c:pt idx="4">
                  <c:v>1514.56</c:v>
                </c:pt>
              </c:numCache>
            </c:numRef>
          </c:val>
          <c:extLst>
            <c:ext xmlns:c16="http://schemas.microsoft.com/office/drawing/2014/chart" uri="{C3380CC4-5D6E-409C-BE32-E72D297353CC}">
              <c16:uniqueId val="{00000000-E06B-4BA6-A28E-9D59114AAF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767.56</c:v>
                </c:pt>
                <c:pt idx="4">
                  <c:v>795.22</c:v>
                </c:pt>
              </c:numCache>
            </c:numRef>
          </c:val>
          <c:smooth val="0"/>
          <c:extLst>
            <c:ext xmlns:c16="http://schemas.microsoft.com/office/drawing/2014/chart" uri="{C3380CC4-5D6E-409C-BE32-E72D297353CC}">
              <c16:uniqueId val="{00000001-E06B-4BA6-A28E-9D59114AAF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51.69</c:v>
                </c:pt>
                <c:pt idx="4">
                  <c:v>51.82</c:v>
                </c:pt>
              </c:numCache>
            </c:numRef>
          </c:val>
          <c:extLst>
            <c:ext xmlns:c16="http://schemas.microsoft.com/office/drawing/2014/chart" uri="{C3380CC4-5D6E-409C-BE32-E72D297353CC}">
              <c16:uniqueId val="{00000000-8754-432B-B204-CAEC4DE36A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90.23</c:v>
                </c:pt>
                <c:pt idx="4">
                  <c:v>90.78</c:v>
                </c:pt>
              </c:numCache>
            </c:numRef>
          </c:val>
          <c:smooth val="0"/>
          <c:extLst>
            <c:ext xmlns:c16="http://schemas.microsoft.com/office/drawing/2014/chart" uri="{C3380CC4-5D6E-409C-BE32-E72D297353CC}">
              <c16:uniqueId val="{00000001-8754-432B-B204-CAEC4DE36A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149.26</c:v>
                </c:pt>
                <c:pt idx="4">
                  <c:v>150</c:v>
                </c:pt>
              </c:numCache>
            </c:numRef>
          </c:val>
          <c:extLst>
            <c:ext xmlns:c16="http://schemas.microsoft.com/office/drawing/2014/chart" uri="{C3380CC4-5D6E-409C-BE32-E72D297353CC}">
              <c16:uniqueId val="{00000000-3F02-45E2-B6FD-2E7060668E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170.2</c:v>
                </c:pt>
                <c:pt idx="4">
                  <c:v>170.83</c:v>
                </c:pt>
              </c:numCache>
            </c:numRef>
          </c:val>
          <c:smooth val="0"/>
          <c:extLst>
            <c:ext xmlns:c16="http://schemas.microsoft.com/office/drawing/2014/chart" uri="{C3380CC4-5D6E-409C-BE32-E72D297353CC}">
              <c16:uniqueId val="{00000001-3F02-45E2-B6FD-2E7060668E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川越町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15745</v>
      </c>
      <c r="AM8" s="36"/>
      <c r="AN8" s="36"/>
      <c r="AO8" s="36"/>
      <c r="AP8" s="36"/>
      <c r="AQ8" s="36"/>
      <c r="AR8" s="36"/>
      <c r="AS8" s="36"/>
      <c r="AT8" s="37">
        <f>データ!T6</f>
        <v>8.7200000000000006</v>
      </c>
      <c r="AU8" s="37"/>
      <c r="AV8" s="37"/>
      <c r="AW8" s="37"/>
      <c r="AX8" s="37"/>
      <c r="AY8" s="37"/>
      <c r="AZ8" s="37"/>
      <c r="BA8" s="37"/>
      <c r="BB8" s="37">
        <f>データ!U6</f>
        <v>1805.62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80.290000000000006</v>
      </c>
      <c r="J10" s="37"/>
      <c r="K10" s="37"/>
      <c r="L10" s="37"/>
      <c r="M10" s="37"/>
      <c r="N10" s="37"/>
      <c r="O10" s="37"/>
      <c r="P10" s="37">
        <f>データ!P6</f>
        <v>99.68</v>
      </c>
      <c r="Q10" s="37"/>
      <c r="R10" s="37"/>
      <c r="S10" s="37"/>
      <c r="T10" s="37"/>
      <c r="U10" s="37"/>
      <c r="V10" s="37"/>
      <c r="W10" s="37">
        <f>データ!Q6</f>
        <v>84.79</v>
      </c>
      <c r="X10" s="37"/>
      <c r="Y10" s="37"/>
      <c r="Z10" s="37"/>
      <c r="AA10" s="37"/>
      <c r="AB10" s="37"/>
      <c r="AC10" s="37"/>
      <c r="AD10" s="36">
        <f>データ!R6</f>
        <v>1430</v>
      </c>
      <c r="AE10" s="36"/>
      <c r="AF10" s="36"/>
      <c r="AG10" s="36"/>
      <c r="AH10" s="36"/>
      <c r="AI10" s="36"/>
      <c r="AJ10" s="36"/>
      <c r="AK10" s="2"/>
      <c r="AL10" s="36">
        <f>データ!V6</f>
        <v>15711</v>
      </c>
      <c r="AM10" s="36"/>
      <c r="AN10" s="36"/>
      <c r="AO10" s="36"/>
      <c r="AP10" s="36"/>
      <c r="AQ10" s="36"/>
      <c r="AR10" s="36"/>
      <c r="AS10" s="36"/>
      <c r="AT10" s="37">
        <f>データ!W6</f>
        <v>5.15</v>
      </c>
      <c r="AU10" s="37"/>
      <c r="AV10" s="37"/>
      <c r="AW10" s="37"/>
      <c r="AX10" s="37"/>
      <c r="AY10" s="37"/>
      <c r="AZ10" s="37"/>
      <c r="BA10" s="37"/>
      <c r="BB10" s="37">
        <f>データ!X6</f>
        <v>3050.68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mclYSTPm2ezwg550MS9/a5EYK5FC27aZM2oQDjpfQVvvlOq2NXNumD/AKVN6cdENkkk4yKiBlvsXpNRleYbMA==" saltValue="uSjIcOC4Ytfbxd+70cZhk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243442</v>
      </c>
      <c r="D6" s="19">
        <f t="shared" si="3"/>
        <v>46</v>
      </c>
      <c r="E6" s="19">
        <f t="shared" si="3"/>
        <v>17</v>
      </c>
      <c r="F6" s="19">
        <f t="shared" si="3"/>
        <v>1</v>
      </c>
      <c r="G6" s="19">
        <f t="shared" si="3"/>
        <v>0</v>
      </c>
      <c r="H6" s="19" t="str">
        <f t="shared" si="3"/>
        <v>三重県　川越町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80.290000000000006</v>
      </c>
      <c r="P6" s="20">
        <f t="shared" si="3"/>
        <v>99.68</v>
      </c>
      <c r="Q6" s="20">
        <f t="shared" si="3"/>
        <v>84.79</v>
      </c>
      <c r="R6" s="20">
        <f t="shared" si="3"/>
        <v>1430</v>
      </c>
      <c r="S6" s="20">
        <f t="shared" si="3"/>
        <v>15745</v>
      </c>
      <c r="T6" s="20">
        <f t="shared" si="3"/>
        <v>8.7200000000000006</v>
      </c>
      <c r="U6" s="20">
        <f t="shared" si="3"/>
        <v>1805.62</v>
      </c>
      <c r="V6" s="20">
        <f t="shared" si="3"/>
        <v>15711</v>
      </c>
      <c r="W6" s="20">
        <f t="shared" si="3"/>
        <v>5.15</v>
      </c>
      <c r="X6" s="20">
        <f t="shared" si="3"/>
        <v>3050.68</v>
      </c>
      <c r="Y6" s="21" t="str">
        <f>IF(Y7="",NA(),Y7)</f>
        <v>-</v>
      </c>
      <c r="Z6" s="21" t="str">
        <f t="shared" ref="Z6:AH6" si="4">IF(Z7="",NA(),Z7)</f>
        <v>-</v>
      </c>
      <c r="AA6" s="21" t="str">
        <f t="shared" si="4"/>
        <v>-</v>
      </c>
      <c r="AB6" s="21">
        <f t="shared" si="4"/>
        <v>107.61</v>
      </c>
      <c r="AC6" s="21">
        <f t="shared" si="4"/>
        <v>102.63</v>
      </c>
      <c r="AD6" s="21" t="str">
        <f t="shared" si="4"/>
        <v>-</v>
      </c>
      <c r="AE6" s="21" t="str">
        <f t="shared" si="4"/>
        <v>-</v>
      </c>
      <c r="AF6" s="21" t="str">
        <f t="shared" si="4"/>
        <v>-</v>
      </c>
      <c r="AG6" s="21">
        <f t="shared" si="4"/>
        <v>106.53</v>
      </c>
      <c r="AH6" s="21">
        <f t="shared" si="4"/>
        <v>105.5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18.41</v>
      </c>
      <c r="AS6" s="21">
        <f t="shared" si="5"/>
        <v>16.91</v>
      </c>
      <c r="AT6" s="20" t="str">
        <f>IF(AT7="","",IF(AT7="-","【-】","【"&amp;SUBSTITUTE(TEXT(AT7,"#,##0.00"),"-","△")&amp;"】"))</f>
        <v>【3.12】</v>
      </c>
      <c r="AU6" s="21" t="str">
        <f>IF(AU7="",NA(),AU7)</f>
        <v>-</v>
      </c>
      <c r="AV6" s="21" t="str">
        <f t="shared" ref="AV6:BD6" si="6">IF(AV7="",NA(),AV7)</f>
        <v>-</v>
      </c>
      <c r="AW6" s="21" t="str">
        <f t="shared" si="6"/>
        <v>-</v>
      </c>
      <c r="AX6" s="21">
        <f t="shared" si="6"/>
        <v>28.82</v>
      </c>
      <c r="AY6" s="21">
        <f t="shared" si="6"/>
        <v>23.19</v>
      </c>
      <c r="AZ6" s="21" t="str">
        <f t="shared" si="6"/>
        <v>-</v>
      </c>
      <c r="BA6" s="21" t="str">
        <f t="shared" si="6"/>
        <v>-</v>
      </c>
      <c r="BB6" s="21" t="str">
        <f t="shared" si="6"/>
        <v>-</v>
      </c>
      <c r="BC6" s="21">
        <f t="shared" si="6"/>
        <v>74.790000000000006</v>
      </c>
      <c r="BD6" s="21">
        <f t="shared" si="6"/>
        <v>73.930000000000007</v>
      </c>
      <c r="BE6" s="20" t="str">
        <f>IF(BE7="","",IF(BE7="-","【-】","【"&amp;SUBSTITUTE(TEXT(BE7,"#,##0.00"),"-","△")&amp;"】"))</f>
        <v>【82.75】</v>
      </c>
      <c r="BF6" s="21" t="str">
        <f>IF(BF7="",NA(),BF7)</f>
        <v>-</v>
      </c>
      <c r="BG6" s="21" t="str">
        <f t="shared" ref="BG6:BO6" si="7">IF(BG7="",NA(),BG7)</f>
        <v>-</v>
      </c>
      <c r="BH6" s="21" t="str">
        <f t="shared" si="7"/>
        <v>-</v>
      </c>
      <c r="BI6" s="21">
        <f t="shared" si="7"/>
        <v>261.63</v>
      </c>
      <c r="BJ6" s="21">
        <f t="shared" si="7"/>
        <v>1514.56</v>
      </c>
      <c r="BK6" s="21" t="str">
        <f t="shared" si="7"/>
        <v>-</v>
      </c>
      <c r="BL6" s="21" t="str">
        <f t="shared" si="7"/>
        <v>-</v>
      </c>
      <c r="BM6" s="21" t="str">
        <f t="shared" si="7"/>
        <v>-</v>
      </c>
      <c r="BN6" s="21">
        <f t="shared" si="7"/>
        <v>767.56</v>
      </c>
      <c r="BO6" s="21">
        <f t="shared" si="7"/>
        <v>795.22</v>
      </c>
      <c r="BP6" s="20" t="str">
        <f>IF(BP7="","",IF(BP7="-","【-】","【"&amp;SUBSTITUTE(TEXT(BP7,"#,##0.00"),"-","△")&amp;"】"))</f>
        <v>【602.56】</v>
      </c>
      <c r="BQ6" s="21" t="str">
        <f>IF(BQ7="",NA(),BQ7)</f>
        <v>-</v>
      </c>
      <c r="BR6" s="21" t="str">
        <f t="shared" ref="BR6:BZ6" si="8">IF(BR7="",NA(),BR7)</f>
        <v>-</v>
      </c>
      <c r="BS6" s="21" t="str">
        <f t="shared" si="8"/>
        <v>-</v>
      </c>
      <c r="BT6" s="21">
        <f t="shared" si="8"/>
        <v>51.69</v>
      </c>
      <c r="BU6" s="21">
        <f t="shared" si="8"/>
        <v>51.82</v>
      </c>
      <c r="BV6" s="21" t="str">
        <f t="shared" si="8"/>
        <v>-</v>
      </c>
      <c r="BW6" s="21" t="str">
        <f t="shared" si="8"/>
        <v>-</v>
      </c>
      <c r="BX6" s="21" t="str">
        <f t="shared" si="8"/>
        <v>-</v>
      </c>
      <c r="BY6" s="21">
        <f t="shared" si="8"/>
        <v>90.23</v>
      </c>
      <c r="BZ6" s="21">
        <f t="shared" si="8"/>
        <v>90.78</v>
      </c>
      <c r="CA6" s="20" t="str">
        <f>IF(CA7="","",IF(CA7="-","【-】","【"&amp;SUBSTITUTE(TEXT(CA7,"#,##0.00"),"-","△")&amp;"】"))</f>
        <v>【97.94】</v>
      </c>
      <c r="CB6" s="21" t="str">
        <f>IF(CB7="",NA(),CB7)</f>
        <v>-</v>
      </c>
      <c r="CC6" s="21" t="str">
        <f t="shared" ref="CC6:CK6" si="9">IF(CC7="",NA(),CC7)</f>
        <v>-</v>
      </c>
      <c r="CD6" s="21" t="str">
        <f t="shared" si="9"/>
        <v>-</v>
      </c>
      <c r="CE6" s="21">
        <f t="shared" si="9"/>
        <v>149.26</v>
      </c>
      <c r="CF6" s="21">
        <f t="shared" si="9"/>
        <v>150</v>
      </c>
      <c r="CG6" s="21" t="str">
        <f t="shared" si="9"/>
        <v>-</v>
      </c>
      <c r="CH6" s="21" t="str">
        <f t="shared" si="9"/>
        <v>-</v>
      </c>
      <c r="CI6" s="21" t="str">
        <f t="shared" si="9"/>
        <v>-</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56.51</v>
      </c>
      <c r="CV6" s="21">
        <f t="shared" si="10"/>
        <v>56.85</v>
      </c>
      <c r="CW6" s="20" t="str">
        <f>IF(CW7="","",IF(CW7="-","【-】","【"&amp;SUBSTITUTE(TEXT(CW7,"#,##0.00"),"-","△")&amp;"】"))</f>
        <v>【60.13】</v>
      </c>
      <c r="CX6" s="21" t="str">
        <f>IF(CX7="",NA(),CX7)</f>
        <v>-</v>
      </c>
      <c r="CY6" s="21" t="str">
        <f t="shared" ref="CY6:DG6" si="11">IF(CY7="",NA(),CY7)</f>
        <v>-</v>
      </c>
      <c r="CZ6" s="21" t="str">
        <f t="shared" si="11"/>
        <v>-</v>
      </c>
      <c r="DA6" s="21">
        <f t="shared" si="11"/>
        <v>96.71</v>
      </c>
      <c r="DB6" s="21">
        <f t="shared" si="11"/>
        <v>96.82</v>
      </c>
      <c r="DC6" s="21" t="str">
        <f t="shared" si="11"/>
        <v>-</v>
      </c>
      <c r="DD6" s="21" t="str">
        <f t="shared" si="11"/>
        <v>-</v>
      </c>
      <c r="DE6" s="21" t="str">
        <f t="shared" si="11"/>
        <v>-</v>
      </c>
      <c r="DF6" s="21">
        <f t="shared" si="11"/>
        <v>90.62</v>
      </c>
      <c r="DG6" s="21">
        <f t="shared" si="11"/>
        <v>90.79</v>
      </c>
      <c r="DH6" s="20" t="str">
        <f>IF(DH7="","",IF(DH7="-","【-】","【"&amp;SUBSTITUTE(TEXT(DH7,"#,##0.00"),"-","△")&amp;"】"))</f>
        <v>【96.00】</v>
      </c>
      <c r="DI6" s="21" t="str">
        <f>IF(DI7="",NA(),DI7)</f>
        <v>-</v>
      </c>
      <c r="DJ6" s="21" t="str">
        <f t="shared" ref="DJ6:DR6" si="12">IF(DJ7="",NA(),DJ7)</f>
        <v>-</v>
      </c>
      <c r="DK6" s="21" t="str">
        <f t="shared" si="12"/>
        <v>-</v>
      </c>
      <c r="DL6" s="21">
        <f t="shared" si="12"/>
        <v>4.0199999999999996</v>
      </c>
      <c r="DM6" s="21">
        <f t="shared" si="12"/>
        <v>8.33</v>
      </c>
      <c r="DN6" s="21" t="str">
        <f t="shared" si="12"/>
        <v>-</v>
      </c>
      <c r="DO6" s="21" t="str">
        <f t="shared" si="12"/>
        <v>-</v>
      </c>
      <c r="DP6" s="21" t="str">
        <f t="shared" si="12"/>
        <v>-</v>
      </c>
      <c r="DQ6" s="21">
        <f t="shared" si="12"/>
        <v>26.9</v>
      </c>
      <c r="DR6" s="21">
        <f t="shared" si="12"/>
        <v>28.47</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2.08</v>
      </c>
      <c r="EC6" s="21">
        <f t="shared" si="13"/>
        <v>1.87</v>
      </c>
      <c r="ED6" s="20" t="str">
        <f>IF(ED7="","",IF(ED7="-","【-】","【"&amp;SUBSTITUTE(TEXT(ED7,"#,##0.00"),"-","△")&amp;"】"))</f>
        <v>【9.46】</v>
      </c>
      <c r="EE6" s="21" t="str">
        <f>IF(EE7="",NA(),EE7)</f>
        <v>-</v>
      </c>
      <c r="EF6" s="21" t="str">
        <f t="shared" ref="EF6:EN6" si="14">IF(EF7="",NA(),EF7)</f>
        <v>-</v>
      </c>
      <c r="EG6" s="21" t="str">
        <f t="shared" si="14"/>
        <v>-</v>
      </c>
      <c r="EH6" s="21">
        <f t="shared" si="14"/>
        <v>0.19</v>
      </c>
      <c r="EI6" s="21">
        <f t="shared" si="14"/>
        <v>0.12</v>
      </c>
      <c r="EJ6" s="21" t="str">
        <f t="shared" si="14"/>
        <v>-</v>
      </c>
      <c r="EK6" s="21" t="str">
        <f t="shared" si="14"/>
        <v>-</v>
      </c>
      <c r="EL6" s="21" t="str">
        <f t="shared" si="14"/>
        <v>-</v>
      </c>
      <c r="EM6" s="21">
        <f t="shared" si="14"/>
        <v>0.09</v>
      </c>
      <c r="EN6" s="21">
        <f t="shared" si="14"/>
        <v>0.15</v>
      </c>
      <c r="EO6" s="20" t="str">
        <f>IF(EO7="","",IF(EO7="-","【-】","【"&amp;SUBSTITUTE(TEXT(EO7,"#,##0.00"),"-","△")&amp;"】"))</f>
        <v>【0.19】</v>
      </c>
    </row>
    <row r="7" spans="1:148" s="22" customFormat="1" x14ac:dyDescent="0.15">
      <c r="A7" s="14"/>
      <c r="B7" s="23">
        <v>2024</v>
      </c>
      <c r="C7" s="23">
        <v>243442</v>
      </c>
      <c r="D7" s="23">
        <v>46</v>
      </c>
      <c r="E7" s="23">
        <v>17</v>
      </c>
      <c r="F7" s="23">
        <v>1</v>
      </c>
      <c r="G7" s="23">
        <v>0</v>
      </c>
      <c r="H7" s="23" t="s">
        <v>96</v>
      </c>
      <c r="I7" s="23" t="s">
        <v>97</v>
      </c>
      <c r="J7" s="23" t="s">
        <v>98</v>
      </c>
      <c r="K7" s="23" t="s">
        <v>99</v>
      </c>
      <c r="L7" s="23" t="s">
        <v>100</v>
      </c>
      <c r="M7" s="23" t="s">
        <v>101</v>
      </c>
      <c r="N7" s="24" t="s">
        <v>102</v>
      </c>
      <c r="O7" s="24">
        <v>80.290000000000006</v>
      </c>
      <c r="P7" s="24">
        <v>99.68</v>
      </c>
      <c r="Q7" s="24">
        <v>84.79</v>
      </c>
      <c r="R7" s="24">
        <v>1430</v>
      </c>
      <c r="S7" s="24">
        <v>15745</v>
      </c>
      <c r="T7" s="24">
        <v>8.7200000000000006</v>
      </c>
      <c r="U7" s="24">
        <v>1805.62</v>
      </c>
      <c r="V7" s="24">
        <v>15711</v>
      </c>
      <c r="W7" s="24">
        <v>5.15</v>
      </c>
      <c r="X7" s="24">
        <v>3050.68</v>
      </c>
      <c r="Y7" s="24" t="s">
        <v>102</v>
      </c>
      <c r="Z7" s="24" t="s">
        <v>102</v>
      </c>
      <c r="AA7" s="24" t="s">
        <v>102</v>
      </c>
      <c r="AB7" s="24">
        <v>107.61</v>
      </c>
      <c r="AC7" s="24">
        <v>102.63</v>
      </c>
      <c r="AD7" s="24" t="s">
        <v>102</v>
      </c>
      <c r="AE7" s="24" t="s">
        <v>102</v>
      </c>
      <c r="AF7" s="24" t="s">
        <v>102</v>
      </c>
      <c r="AG7" s="24">
        <v>106.53</v>
      </c>
      <c r="AH7" s="24">
        <v>105.5</v>
      </c>
      <c r="AI7" s="24">
        <v>105.36</v>
      </c>
      <c r="AJ7" s="24" t="s">
        <v>102</v>
      </c>
      <c r="AK7" s="24" t="s">
        <v>102</v>
      </c>
      <c r="AL7" s="24" t="s">
        <v>102</v>
      </c>
      <c r="AM7" s="24">
        <v>0</v>
      </c>
      <c r="AN7" s="24">
        <v>0</v>
      </c>
      <c r="AO7" s="24" t="s">
        <v>102</v>
      </c>
      <c r="AP7" s="24" t="s">
        <v>102</v>
      </c>
      <c r="AQ7" s="24" t="s">
        <v>102</v>
      </c>
      <c r="AR7" s="24">
        <v>18.41</v>
      </c>
      <c r="AS7" s="24">
        <v>16.91</v>
      </c>
      <c r="AT7" s="24">
        <v>3.12</v>
      </c>
      <c r="AU7" s="24" t="s">
        <v>102</v>
      </c>
      <c r="AV7" s="24" t="s">
        <v>102</v>
      </c>
      <c r="AW7" s="24" t="s">
        <v>102</v>
      </c>
      <c r="AX7" s="24">
        <v>28.82</v>
      </c>
      <c r="AY7" s="24">
        <v>23.19</v>
      </c>
      <c r="AZ7" s="24" t="s">
        <v>102</v>
      </c>
      <c r="BA7" s="24" t="s">
        <v>102</v>
      </c>
      <c r="BB7" s="24" t="s">
        <v>102</v>
      </c>
      <c r="BC7" s="24">
        <v>74.790000000000006</v>
      </c>
      <c r="BD7" s="24">
        <v>73.930000000000007</v>
      </c>
      <c r="BE7" s="24">
        <v>82.75</v>
      </c>
      <c r="BF7" s="24" t="s">
        <v>102</v>
      </c>
      <c r="BG7" s="24" t="s">
        <v>102</v>
      </c>
      <c r="BH7" s="24" t="s">
        <v>102</v>
      </c>
      <c r="BI7" s="24">
        <v>261.63</v>
      </c>
      <c r="BJ7" s="24">
        <v>1514.56</v>
      </c>
      <c r="BK7" s="24" t="s">
        <v>102</v>
      </c>
      <c r="BL7" s="24" t="s">
        <v>102</v>
      </c>
      <c r="BM7" s="24" t="s">
        <v>102</v>
      </c>
      <c r="BN7" s="24">
        <v>767.56</v>
      </c>
      <c r="BO7" s="24">
        <v>795.22</v>
      </c>
      <c r="BP7" s="24">
        <v>602.55999999999995</v>
      </c>
      <c r="BQ7" s="24" t="s">
        <v>102</v>
      </c>
      <c r="BR7" s="24" t="s">
        <v>102</v>
      </c>
      <c r="BS7" s="24" t="s">
        <v>102</v>
      </c>
      <c r="BT7" s="24">
        <v>51.69</v>
      </c>
      <c r="BU7" s="24">
        <v>51.82</v>
      </c>
      <c r="BV7" s="24" t="s">
        <v>102</v>
      </c>
      <c r="BW7" s="24" t="s">
        <v>102</v>
      </c>
      <c r="BX7" s="24" t="s">
        <v>102</v>
      </c>
      <c r="BY7" s="24">
        <v>90.23</v>
      </c>
      <c r="BZ7" s="24">
        <v>90.78</v>
      </c>
      <c r="CA7" s="24">
        <v>97.94</v>
      </c>
      <c r="CB7" s="24" t="s">
        <v>102</v>
      </c>
      <c r="CC7" s="24" t="s">
        <v>102</v>
      </c>
      <c r="CD7" s="24" t="s">
        <v>102</v>
      </c>
      <c r="CE7" s="24">
        <v>149.26</v>
      </c>
      <c r="CF7" s="24">
        <v>150</v>
      </c>
      <c r="CG7" s="24" t="s">
        <v>102</v>
      </c>
      <c r="CH7" s="24" t="s">
        <v>102</v>
      </c>
      <c r="CI7" s="24" t="s">
        <v>102</v>
      </c>
      <c r="CJ7" s="24">
        <v>170.2</v>
      </c>
      <c r="CK7" s="24">
        <v>170.83</v>
      </c>
      <c r="CL7" s="24">
        <v>140.97999999999999</v>
      </c>
      <c r="CM7" s="24" t="s">
        <v>102</v>
      </c>
      <c r="CN7" s="24" t="s">
        <v>102</v>
      </c>
      <c r="CO7" s="24" t="s">
        <v>102</v>
      </c>
      <c r="CP7" s="24" t="s">
        <v>102</v>
      </c>
      <c r="CQ7" s="24" t="s">
        <v>102</v>
      </c>
      <c r="CR7" s="24" t="s">
        <v>102</v>
      </c>
      <c r="CS7" s="24" t="s">
        <v>102</v>
      </c>
      <c r="CT7" s="24" t="s">
        <v>102</v>
      </c>
      <c r="CU7" s="24">
        <v>56.51</v>
      </c>
      <c r="CV7" s="24">
        <v>56.85</v>
      </c>
      <c r="CW7" s="24">
        <v>60.13</v>
      </c>
      <c r="CX7" s="24" t="s">
        <v>102</v>
      </c>
      <c r="CY7" s="24" t="s">
        <v>102</v>
      </c>
      <c r="CZ7" s="24" t="s">
        <v>102</v>
      </c>
      <c r="DA7" s="24">
        <v>96.71</v>
      </c>
      <c r="DB7" s="24">
        <v>96.82</v>
      </c>
      <c r="DC7" s="24" t="s">
        <v>102</v>
      </c>
      <c r="DD7" s="24" t="s">
        <v>102</v>
      </c>
      <c r="DE7" s="24" t="s">
        <v>102</v>
      </c>
      <c r="DF7" s="24">
        <v>90.62</v>
      </c>
      <c r="DG7" s="24">
        <v>90.79</v>
      </c>
      <c r="DH7" s="24">
        <v>96</v>
      </c>
      <c r="DI7" s="24" t="s">
        <v>102</v>
      </c>
      <c r="DJ7" s="24" t="s">
        <v>102</v>
      </c>
      <c r="DK7" s="24" t="s">
        <v>102</v>
      </c>
      <c r="DL7" s="24">
        <v>4.0199999999999996</v>
      </c>
      <c r="DM7" s="24">
        <v>8.33</v>
      </c>
      <c r="DN7" s="24" t="s">
        <v>102</v>
      </c>
      <c r="DO7" s="24" t="s">
        <v>102</v>
      </c>
      <c r="DP7" s="24" t="s">
        <v>102</v>
      </c>
      <c r="DQ7" s="24">
        <v>26.9</v>
      </c>
      <c r="DR7" s="24">
        <v>28.47</v>
      </c>
      <c r="DS7" s="24">
        <v>42.2</v>
      </c>
      <c r="DT7" s="24" t="s">
        <v>102</v>
      </c>
      <c r="DU7" s="24" t="s">
        <v>102</v>
      </c>
      <c r="DV7" s="24" t="s">
        <v>102</v>
      </c>
      <c r="DW7" s="24">
        <v>0</v>
      </c>
      <c r="DX7" s="24">
        <v>0</v>
      </c>
      <c r="DY7" s="24" t="s">
        <v>102</v>
      </c>
      <c r="DZ7" s="24" t="s">
        <v>102</v>
      </c>
      <c r="EA7" s="24" t="s">
        <v>102</v>
      </c>
      <c r="EB7" s="24">
        <v>2.08</v>
      </c>
      <c r="EC7" s="24">
        <v>1.87</v>
      </c>
      <c r="ED7" s="24">
        <v>9.4600000000000009</v>
      </c>
      <c r="EE7" s="24" t="s">
        <v>102</v>
      </c>
      <c r="EF7" s="24" t="s">
        <v>102</v>
      </c>
      <c r="EG7" s="24" t="s">
        <v>102</v>
      </c>
      <c r="EH7" s="24">
        <v>0.19</v>
      </c>
      <c r="EI7" s="24">
        <v>0.12</v>
      </c>
      <c r="EJ7" s="24" t="s">
        <v>102</v>
      </c>
      <c r="EK7" s="24" t="s">
        <v>102</v>
      </c>
      <c r="EL7" s="24" t="s">
        <v>102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