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sv11L\ファイルサーバー\share\上下水道課\★水道事業関係\水道引継ぎ\水道関係\経営比較分析表\R7報告分（R6決算）\"/>
    </mc:Choice>
  </mc:AlternateContent>
  <xr:revisionPtr revIDLastSave="0" documentId="13_ncr:1_{28B8ABFD-BC96-4C6D-BD31-60B8F7466D6D}" xr6:coauthVersionLast="47" xr6:coauthVersionMax="47" xr10:uidLastSave="{00000000-0000-0000-0000-000000000000}"/>
  <workbookProtection workbookAlgorithmName="SHA-512" workbookHashValue="8KG5+whX8CT3c2t/Vdcea6TmKy5nobgwhzTzUVYRYIRK4pQRIzE1FNfQ8GtS9VPoRcTFAeSeQXbxUTgwwf0qYA==" workbookSaltValue="zi0D48aslBd4FNVO+/nMLw=="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BB10" i="4"/>
  <c r="AT10" i="4"/>
  <c r="AL10" i="4"/>
  <c r="B10" i="4"/>
  <c r="AD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<sst xmlns="http://schemas.openxmlformats.org/spreadsheetml/2006/main" count="228" uniqueCount="112">
  <si>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</si>
  <si>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</si>
  <si>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</si>
  <si>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</si>
  <si>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</si>
  <si>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</si>
  <si>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</si>
  <si>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</si>
  <si>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</si>
  <si>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</si>
  <si>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</si>
  <si>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</si>
  <si>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</si>
  <si>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</si>
  <si>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</si>
  <si>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</si>
  <si>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</si>
  <si>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</si>
  <si>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</si>
  <si>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</si>
  <si>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</si>
  <si>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</si>
  <si>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</si>
  <si>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</si>
  <si>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</si>
  <si>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</si>
  <si>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</si>
  <si>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</si>
  <si>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</si>
  <si>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</si>
  <si>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</si>
  <si>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</si>
  <si>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</si>
  <si>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</si>
  <si>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</si>
  <si>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</si>
  <si>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</si>
  <si>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</si>
  <si>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</si>
  <si>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</si>
  <si>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</si>
  <si>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</si>
  <si>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</si>
  <si>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</si>
  <si>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</si>
  <si>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</si>
  <si>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</si>
  <si>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</si>
  <si>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</si>
  <si>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</si>
  <si>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</si>
  <si>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</si>
  <si>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</si>
  <si>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</si>
  <si>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</si>
  <si>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</si>
  <si>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</si>
  <si>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</si>
  <si>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</si>
  <si>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</si>
  <si>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</si>
  <si>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</si>
  <si>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</si>
  <si>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</si>
  <si>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</si>
  <si>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</si>
  <si>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</si>
  <si>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</si>
  <si>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</si>
  <si>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</si>
  <si>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</si>
  <si>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</si>
  <si>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</si>
  <si>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</si>
  <si>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</si>
  <si>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</si>
  <si>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</si>
  <si>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</si>
  <si>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</si>
  <si>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</si>
  <si>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</si>
  <si>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</si>
  <si>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</si>
  <si>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</si>
  <si>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</si>
  <si>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</si>
  <si>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</si>
  <si>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</si>
  <si>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</si>
  <si>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</si>
  <si>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</si>
  <si>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</si>
  <si>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</si>
  <si>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</si>
  <si>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</si>
  <si>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</si>
  <si>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</si>
  <si>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</si>
  <si>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</si>
  <si>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</si>
  <si>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</si>
  <si>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</si>
  <si>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</si>
  <si>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</si>
  <si>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</si>
  <si>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</si>
  <si>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</si>
  <si>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</si>
  <si>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</si>
  <si>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人口の微増はあるものの、水需要が伸び悩んでおり、依然として経営は良好とは言えない。また、一般会計からの繰入金に依存しており、適正な給水収益の確保が必要である。
水道事業の安定した経営を図るため、令和7年度に料金改定を行い、適正な収益の確保に努めるとともに施設や管路の健全性を維持すべく、経営戦略に基づいた計画的な更新を進めていく必要がある。</t>
    <rPh sb="0" eb="2">
      <t>ジンコウ</t>
    </rPh>
    <rPh sb="3" eb="5">
      <t>ビゾウ</t>
    </rPh>
    <rPh sb="12" eb="15">
      <t>ミズジュヨウ</t>
    </rPh>
    <rPh sb="16" eb="17">
      <t>ノ</t>
    </rPh>
    <rPh sb="18" eb="19">
      <t>ナヤ</t>
    </rPh>
    <rPh sb="24" eb="26">
      <t>イゼン</t>
    </rPh>
    <rPh sb="29" eb="31">
      <t>ケイエイ</t>
    </rPh>
    <rPh sb="32" eb="34">
      <t>リョウコウ</t>
    </rPh>
    <rPh sb="36" eb="37">
      <t>イ</t>
    </rPh>
    <rPh sb="44" eb="48">
      <t>イッパンカイケイ</t>
    </rPh>
    <rPh sb="51" eb="54">
      <t>クリイレキン</t>
    </rPh>
    <rPh sb="55" eb="57">
      <t>イゾン</t>
    </rPh>
    <rPh sb="62" eb="64">
      <t>テキセイ</t>
    </rPh>
    <rPh sb="65" eb="67">
      <t>キュウスイ</t>
    </rPh>
    <rPh sb="67" eb="69">
      <t>シュウエキ</t>
    </rPh>
    <rPh sb="70" eb="72">
      <t>カクホ</t>
    </rPh>
    <rPh sb="73" eb="75">
      <t>ヒツヨウ</t>
    </rPh>
    <rPh sb="80" eb="82">
      <t>スイドウ</t>
    </rPh>
    <rPh sb="82" eb="84">
      <t>ジギョウ</t>
    </rPh>
    <rPh sb="85" eb="87">
      <t>アンテイ</t>
    </rPh>
    <rPh sb="89" eb="91">
      <t>ケイエイ</t>
    </rPh>
    <rPh sb="92" eb="93">
      <t>ハカ</t>
    </rPh>
    <rPh sb="97" eb="99">
      <t>レイワ</t>
    </rPh>
    <rPh sb="100" eb="102">
      <t>ネンド</t>
    </rPh>
    <rPh sb="103" eb="107">
      <t>リョウキンカイテイ</t>
    </rPh>
    <rPh sb="108" eb="109">
      <t>オコナ</t>
    </rPh>
    <rPh sb="111" eb="113">
      <t>テキセイ</t>
    </rPh>
    <rPh sb="114" eb="116">
      <t>シュウエキ</t>
    </rPh>
    <rPh sb="117" eb="119">
      <t>カクホ</t>
    </rPh>
    <rPh sb="120" eb="121">
      <t>ツト</t>
    </rPh>
    <rPh sb="127" eb="129">
      <t>シセツ</t>
    </rPh>
    <rPh sb="130" eb="132">
      <t>カンロ</t>
    </rPh>
    <rPh sb="133" eb="136">
      <t>ケンゼンセイ</t>
    </rPh>
    <rPh sb="137" eb="139">
      <t>イジ</t>
    </rPh>
    <rPh sb="143" eb="145">
      <t>ケイエイ</t>
    </rPh>
    <rPh sb="145" eb="147">
      <t>センリャク</t>
    </rPh>
    <rPh sb="148" eb="149">
      <t>モト</t>
    </rPh>
    <rPh sb="152" eb="155">
      <t>ケイカクテキ</t>
    </rPh>
    <rPh sb="156" eb="158">
      <t>コウシン</t>
    </rPh>
    <rPh sb="159" eb="160">
      <t>スス</t>
    </rPh>
    <rPh sb="164" eb="166">
      <t>ヒツヨウ</t>
    </rPh>
    <phoneticPr fontId="4"/>
  </si>
  <si>
    <t>①数値が100％を超えており、経営状況の改善はみられるが、類似団体平均より1.69ポイント低く、また、料金回収率も100％を下回っており、繰入金に依存した状況にあるため、さらなる経営改善に向けた取組が必要。
②累積欠損金はこれまで発生していない。
③毎年度100％を上回っているため、支払い能力は備わっているが、類似団体平均を下回っており、比率も低下傾向であるため、経営改善に向けた取組が必要。
④令和5年度より企業債の借入を行っている。今後も工事費の一部に企業債の借入を予定している。
⑤毎年度100％を下回っている。これまでも給水に係る費用を給水収益で賄えておらず、繰入金に依存している状況にあるため、適切な料金収入が確保できるよう料金設定を見直す必要がある。
⑥類似団体平均より37.95円低く抑えられている。
⑦類似団体平均を毎年度上回っており。令和6年度も18.86％上回っていることから、適正と言える。
⑧類似団体平均を毎年度上回っており、90％を超える率となっている。
以上のことから、施設利用率や有収率が高く、施設の効率性は高いと言えるが、料金回収率が低水準となっており、健全な経営ができているとは言えないため、さらなる経営改善が必要。</t>
    <rPh sb="1" eb="3">
      <t>スウチ</t>
    </rPh>
    <rPh sb="9" eb="10">
      <t>コ</t>
    </rPh>
    <rPh sb="15" eb="17">
      <t>ケイエイ</t>
    </rPh>
    <rPh sb="17" eb="19">
      <t>ジョウキョウ</t>
    </rPh>
    <rPh sb="20" eb="22">
      <t>カイゼン</t>
    </rPh>
    <rPh sb="29" eb="31">
      <t>ルイジ</t>
    </rPh>
    <rPh sb="31" eb="33">
      <t>ダンタイ</t>
    </rPh>
    <rPh sb="33" eb="35">
      <t>ヘイキン</t>
    </rPh>
    <rPh sb="45" eb="46">
      <t>ヒク</t>
    </rPh>
    <rPh sb="51" eb="53">
      <t>リョウキン</t>
    </rPh>
    <rPh sb="53" eb="56">
      <t>カイシュウリツ</t>
    </rPh>
    <rPh sb="62" eb="64">
      <t>シタマワ</t>
    </rPh>
    <rPh sb="69" eb="72">
      <t>クリイレキン</t>
    </rPh>
    <rPh sb="73" eb="75">
      <t>イゾン</t>
    </rPh>
    <rPh sb="77" eb="79">
      <t>ジョウキョウ</t>
    </rPh>
    <rPh sb="89" eb="91">
      <t>ケイエイ</t>
    </rPh>
    <rPh sb="91" eb="93">
      <t>カイゼン</t>
    </rPh>
    <rPh sb="94" eb="95">
      <t>ム</t>
    </rPh>
    <rPh sb="97" eb="99">
      <t>トリクミ</t>
    </rPh>
    <rPh sb="100" eb="102">
      <t>ヒツヨウ</t>
    </rPh>
    <rPh sb="105" eb="107">
      <t>ルイセキ</t>
    </rPh>
    <rPh sb="107" eb="110">
      <t>ケッソンキン</t>
    </rPh>
    <rPh sb="115" eb="117">
      <t>ハッセイ</t>
    </rPh>
    <rPh sb="125" eb="128">
      <t>マイネンド</t>
    </rPh>
    <rPh sb="133" eb="135">
      <t>ウワマワ</t>
    </rPh>
    <rPh sb="142" eb="144">
      <t>シハラ</t>
    </rPh>
    <rPh sb="145" eb="147">
      <t>ノウリョク</t>
    </rPh>
    <rPh sb="148" eb="149">
      <t>ソナ</t>
    </rPh>
    <rPh sb="156" eb="160">
      <t>ルイジダンタイ</t>
    </rPh>
    <rPh sb="160" eb="162">
      <t>ヘイキン</t>
    </rPh>
    <rPh sb="163" eb="165">
      <t>シタマワ</t>
    </rPh>
    <rPh sb="170" eb="172">
      <t>ヒリツ</t>
    </rPh>
    <rPh sb="173" eb="175">
      <t>テイカ</t>
    </rPh>
    <rPh sb="175" eb="177">
      <t>ケイコウ</t>
    </rPh>
    <rPh sb="183" eb="185">
      <t>ケイエイ</t>
    </rPh>
    <rPh sb="185" eb="187">
      <t>カイゼン</t>
    </rPh>
    <rPh sb="188" eb="189">
      <t>ム</t>
    </rPh>
    <rPh sb="191" eb="193">
      <t>トリクミ</t>
    </rPh>
    <rPh sb="194" eb="196">
      <t>ヒツヨウ</t>
    </rPh>
    <rPh sb="199" eb="201">
      <t>レイワ</t>
    </rPh>
    <rPh sb="202" eb="204">
      <t>ネンド</t>
    </rPh>
    <rPh sb="206" eb="209">
      <t>キギョウサイ</t>
    </rPh>
    <rPh sb="210" eb="212">
      <t>カリイレ</t>
    </rPh>
    <rPh sb="213" eb="214">
      <t>オコナ</t>
    </rPh>
    <rPh sb="219" eb="221">
      <t>コンゴ</t>
    </rPh>
    <rPh sb="222" eb="225">
      <t>コウジヒ</t>
    </rPh>
    <rPh sb="226" eb="228">
      <t>イチブ</t>
    </rPh>
    <rPh sb="229" eb="231">
      <t>キギョウ</t>
    </rPh>
    <rPh sb="231" eb="232">
      <t>サイ</t>
    </rPh>
    <rPh sb="233" eb="235">
      <t>カリイレ</t>
    </rPh>
    <rPh sb="236" eb="238">
      <t>ヨテイ</t>
    </rPh>
    <rPh sb="245" eb="248">
      <t>マイネンド</t>
    </rPh>
    <rPh sb="253" eb="255">
      <t>シタマワ</t>
    </rPh>
    <rPh sb="265" eb="267">
      <t>キュウスイ</t>
    </rPh>
    <rPh sb="268" eb="269">
      <t>カカ</t>
    </rPh>
    <rPh sb="270" eb="272">
      <t>ヒヨウ</t>
    </rPh>
    <rPh sb="273" eb="275">
      <t>キュウスイ</t>
    </rPh>
    <rPh sb="275" eb="277">
      <t>シュウエキ</t>
    </rPh>
    <rPh sb="278" eb="279">
      <t>マカナ</t>
    </rPh>
    <rPh sb="285" eb="288">
      <t>クリイレキン</t>
    </rPh>
    <rPh sb="289" eb="291">
      <t>イゾン</t>
    </rPh>
    <rPh sb="295" eb="297">
      <t>ジョウキョウ</t>
    </rPh>
    <rPh sb="303" eb="305">
      <t>テキセツ</t>
    </rPh>
    <rPh sb="306" eb="310">
      <t>リョウキンシュウニュウ</t>
    </rPh>
    <rPh sb="311" eb="313">
      <t>カクホ</t>
    </rPh>
    <rPh sb="318" eb="322">
      <t>リョウキンセッテイ</t>
    </rPh>
    <rPh sb="323" eb="325">
      <t>ミナオ</t>
    </rPh>
    <rPh sb="326" eb="328">
      <t>ヒツヨウ</t>
    </rPh>
    <rPh sb="334" eb="336">
      <t>ルイジ</t>
    </rPh>
    <rPh sb="336" eb="338">
      <t>ダンタイ</t>
    </rPh>
    <rPh sb="338" eb="340">
      <t>ヘイキン</t>
    </rPh>
    <rPh sb="347" eb="348">
      <t>エン</t>
    </rPh>
    <rPh sb="348" eb="349">
      <t>ヒク</t>
    </rPh>
    <rPh sb="350" eb="351">
      <t>オサ</t>
    </rPh>
    <rPh sb="360" eb="362">
      <t>ルイジ</t>
    </rPh>
    <rPh sb="362" eb="364">
      <t>ダンタイ</t>
    </rPh>
    <rPh sb="364" eb="366">
      <t>ヘイキン</t>
    </rPh>
    <rPh sb="367" eb="369">
      <t>マイトシ</t>
    </rPh>
    <rPh sb="369" eb="370">
      <t>ド</t>
    </rPh>
    <rPh sb="370" eb="372">
      <t>ウワマワ</t>
    </rPh>
    <rPh sb="377" eb="379">
      <t>レイワ</t>
    </rPh>
    <rPh sb="380" eb="382">
      <t>ネンド</t>
    </rPh>
    <rPh sb="389" eb="391">
      <t>ウワマワ</t>
    </rPh>
    <rPh sb="400" eb="402">
      <t>テキセイ</t>
    </rPh>
    <rPh sb="403" eb="404">
      <t>イ</t>
    </rPh>
    <rPh sb="409" eb="411">
      <t>ルイジ</t>
    </rPh>
    <rPh sb="411" eb="413">
      <t>ダンタイ</t>
    </rPh>
    <rPh sb="413" eb="415">
      <t>ヘイキン</t>
    </rPh>
    <rPh sb="416" eb="419">
      <t>マイネンド</t>
    </rPh>
    <rPh sb="419" eb="421">
      <t>ウワマワ</t>
    </rPh>
    <rPh sb="430" eb="431">
      <t>コ</t>
    </rPh>
    <rPh sb="443" eb="445">
      <t>イジョウ</t>
    </rPh>
    <rPh sb="451" eb="453">
      <t>シセツ</t>
    </rPh>
    <rPh sb="453" eb="456">
      <t>リヨウリツ</t>
    </rPh>
    <rPh sb="457" eb="460">
      <t>ユウシュウリツ</t>
    </rPh>
    <rPh sb="461" eb="462">
      <t>タカ</t>
    </rPh>
    <rPh sb="464" eb="466">
      <t>シセツ</t>
    </rPh>
    <rPh sb="467" eb="469">
      <t>コウリツ</t>
    </rPh>
    <rPh sb="469" eb="470">
      <t>セイ</t>
    </rPh>
    <rPh sb="471" eb="472">
      <t>タカ</t>
    </rPh>
    <rPh sb="474" eb="475">
      <t>イ</t>
    </rPh>
    <rPh sb="479" eb="481">
      <t>リョウキン</t>
    </rPh>
    <rPh sb="481" eb="484">
      <t>カイシュウリツ</t>
    </rPh>
    <rPh sb="485" eb="488">
      <t>テイスイジュン</t>
    </rPh>
    <rPh sb="495" eb="497">
      <t>ケンゼン</t>
    </rPh>
    <rPh sb="498" eb="500">
      <t>ケイエイ</t>
    </rPh>
    <rPh sb="508" eb="509">
      <t>イ</t>
    </rPh>
    <rPh sb="519" eb="521">
      <t>ケイエイ</t>
    </rPh>
    <rPh sb="521" eb="523">
      <t>カイゼン</t>
    </rPh>
    <rPh sb="524" eb="526">
      <t>ヒツヨウ</t>
    </rPh>
    <phoneticPr fontId="4"/>
  </si>
  <si>
    <t>①毎年度概ね類似団体平均値付近を推移しているが、法定耐用年数に近い資産が多くなっていることが推測できる。
②類似団体平均値より低くなっているが、法定耐用年数を経過していた管理の保有率が高まっているため、計画的な更新が必要。
③類似団体平均値、全国平均値を下回っているものの現在基幹管路を中心に計画的に更新を進めている。
以上のことから、基幹管路及び重要施設への管路を中心に効率的な更新投資を行っていく。</t>
    <rPh sb="1" eb="4">
      <t>マイネンド</t>
    </rPh>
    <rPh sb="4" eb="5">
      <t>オオム</t>
    </rPh>
    <rPh sb="6" eb="10">
      <t>ルイジダンタイ</t>
    </rPh>
    <rPh sb="10" eb="12">
      <t>ヘイキン</t>
    </rPh>
    <rPh sb="12" eb="13">
      <t>チ</t>
    </rPh>
    <rPh sb="13" eb="15">
      <t>フキン</t>
    </rPh>
    <rPh sb="16" eb="18">
      <t>スイイ</t>
    </rPh>
    <rPh sb="24" eb="26">
      <t>ホウテイ</t>
    </rPh>
    <rPh sb="26" eb="28">
      <t>タイヨウ</t>
    </rPh>
    <rPh sb="28" eb="30">
      <t>ネンスウ</t>
    </rPh>
    <rPh sb="31" eb="32">
      <t>チカ</t>
    </rPh>
    <rPh sb="33" eb="35">
      <t>シサン</t>
    </rPh>
    <rPh sb="36" eb="37">
      <t>オオ</t>
    </rPh>
    <rPh sb="46" eb="48">
      <t>スイソク</t>
    </rPh>
    <rPh sb="54" eb="60">
      <t>ルイジダンタイヘイキン</t>
    </rPh>
    <rPh sb="60" eb="61">
      <t>チ</t>
    </rPh>
    <rPh sb="63" eb="64">
      <t>ヒク</t>
    </rPh>
    <rPh sb="72" eb="74">
      <t>ホウテイ</t>
    </rPh>
    <rPh sb="74" eb="76">
      <t>タイヨウ</t>
    </rPh>
    <rPh sb="76" eb="78">
      <t>ネンスウ</t>
    </rPh>
    <rPh sb="79" eb="81">
      <t>ケイカ</t>
    </rPh>
    <rPh sb="85" eb="87">
      <t>カンリ</t>
    </rPh>
    <rPh sb="88" eb="91">
      <t>ホユウリツ</t>
    </rPh>
    <rPh sb="92" eb="93">
      <t>タカ</t>
    </rPh>
    <rPh sb="101" eb="104">
      <t>ケイカクテキ</t>
    </rPh>
    <rPh sb="105" eb="107">
      <t>コウシン</t>
    </rPh>
    <rPh sb="108" eb="110">
      <t>ヒツヨウ</t>
    </rPh>
    <rPh sb="113" eb="115">
      <t>ルイジ</t>
    </rPh>
    <rPh sb="115" eb="117">
      <t>ダンタイ</t>
    </rPh>
    <rPh sb="117" eb="120">
      <t>ヘイキンチ</t>
    </rPh>
    <rPh sb="121" eb="123">
      <t>ゼンコク</t>
    </rPh>
    <rPh sb="123" eb="126">
      <t>ヘイキンチ</t>
    </rPh>
    <rPh sb="127" eb="129">
      <t>シタマワ</t>
    </rPh>
    <rPh sb="136" eb="138">
      <t>ゲンザイ</t>
    </rPh>
    <rPh sb="138" eb="140">
      <t>キカン</t>
    </rPh>
    <rPh sb="140" eb="142">
      <t>カンロ</t>
    </rPh>
    <rPh sb="143" eb="145">
      <t>チュウシン</t>
    </rPh>
    <rPh sb="146" eb="149">
      <t>ケイカクテキ</t>
    </rPh>
    <rPh sb="150" eb="152">
      <t>コウシン</t>
    </rPh>
    <rPh sb="153" eb="154">
      <t>スス</t>
    </rPh>
    <rPh sb="161" eb="163">
      <t>イジョウ</t>
    </rPh>
    <rPh sb="169" eb="173">
      <t>キカンカンロ</t>
    </rPh>
    <rPh sb="173" eb="174">
      <t>オヨ</t>
    </rPh>
    <rPh sb="175" eb="179">
      <t>ジュウヨウシセツ</t>
    </rPh>
    <rPh sb="181" eb="183">
      <t>カンロ</t>
    </rPh>
    <rPh sb="184" eb="186">
      <t>チュウシン</t>
    </rPh>
    <rPh sb="187" eb="190">
      <t>コウリツテキ</t>
    </rPh>
    <rPh sb="191" eb="193">
      <t>コウシン</t>
    </rPh>
    <rPh sb="193" eb="195">
      <t>トウシ</t>
    </rPh>
    <rPh sb="196" eb="19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</si>
</sst>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0.52</c:v>
                </c:pt>
                <c:pt idx="1">
                  <c:v>0.17</c:v>
                </c:pt>
                <c:pt idx="2">
                  <c:v>0.17</c:v>
                </c:pt>
                <c:pt idx="3">
                  <c:v>0.24</c:v>
                </c:pt>
                <c:pt idx="4">
                  <c:v>0.37</c:v>
                </c:pt>
              </c:numCache>
            </c:numRef>
          </c:val>
          <c:extLst>
            <c:ext xmlns:c16="http://schemas.microsoft.com/office/drawing/2014/chart" uri="{C3380CC4-5D6E-409C-BE32-E72D297353CC}">
              <c16:uniqueId val="{00000000-FBB3-473B-876D-8BB25D58678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FBB3-473B-876D-8BB25D58678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72.36</c:v>
                </c:pt>
                <c:pt idx="1">
                  <c:v>74.27</c:v>
                </c:pt>
                <c:pt idx="2">
                  <c:v>73.650000000000006</c:v>
                </c:pt>
                <c:pt idx="3">
                  <c:v>77.45</c:v>
                </c:pt>
                <c:pt idx="4">
                  <c:v>73.849999999999994</c:v>
                </c:pt>
              </c:numCache>
            </c:numRef>
          </c:val>
          <c:extLst>
            <c:ext xmlns:c16="http://schemas.microsoft.com/office/drawing/2014/chart" uri="{C3380CC4-5D6E-409C-BE32-E72D297353CC}">
              <c16:uniqueId val="{00000000-A101-426C-A65B-B087FAEA2A7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101-426C-A65B-B087FAEA2A7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94.87</c:v>
                </c:pt>
                <c:pt idx="1">
                  <c:v>93.63</c:v>
                </c:pt>
                <c:pt idx="2">
                  <c:v>93.9</c:v>
                </c:pt>
                <c:pt idx="3">
                  <c:v>87.76</c:v>
                </c:pt>
                <c:pt idx="4">
                  <c:v>93.61</c:v>
                </c:pt>
              </c:numCache>
            </c:numRef>
          </c:val>
          <c:extLst>
            <c:ext xmlns:c16="http://schemas.microsoft.com/office/drawing/2014/chart" uri="{C3380CC4-5D6E-409C-BE32-E72D297353CC}">
              <c16:uniqueId val="{00000000-70B6-452C-B08D-D953B217DD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0B6-452C-B08D-D953B217DD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99.7</c:v>
                </c:pt>
                <c:pt idx="1">
                  <c:v>102.27</c:v>
                </c:pt>
                <c:pt idx="2">
                  <c:v>97.73</c:v>
                </c:pt>
                <c:pt idx="3">
                  <c:v>98.71</c:v>
                </c:pt>
                <c:pt idx="4">
                  <c:v>102.05</c:v>
                </c:pt>
              </c:numCache>
            </c:numRef>
          </c:val>
          <c:extLst>
            <c:ext xmlns:c16="http://schemas.microsoft.com/office/drawing/2014/chart" uri="{C3380CC4-5D6E-409C-BE32-E72D297353CC}">
              <c16:uniqueId val="{00000000-7827-48A5-BDFA-66A476C272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7827-48A5-BDFA-66A476C272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53.79</c:v>
                </c:pt>
                <c:pt idx="1">
                  <c:v>54.38</c:v>
                </c:pt>
                <c:pt idx="2">
                  <c:v>55.66</c:v>
                </c:pt>
                <c:pt idx="3">
                  <c:v>56.81</c:v>
                </c:pt>
                <c:pt idx="4">
                  <c:v>56.43</c:v>
                </c:pt>
              </c:numCache>
            </c:numRef>
          </c:val>
          <c:extLst>
            <c:ext xmlns:c16="http://schemas.microsoft.com/office/drawing/2014/chart" uri="{C3380CC4-5D6E-409C-BE32-E72D297353CC}">
              <c16:uniqueId val="{00000000-3416-4F35-B6B9-921F2EF7C2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3416-4F35-B6B9-921F2EF7C2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10.26</c:v>
                </c:pt>
                <c:pt idx="1">
                  <c:v>10.85</c:v>
                </c:pt>
                <c:pt idx="2">
                  <c:v>11.33</c:v>
                </c:pt>
                <c:pt idx="3">
                  <c:v>12.45</c:v>
                </c:pt>
                <c:pt idx="4">
                  <c:v>14.29</c:v>
                </c:pt>
              </c:numCache>
            </c:numRef>
          </c:val>
          <c:extLst>
            <c:ext xmlns:c16="http://schemas.microsoft.com/office/drawing/2014/chart" uri="{C3380CC4-5D6E-409C-BE32-E72D297353CC}">
              <c16:uniqueId val="{00000000-D0B1-4A11-AF0B-D3A86B2EF47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0B1-4A11-AF0B-D3A86B2EF47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85-4264-A451-A32BF0BAF8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5885-4264-A451-A32BF0BAF8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1336.17</c:v>
                </c:pt>
                <c:pt idx="1">
                  <c:v>1225.57</c:v>
                </c:pt>
                <c:pt idx="2">
                  <c:v>492.43</c:v>
                </c:pt>
                <c:pt idx="3">
                  <c:v>700.94</c:v>
                </c:pt>
                <c:pt idx="4">
                  <c:v>270.60000000000002</c:v>
                </c:pt>
              </c:numCache>
            </c:numRef>
          </c:val>
          <c:extLst>
            <c:ext xmlns:c16="http://schemas.microsoft.com/office/drawing/2014/chart" uri="{C3380CC4-5D6E-409C-BE32-E72D297353CC}">
              <c16:uniqueId val="{00000000-381E-439E-8D55-924C6BC1C9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381E-439E-8D55-924C6BC1C9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formatCode="#,##0.00;&quot;△&quot;#,##0.00;&quot;-&quot;">
                  <c:v>8.64</c:v>
                </c:pt>
                <c:pt idx="4" formatCode="#,##0.00;&quot;△&quot;#,##0.00;&quot;-&quot;">
                  <c:v>37.15</c:v>
                </c:pt>
              </c:numCache>
            </c:numRef>
          </c:val>
          <c:extLst>
            <c:ext xmlns:c16="http://schemas.microsoft.com/office/drawing/2014/chart" uri="{C3380CC4-5D6E-409C-BE32-E72D297353CC}">
              <c16:uniqueId val="{00000000-E74C-4B49-969E-F8FA7F20C7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E74C-4B49-969E-F8FA7F20C7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62.38</c:v>
                </c:pt>
                <c:pt idx="1">
                  <c:v>87.51</c:v>
                </c:pt>
                <c:pt idx="2">
                  <c:v>80.650000000000006</c:v>
                </c:pt>
                <c:pt idx="3">
                  <c:v>85.08</c:v>
                </c:pt>
                <c:pt idx="4">
                  <c:v>87.15</c:v>
                </c:pt>
              </c:numCache>
            </c:numRef>
          </c:val>
          <c:extLst>
            <c:ext xmlns:c16="http://schemas.microsoft.com/office/drawing/2014/chart" uri="{C3380CC4-5D6E-409C-BE32-E72D297353CC}">
              <c16:uniqueId val="{00000000-79A3-4691-A4C0-407D2C63C37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79A3-4691-A4C0-407D2C63C37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159.54</c:v>
                </c:pt>
                <c:pt idx="1">
                  <c:v>152.94999999999999</c:v>
                </c:pt>
                <c:pt idx="2">
                  <c:v>169.78</c:v>
                </c:pt>
                <c:pt idx="3">
                  <c:v>160.99</c:v>
                </c:pt>
                <c:pt idx="4">
                  <c:v>158.80000000000001</c:v>
                </c:pt>
              </c:numCache>
            </c:numRef>
          </c:val>
          <c:extLst>
            <c:ext xmlns:c16="http://schemas.microsoft.com/office/drawing/2014/chart" uri="{C3380CC4-5D6E-409C-BE32-E72D297353CC}">
              <c16:uniqueId val="{00000000-573A-475A-8917-84066D54FD0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73A-475A-8917-84066D54FD0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川越町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15745</v>
      </c>
      <c r="AM8" s="65"/>
      <c r="AN8" s="65"/>
      <c r="AO8" s="65"/>
      <c r="AP8" s="65"/>
      <c r="AQ8" s="65"/>
      <c r="AR8" s="65"/>
      <c r="AS8" s="65"/>
      <c r="AT8" s="36">
        <f>データ!$S$6</f>
        <v>8.7200000000000006</v>
      </c>
      <c r="AU8" s="37"/>
      <c r="AV8" s="37"/>
      <c r="AW8" s="37"/>
      <c r="AX8" s="37"/>
      <c r="AY8" s="37"/>
      <c r="AZ8" s="37"/>
      <c r="BA8" s="37"/>
      <c r="BB8" s="54">
        <f>データ!$T$6</f>
        <v>1805.62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88.87</v>
      </c>
      <c r="J10" s="37"/>
      <c r="K10" s="37"/>
      <c r="L10" s="37"/>
      <c r="M10" s="37"/>
      <c r="N10" s="37"/>
      <c r="O10" s="64"/>
      <c r="P10" s="54">
        <f>データ!$P$6</f>
        <v>100</v>
      </c>
      <c r="Q10" s="54"/>
      <c r="R10" s="54"/>
      <c r="S10" s="54"/>
      <c r="T10" s="54"/>
      <c r="U10" s="54"/>
      <c r="V10" s="54"/>
      <c r="W10" s="65">
        <f>データ!$Q$6</f>
        <v>2104</v>
      </c>
      <c r="X10" s="65"/>
      <c r="Y10" s="65"/>
      <c r="Z10" s="65"/>
      <c r="AA10" s="65"/>
      <c r="AB10" s="65"/>
      <c r="AC10" s="65"/>
      <c r="AD10" s="2"/>
      <c r="AE10" s="2"/>
      <c r="AF10" s="2"/>
      <c r="AG10" s="2"/>
      <c r="AH10" s="2"/>
      <c r="AI10" s="2"/>
      <c r="AJ10" s="2"/>
      <c r="AK10" s="2"/>
      <c r="AL10" s="65">
        <f>データ!$U$6</f>
        <v>15762</v>
      </c>
      <c r="AM10" s="65"/>
      <c r="AN10" s="65"/>
      <c r="AO10" s="65"/>
      <c r="AP10" s="65"/>
      <c r="AQ10" s="65"/>
      <c r="AR10" s="65"/>
      <c r="AS10" s="65"/>
      <c r="AT10" s="36">
        <f>データ!$V$6</f>
        <v>8.02</v>
      </c>
      <c r="AU10" s="37"/>
      <c r="AV10" s="37"/>
      <c r="AW10" s="37"/>
      <c r="AX10" s="37"/>
      <c r="AY10" s="37"/>
      <c r="AZ10" s="37"/>
      <c r="BA10" s="37"/>
      <c r="BB10" s="54">
        <f>データ!$W$6</f>
        <v>1965.34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U3W0yeXgtLwLJ1zXce+AG95p3v0VMcFDhVqjPN9fbo4Uf2XwJwQDSpkueexv+aH+zqvpDmTznw4Lq4QY8abcA==" saltValue="eQUPY+V8cXBsuVCimypH7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243442</v>
      </c>
      <c r="D6" s="20">
        <f t="shared" si="3"/>
        <v>46</v>
      </c>
      <c r="E6" s="20">
        <f t="shared" si="3"/>
        <v>1</v>
      </c>
      <c r="F6" s="20">
        <f t="shared" si="3"/>
        <v>0</v>
      </c>
      <c r="G6" s="20">
        <f t="shared" si="3"/>
        <v>1</v>
      </c>
      <c r="H6" s="20" t="str">
        <f t="shared" si="3"/>
        <v>三重県　川越町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88.87</v>
      </c>
      <c r="P6" s="21">
        <f t="shared" si="3"/>
        <v>100</v>
      </c>
      <c r="Q6" s="21">
        <f t="shared" si="3"/>
        <v>2104</v>
      </c>
      <c r="R6" s="21">
        <f t="shared" si="3"/>
        <v>15745</v>
      </c>
      <c r="S6" s="21">
        <f t="shared" si="3"/>
        <v>8.7200000000000006</v>
      </c>
      <c r="T6" s="21">
        <f t="shared" si="3"/>
        <v>1805.62</v>
      </c>
      <c r="U6" s="21">
        <f t="shared" si="3"/>
        <v>15762</v>
      </c>
      <c r="V6" s="21">
        <f t="shared" si="3"/>
        <v>8.02</v>
      </c>
      <c r="W6" s="21">
        <f t="shared" si="3"/>
        <v>1965.34</v>
      </c>
      <c r="X6" s="22">
        <f>IF(X7="",NA(),X7)</f>
        <v>99.7</v>
      </c>
      <c r="Y6" s="22">
        <f t="shared" ref="Y6:AG6" si="4">IF(Y7="",NA(),Y7)</f>
        <v>102.27</v>
      </c>
      <c r="Z6" s="22">
        <f t="shared" si="4"/>
        <v>97.73</v>
      </c>
      <c r="AA6" s="22">
        <f t="shared" si="4"/>
        <v>98.71</v>
      </c>
      <c r="AB6" s="22">
        <f t="shared" si="4"/>
        <v>102.05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1336.17</v>
      </c>
      <c r="AU6" s="22">
        <f t="shared" ref="AU6:BC6" si="6">IF(AU7="",NA(),AU7)</f>
        <v>1225.57</v>
      </c>
      <c r="AV6" s="22">
        <f t="shared" si="6"/>
        <v>492.43</v>
      </c>
      <c r="AW6" s="22">
        <f t="shared" si="6"/>
        <v>700.94</v>
      </c>
      <c r="AX6" s="22">
        <f t="shared" si="6"/>
        <v>270.60000000000002</v>
      </c>
      <c r="AY6" s="22">
        <f t="shared" si="6"/>
        <v>367.55</v>
      </c>
      <c r="AZ6" s="22">
        <f t="shared" si="6"/>
        <v>378.56</v>
      </c>
      <c r="BA6" s="22">
        <f t="shared" si="6"/>
        <v>364.46</v>
      </c>
      <c r="BB6" s="22">
        <f t="shared" si="6"/>
        <v>338.89</v>
      </c>
      <c r="BC6" s="22">
        <f t="shared" si="6"/>
        <v>352.34</v>
      </c>
      <c r="BD6" s="21" t="str">
        <f>IF(BD7="","",IF(BD7="-","【-】","【"&amp;SUBSTITUTE(TEXT(BD7,"#,##0.00"),"-","△")&amp;"】"))</f>
        <v>【239.69】</v>
      </c>
      <c r="BE6" s="21">
        <f>IF(BE7="",NA(),BE7)</f>
        <v>0</v>
      </c>
      <c r="BF6" s="21">
        <f t="shared" ref="BF6:BN6" si="7">IF(BF7="",NA(),BF7)</f>
        <v>0</v>
      </c>
      <c r="BG6" s="21">
        <f t="shared" si="7"/>
        <v>0</v>
      </c>
      <c r="BH6" s="22">
        <f t="shared" si="7"/>
        <v>8.64</v>
      </c>
      <c r="BI6" s="22">
        <f t="shared" si="7"/>
        <v>37.15</v>
      </c>
      <c r="BJ6" s="22">
        <f t="shared" si="7"/>
        <v>418.68</v>
      </c>
      <c r="BK6" s="22">
        <f t="shared" si="7"/>
        <v>395.68</v>
      </c>
      <c r="BL6" s="22">
        <f t="shared" si="7"/>
        <v>403.72</v>
      </c>
      <c r="BM6" s="22">
        <f t="shared" si="7"/>
        <v>400.21</v>
      </c>
      <c r="BN6" s="22">
        <f t="shared" si="7"/>
        <v>391.13</v>
      </c>
      <c r="BO6" s="21" t="str">
        <f>IF(BO7="","",IF(BO7="-","【-】","【"&amp;SUBSTITUTE(TEXT(BO7,"#,##0.00"),"-","△")&amp;"】"))</f>
        <v>【264.86】</v>
      </c>
      <c r="BP6" s="22">
        <f>IF(BP7="",NA(),BP7)</f>
        <v>62.38</v>
      </c>
      <c r="BQ6" s="22">
        <f t="shared" ref="BQ6:BY6" si="8">IF(BQ7="",NA(),BQ7)</f>
        <v>87.51</v>
      </c>
      <c r="BR6" s="22">
        <f t="shared" si="8"/>
        <v>80.650000000000006</v>
      </c>
      <c r="BS6" s="22">
        <f t="shared" si="8"/>
        <v>85.08</v>
      </c>
      <c r="BT6" s="22">
        <f t="shared" si="8"/>
        <v>87.15</v>
      </c>
      <c r="BU6" s="22">
        <f t="shared" si="8"/>
        <v>94.78</v>
      </c>
      <c r="BV6" s="22">
        <f t="shared" si="8"/>
        <v>97.59</v>
      </c>
      <c r="BW6" s="22">
        <f t="shared" si="8"/>
        <v>92.17</v>
      </c>
      <c r="BX6" s="22">
        <f t="shared" si="8"/>
        <v>92.83</v>
      </c>
      <c r="BY6" s="22">
        <f t="shared" si="8"/>
        <v>92.16</v>
      </c>
      <c r="BZ6" s="21" t="str">
        <f>IF(BZ7="","",IF(BZ7="-","【-】","【"&amp;SUBSTITUTE(TEXT(BZ7,"#,##0.00"),"-","△")&amp;"】"))</f>
        <v>【97.59】</v>
      </c>
      <c r="CA6" s="22">
        <f>IF(CA7="",NA(),CA7)</f>
        <v>159.54</v>
      </c>
      <c r="CB6" s="22">
        <f t="shared" ref="CB6:CJ6" si="9">IF(CB7="",NA(),CB7)</f>
        <v>152.94999999999999</v>
      </c>
      <c r="CC6" s="22">
        <f t="shared" si="9"/>
        <v>169.78</v>
      </c>
      <c r="CD6" s="22">
        <f t="shared" si="9"/>
        <v>160.99</v>
      </c>
      <c r="CE6" s="22">
        <f t="shared" si="9"/>
        <v>158.80000000000001</v>
      </c>
      <c r="CF6" s="22">
        <f t="shared" si="9"/>
        <v>181.3</v>
      </c>
      <c r="CG6" s="22">
        <f t="shared" si="9"/>
        <v>181.71</v>
      </c>
      <c r="CH6" s="22">
        <f t="shared" si="9"/>
        <v>188.51</v>
      </c>
      <c r="CI6" s="22">
        <f t="shared" si="9"/>
        <v>189.43</v>
      </c>
      <c r="CJ6" s="22">
        <f t="shared" si="9"/>
        <v>196.75</v>
      </c>
      <c r="CK6" s="21" t="str">
        <f>IF(CK7="","",IF(CK7="-","【-】","【"&amp;SUBSTITUTE(TEXT(CK7,"#,##0.00"),"-","△")&amp;"】"))</f>
        <v>【181.66】</v>
      </c>
      <c r="CL6" s="22">
        <f>IF(CL7="",NA(),CL7)</f>
        <v>72.36</v>
      </c>
      <c r="CM6" s="22">
        <f t="shared" ref="CM6:CU6" si="10">IF(CM7="",NA(),CM7)</f>
        <v>74.27</v>
      </c>
      <c r="CN6" s="22">
        <f t="shared" si="10"/>
        <v>73.650000000000006</v>
      </c>
      <c r="CO6" s="22">
        <f t="shared" si="10"/>
        <v>77.45</v>
      </c>
      <c r="CP6" s="22">
        <f t="shared" si="10"/>
        <v>73.849999999999994</v>
      </c>
      <c r="CQ6" s="22">
        <f t="shared" si="10"/>
        <v>55.89</v>
      </c>
      <c r="CR6" s="22">
        <f t="shared" si="10"/>
        <v>55.72</v>
      </c>
      <c r="CS6" s="22">
        <f t="shared" si="10"/>
        <v>55.31</v>
      </c>
      <c r="CT6" s="22">
        <f t="shared" si="10"/>
        <v>55.14</v>
      </c>
      <c r="CU6" s="22">
        <f t="shared" si="10"/>
        <v>54.99</v>
      </c>
      <c r="CV6" s="21" t="str">
        <f>IF(CV7="","",IF(CV7="-","【-】","【"&amp;SUBSTITUTE(TEXT(CV7,"#,##0.00"),"-","△")&amp;"】"))</f>
        <v>【60.21】</v>
      </c>
      <c r="CW6" s="22">
        <f>IF(CW7="",NA(),CW7)</f>
        <v>94.87</v>
      </c>
      <c r="CX6" s="22">
        <f t="shared" ref="CX6:DF6" si="11">IF(CX7="",NA(),CX7)</f>
        <v>93.63</v>
      </c>
      <c r="CY6" s="22">
        <f t="shared" si="11"/>
        <v>93.9</v>
      </c>
      <c r="CZ6" s="22">
        <f t="shared" si="11"/>
        <v>87.76</v>
      </c>
      <c r="DA6" s="22">
        <f t="shared" si="11"/>
        <v>93.61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53.79</v>
      </c>
      <c r="DI6" s="22">
        <f t="shared" ref="DI6:DQ6" si="12">IF(DI7="",NA(),DI7)</f>
        <v>54.38</v>
      </c>
      <c r="DJ6" s="22">
        <f t="shared" si="12"/>
        <v>55.66</v>
      </c>
      <c r="DK6" s="22">
        <f t="shared" si="12"/>
        <v>56.81</v>
      </c>
      <c r="DL6" s="22">
        <f t="shared" si="12"/>
        <v>56.43</v>
      </c>
      <c r="DM6" s="22">
        <f t="shared" si="12"/>
        <v>50.63</v>
      </c>
      <c r="DN6" s="22">
        <f t="shared" si="12"/>
        <v>51.29</v>
      </c>
      <c r="DO6" s="22">
        <f t="shared" si="12"/>
        <v>52.2</v>
      </c>
      <c r="DP6" s="22">
        <f t="shared" si="12"/>
        <v>52.7</v>
      </c>
      <c r="DQ6" s="22">
        <f t="shared" si="12"/>
        <v>53.48</v>
      </c>
      <c r="DR6" s="21" t="str">
        <f>IF(DR7="","",IF(DR7="-","【-】","【"&amp;SUBSTITUTE(TEXT(DR7,"#,##0.00"),"-","△")&amp;"】"))</f>
        <v>【52.41】</v>
      </c>
      <c r="DS6" s="22">
        <f>IF(DS7="",NA(),DS7)</f>
        <v>10.26</v>
      </c>
      <c r="DT6" s="22">
        <f t="shared" ref="DT6:EB6" si="13">IF(DT7="",NA(),DT7)</f>
        <v>10.85</v>
      </c>
      <c r="DU6" s="22">
        <f t="shared" si="13"/>
        <v>11.33</v>
      </c>
      <c r="DV6" s="22">
        <f t="shared" si="13"/>
        <v>12.45</v>
      </c>
      <c r="DW6" s="22">
        <f t="shared" si="13"/>
        <v>14.29</v>
      </c>
      <c r="DX6" s="22">
        <f t="shared" si="13"/>
        <v>18.28</v>
      </c>
      <c r="DY6" s="22">
        <f t="shared" si="13"/>
        <v>19.61</v>
      </c>
      <c r="DZ6" s="22">
        <f t="shared" si="13"/>
        <v>20.73</v>
      </c>
      <c r="EA6" s="22">
        <f t="shared" si="13"/>
        <v>22.86</v>
      </c>
      <c r="EB6" s="22">
        <f t="shared" si="13"/>
        <v>24.31</v>
      </c>
      <c r="EC6" s="21" t="str">
        <f>IF(EC7="","",IF(EC7="-","【-】","【"&amp;SUBSTITUTE(TEXT(EC7,"#,##0.00"),"-","△")&amp;"】"))</f>
        <v>【26.78】</v>
      </c>
      <c r="ED6" s="22">
        <f>IF(ED7="",NA(),ED7)</f>
        <v>0.52</v>
      </c>
      <c r="EE6" s="22">
        <f t="shared" ref="EE6:EM6" si="14">IF(EE7="",NA(),EE7)</f>
        <v>0.17</v>
      </c>
      <c r="EF6" s="22">
        <f t="shared" si="14"/>
        <v>0.17</v>
      </c>
      <c r="EG6" s="22">
        <f t="shared" si="14"/>
        <v>0.24</v>
      </c>
      <c r="EH6" s="22">
        <f t="shared" si="14"/>
        <v>0.37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243442</v>
      </c>
      <c r="D7" s="24">
        <v>46</v>
      </c>
      <c r="E7" s="24">
        <v>1</v>
      </c>
      <c r="F7" s="24">
        <v>0</v>
      </c>
      <c r="G7" s="24">
        <v>1</v>
      </c>
      <c r="H7" s="24" t="s">
        <v>93</v>
      </c>
      <c r="I7" s="24" t="s">
        <v>94</v>
      </c>
      <c r="J7" s="24" t="s">
        <v>95</v>
      </c>
      <c r="K7" s="24" t="s">
        <v>96</v>
      </c>
      <c r="L7" s="24" t="s">
        <v>97</v>
      </c>
      <c r="M7" s="24" t="s">
        <v>98</v>
      </c>
      <c r="N7" s="25" t="s">
        <v>99</v>
      </c>
      <c r="O7" s="25">
        <v>88.87</v>
      </c>
      <c r="P7" s="25">
        <v>100</v>
      </c>
      <c r="Q7" s="25">
        <v>2104</v>
      </c>
      <c r="R7" s="25">
        <v>15745</v>
      </c>
      <c r="S7" s="25">
        <v>8.7200000000000006</v>
      </c>
      <c r="T7" s="25">
        <v>1805.62</v>
      </c>
      <c r="U7" s="25">
        <v>15762</v>
      </c>
      <c r="V7" s="25">
        <v>8.02</v>
      </c>
      <c r="W7" s="25">
        <v>1965.34</v>
      </c>
      <c r="X7" s="25">
        <v>99.7</v>
      </c>
      <c r="Y7" s="25">
        <v>102.27</v>
      </c>
      <c r="Z7" s="25">
        <v>97.73</v>
      </c>
      <c r="AA7" s="25">
        <v>98.71</v>
      </c>
      <c r="AB7" s="25">
        <v>102.05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1336.17</v>
      </c>
      <c r="AU7" s="25">
        <v>1225.57</v>
      </c>
      <c r="AV7" s="25">
        <v>492.43</v>
      </c>
      <c r="AW7" s="25">
        <v>700.94</v>
      </c>
      <c r="AX7" s="25">
        <v>270.60000000000002</v>
      </c>
      <c r="AY7" s="25">
        <v>367.55</v>
      </c>
      <c r="AZ7" s="25">
        <v>378.56</v>
      </c>
      <c r="BA7" s="25">
        <v>364.46</v>
      </c>
      <c r="BB7" s="25">
        <v>338.89</v>
      </c>
      <c r="BC7" s="25">
        <v>352.34</v>
      </c>
      <c r="BD7" s="25">
        <v>239.69</v>
      </c>
      <c r="BE7" s="25">
        <v>0</v>
      </c>
      <c r="BF7" s="25">
        <v>0</v>
      </c>
      <c r="BG7" s="25">
        <v>0</v>
      </c>
      <c r="BH7" s="25">
        <v>8.64</v>
      </c>
      <c r="BI7" s="25">
        <v>37.15</v>
      </c>
      <c r="BJ7" s="25">
        <v>418.68</v>
      </c>
      <c r="BK7" s="25">
        <v>395.68</v>
      </c>
      <c r="BL7" s="25">
        <v>403.72</v>
      </c>
      <c r="BM7" s="25">
        <v>400.21</v>
      </c>
      <c r="BN7" s="25">
        <v>391.13</v>
      </c>
      <c r="BO7" s="25">
        <v>264.86</v>
      </c>
      <c r="BP7" s="25">
        <v>62.38</v>
      </c>
      <c r="BQ7" s="25">
        <v>87.51</v>
      </c>
      <c r="BR7" s="25">
        <v>80.650000000000006</v>
      </c>
      <c r="BS7" s="25">
        <v>85.08</v>
      </c>
      <c r="BT7" s="25">
        <v>87.15</v>
      </c>
      <c r="BU7" s="25">
        <v>94.78</v>
      </c>
      <c r="BV7" s="25">
        <v>97.59</v>
      </c>
      <c r="BW7" s="25">
        <v>92.17</v>
      </c>
      <c r="BX7" s="25">
        <v>92.83</v>
      </c>
      <c r="BY7" s="25">
        <v>92.16</v>
      </c>
      <c r="BZ7" s="25">
        <v>97.59</v>
      </c>
      <c r="CA7" s="25">
        <v>159.54</v>
      </c>
      <c r="CB7" s="25">
        <v>152.94999999999999</v>
      </c>
      <c r="CC7" s="25">
        <v>169.78</v>
      </c>
      <c r="CD7" s="25">
        <v>160.99</v>
      </c>
      <c r="CE7" s="25">
        <v>158.80000000000001</v>
      </c>
      <c r="CF7" s="25">
        <v>181.3</v>
      </c>
      <c r="CG7" s="25">
        <v>181.71</v>
      </c>
      <c r="CH7" s="25">
        <v>188.51</v>
      </c>
      <c r="CI7" s="25">
        <v>189.43</v>
      </c>
      <c r="CJ7" s="25">
        <v>196.75</v>
      </c>
      <c r="CK7" s="25">
        <v>181.66</v>
      </c>
      <c r="CL7" s="25">
        <v>72.36</v>
      </c>
      <c r="CM7" s="25">
        <v>74.27</v>
      </c>
      <c r="CN7" s="25">
        <v>73.650000000000006</v>
      </c>
      <c r="CO7" s="25">
        <v>77.45</v>
      </c>
      <c r="CP7" s="25">
        <v>73.849999999999994</v>
      </c>
      <c r="CQ7" s="25">
        <v>55.89</v>
      </c>
      <c r="CR7" s="25">
        <v>55.72</v>
      </c>
      <c r="CS7" s="25">
        <v>55.31</v>
      </c>
      <c r="CT7" s="25">
        <v>55.14</v>
      </c>
      <c r="CU7" s="25">
        <v>54.99</v>
      </c>
      <c r="CV7" s="25">
        <v>60.21</v>
      </c>
      <c r="CW7" s="25">
        <v>94.87</v>
      </c>
      <c r="CX7" s="25">
        <v>93.63</v>
      </c>
      <c r="CY7" s="25">
        <v>93.9</v>
      </c>
      <c r="CZ7" s="25">
        <v>87.76</v>
      </c>
      <c r="DA7" s="25">
        <v>93.61</v>
      </c>
      <c r="DB7" s="25">
        <v>81.27</v>
      </c>
      <c r="DC7" s="25">
        <v>81.260000000000005</v>
      </c>
      <c r="DD7" s="25">
        <v>80.36</v>
      </c>
      <c r="DE7" s="25">
        <v>80.13</v>
      </c>
      <c r="DF7" s="25">
        <v>79.34</v>
      </c>
      <c r="DG7" s="25">
        <v>89.21</v>
      </c>
      <c r="DH7" s="25">
        <v>53.79</v>
      </c>
      <c r="DI7" s="25">
        <v>54.38</v>
      </c>
      <c r="DJ7" s="25">
        <v>55.66</v>
      </c>
      <c r="DK7" s="25">
        <v>56.81</v>
      </c>
      <c r="DL7" s="25">
        <v>56.43</v>
      </c>
      <c r="DM7" s="25">
        <v>50.63</v>
      </c>
      <c r="DN7" s="25">
        <v>51.29</v>
      </c>
      <c r="DO7" s="25">
        <v>52.2</v>
      </c>
      <c r="DP7" s="25">
        <v>52.7</v>
      </c>
      <c r="DQ7" s="25">
        <v>53.48</v>
      </c>
      <c r="DR7" s="25">
        <v>52.41</v>
      </c>
      <c r="DS7" s="25">
        <v>10.26</v>
      </c>
      <c r="DT7" s="25">
        <v>10.85</v>
      </c>
      <c r="DU7" s="25">
        <v>11.33</v>
      </c>
      <c r="DV7" s="25">
        <v>12.45</v>
      </c>
      <c r="DW7" s="25">
        <v>14.29</v>
      </c>
      <c r="DX7" s="25">
        <v>18.28</v>
      </c>
      <c r="DY7" s="25">
        <v>19.61</v>
      </c>
      <c r="DZ7" s="25">
        <v>20.73</v>
      </c>
      <c r="EA7" s="25">
        <v>22.86</v>
      </c>
      <c r="EB7" s="25">
        <v>24.31</v>
      </c>
      <c r="EC7" s="25">
        <v>26.78</v>
      </c>
      <c r="ED7" s="25">
        <v>0.52</v>
      </c>
      <c r="EE7" s="25">
        <v>0.17</v>
      </c>
      <c r="EF7" s="25">
        <v>0.17</v>
      </c>
      <c r="EG7" s="25">
        <v>0.24</v>
      </c>
      <c r="EH7" s="25">
        <v>0.37</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