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mfl\共有フォルダ\上下水道課\上下水道課共通\令和7年度決算　経営分析比較表\"/>
    </mc:Choice>
  </mc:AlternateContent>
  <workbookProtection workbookAlgorithmName="SHA-512" workbookHashValue="CkaxgNQs45+uqOLSv+X5r+EObDKWCzdv2ONgAKi8tACfSMSv17ijgBkuD7s51szY+nRheB3h3tTgRTcprHmZ0A==" workbookSaltValue="Zxn1mPuGGOwnl/PDWtytA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I85" i="4"/>
  <c r="H85" i="4"/>
  <c r="G85" i="4"/>
  <c r="E85" i="4"/>
  <c r="BB10" i="4"/>
  <c r="AT10" i="4"/>
  <c r="P10" i="4"/>
  <c r="I10" i="4"/>
  <c r="AT8" i="4"/>
  <c r="AL8" i="4"/>
  <c r="W8" i="4"/>
  <c r="P8" i="4"/>
  <c r="B6"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<sst xmlns="http://schemas.openxmlformats.org/spreadsheetml/2006/main" count="236" uniqueCount="117">
  <si>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</si>
  <si>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</si>
  <si>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</si>
  <si>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</si>
  <si>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</si>
  <si>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</si>
  <si>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</si>
  <si>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</si>
  <si>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</si>
  <si>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</si>
  <si>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</si>
  <si>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</si>
  <si>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</si>
  <si>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</si>
  <si>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</si>
  <si>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</si>
  <si>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</si>
  <si>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</si>
  <si>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</si>
  <si>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</si>
  <si>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</si>
  <si>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</si>
  <si>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</si>
  <si>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</si>
  <si>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</si>
  <si>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</si>
  <si>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</si>
  <si>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</si>
  <si>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</si>
  <si>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</si>
  <si>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</si>
  <si>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</si>
  <si>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</si>
  <si>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</si>
  <si>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</si>
  <si>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</si>
  <si>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</si>
  <si>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</si>
  <si>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</si>
  <si>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</si>
  <si>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</si>
  <si>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</si>
  <si>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</si>
  <si>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</si>
  <si>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</si>
  <si>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</si>
  <si>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</si>
  <si>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</si>
  <si>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</si>
  <si>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</si>
  <si>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</si>
  <si>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</si>
  <si>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</si>
  <si>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</si>
  <si>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</si>
  <si>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</si>
  <si>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</si>
  <si>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</si>
  <si>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</si>
  <si>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</si>
  <si>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</si>
  <si>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</si>
  <si>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</si>
  <si>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</si>
  <si>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</si>
  <si>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</si>
  <si>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</si>
  <si>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</si>
  <si>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</si>
  <si>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</si>
  <si>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</si>
  <si>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</si>
  <si>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</si>
  <si>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</si>
  <si>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</si>
  <si>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</si>
  <si>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</si>
  <si>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</si>
  <si>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</si>
  <si>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</si>
  <si>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</si>
  <si>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</si>
  <si>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</si>
  <si>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</si>
  <si>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</si>
  <si>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</si>
  <si>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</si>
  <si>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</si>
  <si>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</si>
  <si>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</si>
  <si>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</si>
  <si>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</si>
  <si>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</si>
  <si>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</si>
  <si>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</si>
  <si>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</si>
  <si>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菰野町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</si>
  <si>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</si>
  <si>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</si>
  <si>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</si>
  <si>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</si>
  <si>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</si>
  <si>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</si>
  <si>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</si>
  <si>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</si>
  <si>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</si>
  <si>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</si>
  <si>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</si>
  <si>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</si>
  <si>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</si>
  <si>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</si>
  <si>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</si>
  <si>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</si>
  <si>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</si>
  <si>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平成6年度に事業認可を受けて事業に着手し、平成11年度末に一部において供用を開始、現在は令和8年度の概成に向けて未普及区域の整備を進めている建設途上の事業である。汚水処理施設整備の概成については令和8年度にも達成見込であるが、公共下水道の未普及区域の解消については、国費の交付状況や物価高騰の影響もありあと数年続く見通しである。
特定環境保全公共下水道は市街化区域における狭義の公共下水道に比べて使用料による経費の回収は難しい状況にあるが、100％の経費回収率が続いている。これは総務省繰出通知に示された分流式下水道に要する経費により基準内繰入として担保されたことによるものだが、実態は一定程度の不足額が生じているものと考えており、経費回収率100％の実情を理解しておく必要がある。
また企業債残高事業規模比率が増加している。これは一般会計繰入金の減少等が要因として考えているが、類似団体では減少しているため注視している。
経常収支比率の減少も一般会計繰入金の減少が主な要因と考えおり、公費の投入により事業の収支が担保されてるところがある。</t>
    <rPh sb="41" eb="43">
      <t>ゲンザイ</t>
    </rPh>
    <rPh sb="44" eb="46">
      <t>レイワ</t>
    </rPh>
    <rPh sb="47" eb="49">
      <t>ネンド</t>
    </rPh>
    <rPh sb="50" eb="52">
      <t>ガイセイ</t>
    </rPh>
    <rPh sb="53" eb="54">
      <t>ム</t>
    </rPh>
    <rPh sb="65" eb="66">
      <t>スス</t>
    </rPh>
    <rPh sb="81" eb="85">
      <t>オスイショリ</t>
    </rPh>
    <rPh sb="85" eb="87">
      <t>シセツ</t>
    </rPh>
    <rPh sb="87" eb="89">
      <t>セイビ</t>
    </rPh>
    <rPh sb="97" eb="99">
      <t>レイワ</t>
    </rPh>
    <rPh sb="100" eb="102">
      <t>ネンド</t>
    </rPh>
    <rPh sb="104" eb="106">
      <t>タッセイ</t>
    </rPh>
    <rPh sb="106" eb="108">
      <t>ミコミ</t>
    </rPh>
    <rPh sb="113" eb="115">
      <t>コウキョウ</t>
    </rPh>
    <rPh sb="115" eb="118">
      <t>ゲスイドウ</t>
    </rPh>
    <rPh sb="119" eb="124">
      <t>ミフキュウクイキ</t>
    </rPh>
    <rPh sb="125" eb="127">
      <t>カイショウ</t>
    </rPh>
    <rPh sb="165" eb="176">
      <t>トクテイカンキョウホゼンコウキョウゲスイドウ</t>
    </rPh>
    <rPh sb="177" eb="182">
      <t>シガイカクイキ</t>
    </rPh>
    <rPh sb="186" eb="188">
      <t>キョウギ</t>
    </rPh>
    <rPh sb="189" eb="194">
      <t>コウキョウゲスイドウ</t>
    </rPh>
    <rPh sb="198" eb="201">
      <t>シヨウリョウ</t>
    </rPh>
    <rPh sb="204" eb="206">
      <t>ケイヒ</t>
    </rPh>
    <rPh sb="207" eb="209">
      <t>カイシュウ</t>
    </rPh>
    <rPh sb="210" eb="211">
      <t>ムズカ</t>
    </rPh>
    <rPh sb="213" eb="215">
      <t>ジョウキョウ</t>
    </rPh>
    <rPh sb="225" eb="227">
      <t>ケイヒ</t>
    </rPh>
    <rPh sb="227" eb="230">
      <t>カイシュウリツ</t>
    </rPh>
    <rPh sb="231" eb="232">
      <t>ツヅ</t>
    </rPh>
    <rPh sb="240" eb="243">
      <t>ソウムショウ</t>
    </rPh>
    <rPh sb="252" eb="255">
      <t>ブンリュウシキ</t>
    </rPh>
    <rPh sb="255" eb="258">
      <t>ゲスイドウ</t>
    </rPh>
    <rPh sb="259" eb="260">
      <t>ヨウ</t>
    </rPh>
    <rPh sb="262" eb="264">
      <t>ケイヒ</t>
    </rPh>
    <rPh sb="267" eb="269">
      <t>キジュン</t>
    </rPh>
    <rPh sb="269" eb="270">
      <t>ウチ</t>
    </rPh>
    <rPh sb="270" eb="272">
      <t>クリイレ</t>
    </rPh>
    <rPh sb="275" eb="277">
      <t>タンポ</t>
    </rPh>
    <rPh sb="290" eb="292">
      <t>ジッタイ</t>
    </rPh>
    <rPh sb="293" eb="295">
      <t>イッテイ</t>
    </rPh>
    <rPh sb="295" eb="297">
      <t>テイド</t>
    </rPh>
    <rPh sb="302" eb="303">
      <t>ショウ</t>
    </rPh>
    <rPh sb="310" eb="311">
      <t>カンガ</t>
    </rPh>
    <rPh sb="316" eb="321">
      <t>ケイヒカイシュウリツ</t>
    </rPh>
    <rPh sb="326" eb="328">
      <t>ジツジョウ</t>
    </rPh>
    <rPh sb="329" eb="331">
      <t>リカイ</t>
    </rPh>
    <rPh sb="335" eb="337">
      <t>ヒツヨウ</t>
    </rPh>
    <rPh sb="353" eb="355">
      <t>ヒリツ</t>
    </rPh>
    <rPh sb="356" eb="358">
      <t>ゾウカ</t>
    </rPh>
    <rPh sb="374" eb="376">
      <t>ゲンショウ</t>
    </rPh>
    <rPh sb="376" eb="377">
      <t>トウ</t>
    </rPh>
    <rPh sb="378" eb="380">
      <t>ヨウイン</t>
    </rPh>
    <rPh sb="383" eb="384">
      <t>カンガ</t>
    </rPh>
    <rPh sb="390" eb="394">
      <t>ルイジダンタイ</t>
    </rPh>
    <rPh sb="396" eb="398">
      <t>ゲンショウ</t>
    </rPh>
    <rPh sb="404" eb="406">
      <t>チュウシ</t>
    </rPh>
    <rPh sb="412" eb="418">
      <t>ケイジョウシュウシヒリツ</t>
    </rPh>
    <rPh sb="419" eb="421">
      <t>ゲンショウ</t>
    </rPh>
    <rPh sb="422" eb="426">
      <t>イッパンカイケイ</t>
    </rPh>
    <rPh sb="433" eb="434">
      <t>オモ</t>
    </rPh>
    <rPh sb="435" eb="437">
      <t>ヨウイン</t>
    </rPh>
    <rPh sb="438" eb="439">
      <t>カンガ</t>
    </rPh>
    <rPh sb="446" eb="448">
      <t>トウニュウ</t>
    </rPh>
    <phoneticPr fontId="4"/>
  </si>
  <si>
    <t>当町の特定環境保全公共下水道は流域関連公共下水道のため処理場を有せず、管渠が資産のほとんどを占めている。老朽化については、狭義の公共下水道が平成24年頃に概成したのに対し特定環境保全公共下水道は整備途上にあるため、現時点の有形固定資産減価償却率は狭義の公共下水道より小さいが、概成後は老朽化が進行し、延長に対する供用人口も少ないことなどから老朽化の進行における影響は狭義の公共下水道よりも大きくなると考えている。ストックマネジメントにおける長期かつ計画的な視点から予防保全を行い、施設の長期使用により老朽化における負担の軽減を図る。</t>
    <rPh sb="35" eb="37">
      <t>カンキョ</t>
    </rPh>
    <rPh sb="38" eb="40">
      <t>シサン</t>
    </rPh>
    <rPh sb="61" eb="63">
      <t>キョウギ</t>
    </rPh>
    <rPh sb="64" eb="66">
      <t>コウキョウ</t>
    </rPh>
    <rPh sb="66" eb="69">
      <t>ゲスイドウ</t>
    </rPh>
    <rPh sb="70" eb="72">
      <t>ヘイセイ</t>
    </rPh>
    <rPh sb="74" eb="75">
      <t>ネン</t>
    </rPh>
    <rPh sb="75" eb="76">
      <t>コロ</t>
    </rPh>
    <rPh sb="77" eb="79">
      <t>ガイセイ</t>
    </rPh>
    <rPh sb="83" eb="84">
      <t>タイ</t>
    </rPh>
    <rPh sb="85" eb="91">
      <t>トクテイカンキョウホゼン</t>
    </rPh>
    <rPh sb="91" eb="96">
      <t>コウキョウゲスイドウ</t>
    </rPh>
    <rPh sb="97" eb="99">
      <t>セイビ</t>
    </rPh>
    <rPh sb="99" eb="101">
      <t>トジョウ</t>
    </rPh>
    <rPh sb="107" eb="110">
      <t>ゲンジテン</t>
    </rPh>
    <rPh sb="111" eb="117">
      <t>ユウケイコテイシサン</t>
    </rPh>
    <rPh sb="117" eb="122">
      <t>ゲンカショウキャクリツ</t>
    </rPh>
    <rPh sb="123" eb="125">
      <t>キョウギ</t>
    </rPh>
    <rPh sb="126" eb="128">
      <t>コウキョウ</t>
    </rPh>
    <rPh sb="128" eb="131">
      <t>ゲスイドウ</t>
    </rPh>
    <rPh sb="133" eb="134">
      <t>チイ</t>
    </rPh>
    <rPh sb="138" eb="141">
      <t>ガイセイアト</t>
    </rPh>
    <rPh sb="142" eb="145">
      <t>ロウキュウカ</t>
    </rPh>
    <rPh sb="146" eb="148">
      <t>シンコウ</t>
    </rPh>
    <rPh sb="150" eb="152">
      <t>エンチョウ</t>
    </rPh>
    <rPh sb="153" eb="154">
      <t>タイ</t>
    </rPh>
    <rPh sb="156" eb="158">
      <t>キョウヨウ</t>
    </rPh>
    <rPh sb="158" eb="160">
      <t>ジンコウ</t>
    </rPh>
    <rPh sb="161" eb="162">
      <t>スク</t>
    </rPh>
    <rPh sb="174" eb="176">
      <t>シンコウ</t>
    </rPh>
    <rPh sb="180" eb="182">
      <t>エイキョウ</t>
    </rPh>
    <rPh sb="183" eb="185">
      <t>キョウギ</t>
    </rPh>
    <rPh sb="186" eb="188">
      <t>コウキョウ</t>
    </rPh>
    <rPh sb="188" eb="191">
      <t>シタスイドウ</t>
    </rPh>
    <rPh sb="200" eb="201">
      <t>カンガ</t>
    </rPh>
    <rPh sb="220" eb="222">
      <t>チョウキ</t>
    </rPh>
    <rPh sb="224" eb="227">
      <t>ケイカクテキ</t>
    </rPh>
    <rPh sb="228" eb="230">
      <t>シテン</t>
    </rPh>
    <rPh sb="237" eb="238">
      <t>オコナ</t>
    </rPh>
    <rPh sb="250" eb="253">
      <t>ロウキュウカ</t>
    </rPh>
    <rPh sb="257" eb="259">
      <t>フタン</t>
    </rPh>
    <rPh sb="260" eb="262">
      <t>ケイゲン</t>
    </rPh>
    <rPh sb="263" eb="264">
      <t>ハカ</t>
    </rPh>
    <phoneticPr fontId="4"/>
  </si>
  <si>
    <t>特定環境保全公共下水道は市街化区域における公共下水道に比べて人口、面積の両面から高資本の体質となる。当町では特定環境保全公共下水道事業、狭義の公共下水道事業、農業集落排水事業の3事業において使用料を同一体系として一体的に事業を行ってはいくこととしているが、特定環境保全公共下水道事業単体において持続可能な運営となるよう事務の改善を図り、普及啓発による未接続家屋のつなぎ込みや予防保全における施設の適正な維持管理に努める。</t>
    <rPh sb="12" eb="15">
      <t>シガイカ</t>
    </rPh>
    <rPh sb="15" eb="17">
      <t>クイキ</t>
    </rPh>
    <rPh sb="21" eb="23">
      <t>コウキョウ</t>
    </rPh>
    <rPh sb="23" eb="26">
      <t>ゲスイドウ</t>
    </rPh>
    <rPh sb="27" eb="28">
      <t>クラ</t>
    </rPh>
    <rPh sb="30" eb="32">
      <t>ジンコウ</t>
    </rPh>
    <rPh sb="33" eb="35">
      <t>メンセキ</t>
    </rPh>
    <rPh sb="36" eb="38">
      <t>リョウメン</t>
    </rPh>
    <rPh sb="40" eb="43">
      <t>コウシホン</t>
    </rPh>
    <rPh sb="44" eb="46">
      <t>タイシツ</t>
    </rPh>
    <rPh sb="50" eb="52">
      <t>トウチョウ</t>
    </rPh>
    <rPh sb="128" eb="139">
      <t>トクテイカンキョウホゼンコウキョウゲスイドウ</t>
    </rPh>
    <rPh sb="139" eb="141">
      <t>ジギョウ</t>
    </rPh>
    <rPh sb="141" eb="143">
      <t>タンタイ</t>
    </rPh>
    <rPh sb="147" eb="151">
      <t>ジゾクカノウ</t>
    </rPh>
    <rPh sb="152" eb="154">
      <t>ウンエイ</t>
    </rPh>
    <rPh sb="165" eb="166">
      <t>ハカ</t>
    </rPh>
    <rPh sb="168" eb="172">
      <t>フキュウケイハツ</t>
    </rPh>
    <rPh sb="175" eb="178">
      <t>ミセツゾク</t>
    </rPh>
    <rPh sb="178" eb="180">
      <t>カオク</t>
    </rPh>
    <rPh sb="184" eb="185">
      <t>コ</t>
    </rPh>
    <rPh sb="195" eb="197">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</si>
</sst>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4.24</c:v>
                </c:pt>
                <c:pt idx="1">
                  <c:v>7.26</c:v>
                </c:pt>
                <c:pt idx="2">
                  <c:v>2.4500000000000002</c:v>
                </c:pt>
                <c:pt idx="3">
                  <c:v>2.35</c:v>
                </c:pt>
                <c:pt idx="4">
                  <c:v>2.35</c:v>
                </c:pt>
              </c:numCache>
            </c:numRef>
          </c:val>
          <c:extLst>
            <c:ext xmlns:c16="http://schemas.microsoft.com/office/drawing/2014/chart" uri="{C3380CC4-5D6E-409C-BE32-E72D297353CC}">
              <c16:uniqueId val="{00000000-6915-45C7-AD97-D5CF31F24FE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6915-45C7-AD97-D5CF31F24FE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36-47A2-AA45-8C2A5751702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E536-47A2-AA45-8C2A5751702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82.29</c:v>
                </c:pt>
                <c:pt idx="1">
                  <c:v>81.489999999999995</c:v>
                </c:pt>
                <c:pt idx="2">
                  <c:v>85.05</c:v>
                </c:pt>
                <c:pt idx="3">
                  <c:v>84.29</c:v>
                </c:pt>
                <c:pt idx="4">
                  <c:v>84.79</c:v>
                </c:pt>
              </c:numCache>
            </c:numRef>
          </c:val>
          <c:extLst>
            <c:ext xmlns:c16="http://schemas.microsoft.com/office/drawing/2014/chart" uri="{C3380CC4-5D6E-409C-BE32-E72D297353CC}">
              <c16:uniqueId val="{00000000-9007-49A6-B903-9B528382CD2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9007-49A6-B903-9B528382CD2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107.16</c:v>
                </c:pt>
                <c:pt idx="1">
                  <c:v>108.34</c:v>
                </c:pt>
                <c:pt idx="2">
                  <c:v>105.81</c:v>
                </c:pt>
                <c:pt idx="3">
                  <c:v>103.38</c:v>
                </c:pt>
                <c:pt idx="4">
                  <c:v>103.08</c:v>
                </c:pt>
              </c:numCache>
            </c:numRef>
          </c:val>
          <c:extLst>
            <c:ext xmlns:c16="http://schemas.microsoft.com/office/drawing/2014/chart" uri="{C3380CC4-5D6E-409C-BE32-E72D297353CC}">
              <c16:uniqueId val="{00000000-3F0C-49C5-8E52-F4E016665A5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3F0C-49C5-8E52-F4E016665A5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8.8699999999999992</c:v>
                </c:pt>
                <c:pt idx="1">
                  <c:v>10.38</c:v>
                </c:pt>
                <c:pt idx="2">
                  <c:v>11.61</c:v>
                </c:pt>
                <c:pt idx="3">
                  <c:v>12.96</c:v>
                </c:pt>
                <c:pt idx="4">
                  <c:v>14.23</c:v>
                </c:pt>
              </c:numCache>
            </c:numRef>
          </c:val>
          <c:extLst>
            <c:ext xmlns:c16="http://schemas.microsoft.com/office/drawing/2014/chart" uri="{C3380CC4-5D6E-409C-BE32-E72D297353CC}">
              <c16:uniqueId val="{00000000-1E3E-47AA-BBC7-7EE2C7D6761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1E3E-47AA-BBC7-7EE2C7D6761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027-44B1-A8BC-2D3826F8BA4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9027-44B1-A8BC-2D3826F8BA4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A0-4DAF-AD28-A1C3D5AEC7A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18A0-4DAF-AD28-A1C3D5AEC7A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97.95</c:v>
                </c:pt>
                <c:pt idx="1">
                  <c:v>104.95</c:v>
                </c:pt>
                <c:pt idx="2">
                  <c:v>117.78</c:v>
                </c:pt>
                <c:pt idx="3">
                  <c:v>114.67</c:v>
                </c:pt>
                <c:pt idx="4">
                  <c:v>111.84</c:v>
                </c:pt>
              </c:numCache>
            </c:numRef>
          </c:val>
          <c:extLst>
            <c:ext xmlns:c16="http://schemas.microsoft.com/office/drawing/2014/chart" uri="{C3380CC4-5D6E-409C-BE32-E72D297353CC}">
              <c16:uniqueId val="{00000000-62B8-42D6-9C96-6527E130AEC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62B8-42D6-9C96-6527E130AEC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409.68</c:v>
                </c:pt>
                <c:pt idx="1">
                  <c:v>479.93</c:v>
                </c:pt>
                <c:pt idx="2">
                  <c:v>414.83</c:v>
                </c:pt>
                <c:pt idx="3">
                  <c:v>902.63</c:v>
                </c:pt>
                <c:pt idx="4">
                  <c:v>1118.68</c:v>
                </c:pt>
              </c:numCache>
            </c:numRef>
          </c:val>
          <c:extLst>
            <c:ext xmlns:c16="http://schemas.microsoft.com/office/drawing/2014/chart" uri="{C3380CC4-5D6E-409C-BE32-E72D297353CC}">
              <c16:uniqueId val="{00000000-7BBD-49B7-9D17-3325EE01724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7BBD-49B7-9D17-3325EE01724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93.34</c:v>
                </c:pt>
                <c:pt idx="2">
                  <c:v>100</c:v>
                </c:pt>
                <c:pt idx="3">
                  <c:v>100</c:v>
                </c:pt>
                <c:pt idx="4">
                  <c:v>100</c:v>
                </c:pt>
              </c:numCache>
            </c:numRef>
          </c:val>
          <c:extLst>
            <c:ext xmlns:c16="http://schemas.microsoft.com/office/drawing/2014/chart" uri="{C3380CC4-5D6E-409C-BE32-E72D297353CC}">
              <c16:uniqueId val="{00000000-1825-4522-8894-0D06583B2B3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1825-4522-8894-0D06583B2B3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150.09</c:v>
                </c:pt>
                <c:pt idx="1">
                  <c:v>160.76</c:v>
                </c:pt>
                <c:pt idx="2">
                  <c:v>150.01</c:v>
                </c:pt>
                <c:pt idx="3">
                  <c:v>150.03</c:v>
                </c:pt>
                <c:pt idx="4">
                  <c:v>150.16999999999999</c:v>
                </c:pt>
              </c:numCache>
            </c:numRef>
          </c:val>
          <c:extLst>
            <c:ext xmlns:c16="http://schemas.microsoft.com/office/drawing/2014/chart" uri="{C3380CC4-5D6E-409C-BE32-E72D297353CC}">
              <c16:uniqueId val="{00000000-D29A-4E29-84A1-26E9802DDBF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D29A-4E29-84A1-26E9802DDBF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T4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菰野町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40758</v>
      </c>
      <c r="AM8" s="41"/>
      <c r="AN8" s="41"/>
      <c r="AO8" s="41"/>
      <c r="AP8" s="41"/>
      <c r="AQ8" s="41"/>
      <c r="AR8" s="41"/>
      <c r="AS8" s="41"/>
      <c r="AT8" s="34">
        <f>データ!T6</f>
        <v>107.01</v>
      </c>
      <c r="AU8" s="34"/>
      <c r="AV8" s="34"/>
      <c r="AW8" s="34"/>
      <c r="AX8" s="34"/>
      <c r="AY8" s="34"/>
      <c r="AZ8" s="34"/>
      <c r="BA8" s="34"/>
      <c r="BB8" s="34">
        <f>データ!U6</f>
        <v>380.88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49.85</v>
      </c>
      <c r="J10" s="34"/>
      <c r="K10" s="34"/>
      <c r="L10" s="34"/>
      <c r="M10" s="34"/>
      <c r="N10" s="34"/>
      <c r="O10" s="34"/>
      <c r="P10" s="34">
        <f>データ!P6</f>
        <v>38.08</v>
      </c>
      <c r="Q10" s="34"/>
      <c r="R10" s="34"/>
      <c r="S10" s="34"/>
      <c r="T10" s="34"/>
      <c r="U10" s="34"/>
      <c r="V10" s="34"/>
      <c r="W10" s="34">
        <f>データ!Q6</f>
        <v>107.79</v>
      </c>
      <c r="X10" s="34"/>
      <c r="Y10" s="34"/>
      <c r="Z10" s="34"/>
      <c r="AA10" s="34"/>
      <c r="AB10" s="34"/>
      <c r="AC10" s="34"/>
      <c r="AD10" s="41">
        <f>データ!R6</f>
        <v>3146</v>
      </c>
      <c r="AE10" s="41"/>
      <c r="AF10" s="41"/>
      <c r="AG10" s="41"/>
      <c r="AH10" s="41"/>
      <c r="AI10" s="41"/>
      <c r="AJ10" s="41"/>
      <c r="AK10" s="2"/>
      <c r="AL10" s="41">
        <f>データ!V6</f>
        <v>15481</v>
      </c>
      <c r="AM10" s="41"/>
      <c r="AN10" s="41"/>
      <c r="AO10" s="41"/>
      <c r="AP10" s="41"/>
      <c r="AQ10" s="41"/>
      <c r="AR10" s="41"/>
      <c r="AS10" s="41"/>
      <c r="AT10" s="34">
        <f>データ!W6</f>
        <v>4.8499999999999996</v>
      </c>
      <c r="AU10" s="34"/>
      <c r="AV10" s="34"/>
      <c r="AW10" s="34"/>
      <c r="AX10" s="34"/>
      <c r="AY10" s="34"/>
      <c r="AZ10" s="34"/>
      <c r="BA10" s="34"/>
      <c r="BB10" s="34">
        <f>データ!X6</f>
        <v>3191.96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116</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3NLZi3IHrRw/tqSKHjJa0sG+6yk2A0FORFofodOgOXqGimIhdfa6MOS718CC0+XsyLn/svZttGWwnm/dllWy0w==" saltValue="tGuU7hYaB7PNppANdbVzU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243418</v>
      </c>
      <c r="D6" s="19">
        <f t="shared" si="3"/>
        <v>46</v>
      </c>
      <c r="E6" s="19">
        <f t="shared" si="3"/>
        <v>17</v>
      </c>
      <c r="F6" s="19">
        <f t="shared" si="3"/>
        <v>4</v>
      </c>
      <c r="G6" s="19">
        <f t="shared" si="3"/>
        <v>0</v>
      </c>
      <c r="H6" s="19" t="str">
        <f t="shared" si="3"/>
        <v>三重県　菰野町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49.85</v>
      </c>
      <c r="P6" s="20">
        <f t="shared" si="3"/>
        <v>38.08</v>
      </c>
      <c r="Q6" s="20">
        <f t="shared" si="3"/>
        <v>107.79</v>
      </c>
      <c r="R6" s="20">
        <f t="shared" si="3"/>
        <v>3146</v>
      </c>
      <c r="S6" s="20">
        <f t="shared" si="3"/>
        <v>40758</v>
      </c>
      <c r="T6" s="20">
        <f t="shared" si="3"/>
        <v>107.01</v>
      </c>
      <c r="U6" s="20">
        <f t="shared" si="3"/>
        <v>380.88</v>
      </c>
      <c r="V6" s="20">
        <f t="shared" si="3"/>
        <v>15481</v>
      </c>
      <c r="W6" s="20">
        <f t="shared" si="3"/>
        <v>4.8499999999999996</v>
      </c>
      <c r="X6" s="20">
        <f t="shared" si="3"/>
        <v>3191.96</v>
      </c>
      <c r="Y6" s="21">
        <f>IF(Y7="",NA(),Y7)</f>
        <v>107.16</v>
      </c>
      <c r="Z6" s="21">
        <f t="shared" ref="Z6:AH6" si="4">IF(Z7="",NA(),Z7)</f>
        <v>108.34</v>
      </c>
      <c r="AA6" s="21">
        <f t="shared" si="4"/>
        <v>105.81</v>
      </c>
      <c r="AB6" s="21">
        <f t="shared" si="4"/>
        <v>103.38</v>
      </c>
      <c r="AC6" s="21">
        <f t="shared" si="4"/>
        <v>103.08</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97.95</v>
      </c>
      <c r="AV6" s="21">
        <f t="shared" ref="AV6:BD6" si="6">IF(AV7="",NA(),AV7)</f>
        <v>104.95</v>
      </c>
      <c r="AW6" s="21">
        <f t="shared" si="6"/>
        <v>117.78</v>
      </c>
      <c r="AX6" s="21">
        <f t="shared" si="6"/>
        <v>114.67</v>
      </c>
      <c r="AY6" s="21">
        <f t="shared" si="6"/>
        <v>111.84</v>
      </c>
      <c r="AZ6" s="21">
        <f t="shared" si="6"/>
        <v>44.24</v>
      </c>
      <c r="BA6" s="21">
        <f t="shared" si="6"/>
        <v>43.07</v>
      </c>
      <c r="BB6" s="21">
        <f t="shared" si="6"/>
        <v>45.42</v>
      </c>
      <c r="BC6" s="21">
        <f t="shared" si="6"/>
        <v>50.63</v>
      </c>
      <c r="BD6" s="21">
        <f t="shared" si="6"/>
        <v>53.28</v>
      </c>
      <c r="BE6" s="20" t="str">
        <f>IF(BE7="","",IF(BE7="-","【-】","【"&amp;SUBSTITUTE(TEXT(BE7,"#,##0.00"),"-","△")&amp;"】"))</f>
        <v>【50.90】</v>
      </c>
      <c r="BF6" s="21">
        <f>IF(BF7="",NA(),BF7)</f>
        <v>409.68</v>
      </c>
      <c r="BG6" s="21">
        <f t="shared" ref="BG6:BO6" si="7">IF(BG7="",NA(),BG7)</f>
        <v>479.93</v>
      </c>
      <c r="BH6" s="21">
        <f t="shared" si="7"/>
        <v>414.83</v>
      </c>
      <c r="BI6" s="21">
        <f t="shared" si="7"/>
        <v>902.63</v>
      </c>
      <c r="BJ6" s="21">
        <f t="shared" si="7"/>
        <v>1118.68</v>
      </c>
      <c r="BK6" s="21">
        <f t="shared" si="7"/>
        <v>1258.43</v>
      </c>
      <c r="BL6" s="21">
        <f t="shared" si="7"/>
        <v>1163.75</v>
      </c>
      <c r="BM6" s="21">
        <f t="shared" si="7"/>
        <v>1195.47</v>
      </c>
      <c r="BN6" s="21">
        <f t="shared" si="7"/>
        <v>1168.69</v>
      </c>
      <c r="BO6" s="21">
        <f t="shared" si="7"/>
        <v>1142.44</v>
      </c>
      <c r="BP6" s="20" t="str">
        <f>IF(BP7="","",IF(BP7="-","【-】","【"&amp;SUBSTITUTE(TEXT(BP7,"#,##0.00"),"-","△")&amp;"】"))</f>
        <v>【1,099.15】</v>
      </c>
      <c r="BQ6" s="21">
        <f>IF(BQ7="",NA(),BQ7)</f>
        <v>100</v>
      </c>
      <c r="BR6" s="21">
        <f t="shared" ref="BR6:BZ6" si="8">IF(BR7="",NA(),BR7)</f>
        <v>93.34</v>
      </c>
      <c r="BS6" s="21">
        <f t="shared" si="8"/>
        <v>100</v>
      </c>
      <c r="BT6" s="21">
        <f t="shared" si="8"/>
        <v>100</v>
      </c>
      <c r="BU6" s="21">
        <f t="shared" si="8"/>
        <v>100</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150.09</v>
      </c>
      <c r="CC6" s="21">
        <f t="shared" ref="CC6:CK6" si="9">IF(CC7="",NA(),CC7)</f>
        <v>160.76</v>
      </c>
      <c r="CD6" s="21">
        <f t="shared" si="9"/>
        <v>150.01</v>
      </c>
      <c r="CE6" s="21">
        <f t="shared" si="9"/>
        <v>150.03</v>
      </c>
      <c r="CF6" s="21">
        <f t="shared" si="9"/>
        <v>150.16999999999999</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82.29</v>
      </c>
      <c r="CY6" s="21">
        <f t="shared" ref="CY6:DG6" si="11">IF(CY7="",NA(),CY7)</f>
        <v>81.489999999999995</v>
      </c>
      <c r="CZ6" s="21">
        <f t="shared" si="11"/>
        <v>85.05</v>
      </c>
      <c r="DA6" s="21">
        <f t="shared" si="11"/>
        <v>84.29</v>
      </c>
      <c r="DB6" s="21">
        <f t="shared" si="11"/>
        <v>84.79</v>
      </c>
      <c r="DC6" s="21">
        <f t="shared" si="11"/>
        <v>84.19</v>
      </c>
      <c r="DD6" s="21">
        <f t="shared" si="11"/>
        <v>84.34</v>
      </c>
      <c r="DE6" s="21">
        <f t="shared" si="11"/>
        <v>84.34</v>
      </c>
      <c r="DF6" s="21">
        <f t="shared" si="11"/>
        <v>84.73</v>
      </c>
      <c r="DG6" s="21">
        <f t="shared" si="11"/>
        <v>84.21</v>
      </c>
      <c r="DH6" s="20" t="str">
        <f>IF(DH7="","",IF(DH7="-","【-】","【"&amp;SUBSTITUTE(TEXT(DH7,"#,##0.00"),"-","△")&amp;"】"))</f>
        <v>【86.31】</v>
      </c>
      <c r="DI6" s="21">
        <f>IF(DI7="",NA(),DI7)</f>
        <v>8.8699999999999992</v>
      </c>
      <c r="DJ6" s="21">
        <f t="shared" ref="DJ6:DR6" si="12">IF(DJ7="",NA(),DJ7)</f>
        <v>10.38</v>
      </c>
      <c r="DK6" s="21">
        <f t="shared" si="12"/>
        <v>11.61</v>
      </c>
      <c r="DL6" s="21">
        <f t="shared" si="12"/>
        <v>12.96</v>
      </c>
      <c r="DM6" s="21">
        <f t="shared" si="12"/>
        <v>14.23</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1">
        <f>IF(EE7="",NA(),EE7)</f>
        <v>4.24</v>
      </c>
      <c r="EF6" s="21">
        <f t="shared" ref="EF6:EN6" si="14">IF(EF7="",NA(),EF7)</f>
        <v>7.26</v>
      </c>
      <c r="EG6" s="21">
        <f t="shared" si="14"/>
        <v>2.4500000000000002</v>
      </c>
      <c r="EH6" s="21">
        <f t="shared" si="14"/>
        <v>2.35</v>
      </c>
      <c r="EI6" s="21">
        <f t="shared" si="14"/>
        <v>2.35</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243418</v>
      </c>
      <c r="D7" s="23">
        <v>46</v>
      </c>
      <c r="E7" s="23">
        <v>17</v>
      </c>
      <c r="F7" s="23">
        <v>4</v>
      </c>
      <c r="G7" s="23">
        <v>0</v>
      </c>
      <c r="H7" s="23" t="s">
        <v>96</v>
      </c>
      <c r="I7" s="23" t="s">
        <v>97</v>
      </c>
      <c r="J7" s="23" t="s">
        <v>98</v>
      </c>
      <c r="K7" s="23" t="s">
        <v>99</v>
      </c>
      <c r="L7" s="23" t="s">
        <v>100</v>
      </c>
      <c r="M7" s="23" t="s">
        <v>101</v>
      </c>
      <c r="N7" s="24" t="s">
        <v>102</v>
      </c>
      <c r="O7" s="24">
        <v>49.85</v>
      </c>
      <c r="P7" s="24">
        <v>38.08</v>
      </c>
      <c r="Q7" s="24">
        <v>107.79</v>
      </c>
      <c r="R7" s="24">
        <v>3146</v>
      </c>
      <c r="S7" s="24">
        <v>40758</v>
      </c>
      <c r="T7" s="24">
        <v>107.01</v>
      </c>
      <c r="U7" s="24">
        <v>380.88</v>
      </c>
      <c r="V7" s="24">
        <v>15481</v>
      </c>
      <c r="W7" s="24">
        <v>4.8499999999999996</v>
      </c>
      <c r="X7" s="24">
        <v>3191.96</v>
      </c>
      <c r="Y7" s="24">
        <v>107.16</v>
      </c>
      <c r="Z7" s="24">
        <v>108.34</v>
      </c>
      <c r="AA7" s="24">
        <v>105.81</v>
      </c>
      <c r="AB7" s="24">
        <v>103.38</v>
      </c>
      <c r="AC7" s="24">
        <v>103.08</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97.95</v>
      </c>
      <c r="AV7" s="24">
        <v>104.95</v>
      </c>
      <c r="AW7" s="24">
        <v>117.78</v>
      </c>
      <c r="AX7" s="24">
        <v>114.67</v>
      </c>
      <c r="AY7" s="24">
        <v>111.84</v>
      </c>
      <c r="AZ7" s="24">
        <v>44.24</v>
      </c>
      <c r="BA7" s="24">
        <v>43.07</v>
      </c>
      <c r="BB7" s="24">
        <v>45.42</v>
      </c>
      <c r="BC7" s="24">
        <v>50.63</v>
      </c>
      <c r="BD7" s="24">
        <v>53.28</v>
      </c>
      <c r="BE7" s="24">
        <v>50.9</v>
      </c>
      <c r="BF7" s="24">
        <v>409.68</v>
      </c>
      <c r="BG7" s="24">
        <v>479.93</v>
      </c>
      <c r="BH7" s="24">
        <v>414.83</v>
      </c>
      <c r="BI7" s="24">
        <v>902.63</v>
      </c>
      <c r="BJ7" s="24">
        <v>1118.68</v>
      </c>
      <c r="BK7" s="24">
        <v>1258.43</v>
      </c>
      <c r="BL7" s="24">
        <v>1163.75</v>
      </c>
      <c r="BM7" s="24">
        <v>1195.47</v>
      </c>
      <c r="BN7" s="24">
        <v>1168.69</v>
      </c>
      <c r="BO7" s="24">
        <v>1142.44</v>
      </c>
      <c r="BP7" s="24">
        <v>1099.1500000000001</v>
      </c>
      <c r="BQ7" s="24">
        <v>100</v>
      </c>
      <c r="BR7" s="24">
        <v>93.34</v>
      </c>
      <c r="BS7" s="24">
        <v>100</v>
      </c>
      <c r="BT7" s="24">
        <v>100</v>
      </c>
      <c r="BU7" s="24">
        <v>100</v>
      </c>
      <c r="BV7" s="24">
        <v>73.36</v>
      </c>
      <c r="BW7" s="24">
        <v>72.599999999999994</v>
      </c>
      <c r="BX7" s="24">
        <v>69.430000000000007</v>
      </c>
      <c r="BY7" s="24">
        <v>70.709999999999994</v>
      </c>
      <c r="BZ7" s="24">
        <v>66.63</v>
      </c>
      <c r="CA7" s="24">
        <v>72.92</v>
      </c>
      <c r="CB7" s="24">
        <v>150.09</v>
      </c>
      <c r="CC7" s="24">
        <v>160.76</v>
      </c>
      <c r="CD7" s="24">
        <v>150.01</v>
      </c>
      <c r="CE7" s="24">
        <v>150.03</v>
      </c>
      <c r="CF7" s="24">
        <v>150.16999999999999</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82.29</v>
      </c>
      <c r="CY7" s="24">
        <v>81.489999999999995</v>
      </c>
      <c r="CZ7" s="24">
        <v>85.05</v>
      </c>
      <c r="DA7" s="24">
        <v>84.29</v>
      </c>
      <c r="DB7" s="24">
        <v>84.79</v>
      </c>
      <c r="DC7" s="24">
        <v>84.19</v>
      </c>
      <c r="DD7" s="24">
        <v>84.34</v>
      </c>
      <c r="DE7" s="24">
        <v>84.34</v>
      </c>
      <c r="DF7" s="24">
        <v>84.73</v>
      </c>
      <c r="DG7" s="24">
        <v>84.21</v>
      </c>
      <c r="DH7" s="24">
        <v>86.31</v>
      </c>
      <c r="DI7" s="24">
        <v>8.8699999999999992</v>
      </c>
      <c r="DJ7" s="24">
        <v>10.38</v>
      </c>
      <c r="DK7" s="24">
        <v>11.61</v>
      </c>
      <c r="DL7" s="24">
        <v>12.96</v>
      </c>
      <c r="DM7" s="24">
        <v>14.23</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4.24</v>
      </c>
      <c r="EF7" s="24">
        <v>7.26</v>
      </c>
      <c r="EG7" s="24">
        <v>2.4500000000000002</v>
      </c>
      <c r="EH7" s="24">
        <v>2.35</v>
      </c>
      <c r="EI7" s="24">
        <v>2.35</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