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上下水道課\上下水道課共通\令和7年度決算　経営分析比較表\"/>
    </mc:Choice>
  </mc:AlternateContent>
  <workbookProtection workbookAlgorithmName="SHA-512" workbookHashValue="eAFh3VcX7MdNqlbR26pcrXgqFYd4/VyG+Vn8Hm0Dl5eVm/IYBlHYGo38i8p5H6rZYdCasKw9AuQqcyA6PYjkuQ==" workbookSaltValue="mqRntdBjhST0blYCV0xvg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<sst xmlns="http://schemas.openxmlformats.org/spreadsheetml/2006/main" count="228" uniqueCount="113">
  <si>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</si>
  <si>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</si>
  <si>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</si>
  <si>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</si>
  <si>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</si>
  <si>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</si>
  <si>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</si>
  <si>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</si>
  <si>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</si>
  <si>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</si>
  <si>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</si>
  <si>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</si>
  <si>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</si>
  <si>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</si>
  <si>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</si>
  <si>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</si>
  <si>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</si>
  <si>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</si>
  <si>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</si>
  <si>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</si>
  <si>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</si>
  <si>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</si>
  <si>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</si>
  <si>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</si>
  <si>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</si>
  <si>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</si>
  <si>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</si>
  <si>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</si>
  <si>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</si>
  <si>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</si>
  <si>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</si>
  <si>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</si>
  <si>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</si>
  <si>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</si>
  <si>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</si>
  <si>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</si>
  <si>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</si>
  <si>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</si>
  <si>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</si>
  <si>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</si>
  <si>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</si>
  <si>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</si>
  <si>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</si>
  <si>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</si>
  <si>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</si>
  <si>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</si>
  <si>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</si>
  <si>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</si>
  <si>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</si>
  <si>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</si>
  <si>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</si>
  <si>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</si>
  <si>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</si>
  <si>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</si>
  <si>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</si>
  <si>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</si>
  <si>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</si>
  <si>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</si>
  <si>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</si>
  <si>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</si>
  <si>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</si>
  <si>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</si>
  <si>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</si>
  <si>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</si>
  <si>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</si>
  <si>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</si>
  <si>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</si>
  <si>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</si>
  <si>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</si>
  <si>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</si>
  <si>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</si>
  <si>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</si>
  <si>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</si>
  <si>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</si>
  <si>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</si>
  <si>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</si>
  <si>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</si>
  <si>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</si>
  <si>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</si>
  <si>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</si>
  <si>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</si>
  <si>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</si>
  <si>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</si>
  <si>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</si>
  <si>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</si>
  <si>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</si>
  <si>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</si>
  <si>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</si>
  <si>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</si>
  <si>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</si>
  <si>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</si>
  <si>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</si>
  <si>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</si>
  <si>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</si>
  <si>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</si>
  <si>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</si>
  <si>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</si>
  <si>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</si>
  <si>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</si>
  <si>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</si>
  <si>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</si>
  <si>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</si>
  <si>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</si>
  <si>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</si>
  <si>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</si>
  <si>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</si>
  <si>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</si>
  <si>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</si>
  <si>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</si>
  <si>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</si>
  <si>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償却率：前年度より減少した。要因は浄水施設を更新したことで分母に当たる資産総額が増加したことによるものだが、比率は50％を超過しているため、適正な更新計画に基づく資産管理に努める。
②管路経年化率：前年度より増加したもののわずかではある。引き続き緊急度や重要性を踏まえ適正な管路更新を行う。
③管路更新率：類似団体の平均値より高く、1％を超えた管路更新率を維持する一方、管路経年率はわずかではあるが増加しているため、引き続き適正な管路更新を行う。</t>
    <rPh sb="16" eb="18">
      <t>ゲンショウ</t>
    </rPh>
    <rPh sb="21" eb="23">
      <t>ヨウイン</t>
    </rPh>
    <rPh sb="24" eb="28">
      <t>ジョウスイシセツ</t>
    </rPh>
    <rPh sb="29" eb="31">
      <t>コウシン</t>
    </rPh>
    <rPh sb="36" eb="38">
      <t>ブンボ</t>
    </rPh>
    <rPh sb="39" eb="40">
      <t>ア</t>
    </rPh>
    <rPh sb="42" eb="46">
      <t>シサンソウガク</t>
    </rPh>
    <rPh sb="47" eb="49">
      <t>ゾウカ</t>
    </rPh>
    <rPh sb="61" eb="63">
      <t>ヒリツ</t>
    </rPh>
    <rPh sb="68" eb="70">
      <t>チョウカ</t>
    </rPh>
    <rPh sb="77" eb="79">
      <t>テキセイ</t>
    </rPh>
    <rPh sb="80" eb="82">
      <t>コウシン</t>
    </rPh>
    <rPh sb="82" eb="84">
      <t>ケイカク</t>
    </rPh>
    <rPh sb="85" eb="86">
      <t>モト</t>
    </rPh>
    <rPh sb="88" eb="92">
      <t>シサンカンリ</t>
    </rPh>
    <rPh sb="93" eb="94">
      <t>ツト</t>
    </rPh>
    <rPh sb="108" eb="109">
      <t>ド</t>
    </rPh>
    <rPh sb="111" eb="113">
      <t>ゾウカ</t>
    </rPh>
    <rPh sb="126" eb="127">
      <t>ヒ</t>
    </rPh>
    <rPh sb="128" eb="129">
      <t>ツヅ</t>
    </rPh>
    <rPh sb="130" eb="133">
      <t>キンキュウド</t>
    </rPh>
    <rPh sb="134" eb="137">
      <t>ジュウヨウセイ</t>
    </rPh>
    <rPh sb="138" eb="139">
      <t>フ</t>
    </rPh>
    <rPh sb="141" eb="143">
      <t>テキセイ</t>
    </rPh>
    <rPh sb="144" eb="148">
      <t>カンロコウシン</t>
    </rPh>
    <rPh sb="149" eb="150">
      <t>オコナ</t>
    </rPh>
    <rPh sb="160" eb="162">
      <t>ルイジ</t>
    </rPh>
    <rPh sb="162" eb="164">
      <t>ダンタイ</t>
    </rPh>
    <rPh sb="170" eb="171">
      <t>タカ</t>
    </rPh>
    <rPh sb="179" eb="184">
      <t>カンロコウシンリツ</t>
    </rPh>
    <rPh sb="185" eb="187">
      <t>イジ</t>
    </rPh>
    <rPh sb="189" eb="191">
      <t>イッポウ</t>
    </rPh>
    <rPh sb="192" eb="196">
      <t>カンロケイネン</t>
    </rPh>
    <rPh sb="196" eb="197">
      <t>リツ</t>
    </rPh>
    <rPh sb="206" eb="208">
      <t>ゾウカ</t>
    </rPh>
    <rPh sb="215" eb="216">
      <t>ヒ</t>
    </rPh>
    <rPh sb="217" eb="218">
      <t>ツヅ</t>
    </rPh>
    <rPh sb="219" eb="221">
      <t>テキセイ</t>
    </rPh>
    <rPh sb="222" eb="224">
      <t>カンロ</t>
    </rPh>
    <rPh sb="224" eb="226">
      <t>コウシン</t>
    </rPh>
    <rPh sb="227" eb="228">
      <t>オコナ</t>
    </rPh>
    <phoneticPr fontId="4"/>
  </si>
  <si>
    <r>
      <t>①経常収支比率：給水収益等により事業費が賄われている。令和4年度以降営業費用の増加により比率が減少している。
③流動比率：令和6年度において大きく減少している。要因は浄水施設の更新工事の支払が完成時期から4月となり年度末において未払金（流動負債）が増加したことよるもの。</t>
    </r>
    <r>
      <rPr>
        <sz val="11"/>
        <rFont val="ＭＳ ゴシック"/>
        <family val="3"/>
        <charset val="128"/>
      </rPr>
      <t xml:space="preserve">
⑤料金回収率：物価高対策として水道料金のうち基本料金2か月分を減免したことで給水収益が減少し、料金回収率は95.21％となった。この減収分は一般会計が全額補てんしているため、補てん分を給水収益に加えると料金回収率は103.9％まで回復する。
なお、令和2年度と令和4年度が6か月分、令和5年度が4か月分の基本料金を減免したことでいずれの年度も100％を下回り、実施していない令和3年度においては113.47％となっている。
⑥給水原価：類似団体の平均値と比べて低い数値となっているが、近年の労務単価の上昇等により増加傾向にある。
⑦施設利用率:類似団体に比べると安定的な</t>
    </r>
    <r>
      <rPr>
        <sz val="11"/>
        <color theme="1"/>
        <rFont val="ＭＳ ゴシック"/>
        <family val="3"/>
        <charset val="128"/>
      </rPr>
      <t>施設の能力規模を維持していると考えられる。引き続き効率的な施設の使用に努め、更新等に当たっては有収水量の減少も想定した適正な規模とする必要がある。
⑧有収率：類似団体の平均を上回っており、引き続き漏水調査や早期修繕により配水量が収益に結び付くよう努める。</t>
    </r>
    <rPh sb="12" eb="13">
      <t>トウ</t>
    </rPh>
    <rPh sb="16" eb="19">
      <t>ジギョウヒ</t>
    </rPh>
    <rPh sb="27" eb="29">
      <t>レイワ</t>
    </rPh>
    <rPh sb="30" eb="32">
      <t>ネンド</t>
    </rPh>
    <rPh sb="32" eb="34">
      <t>イコウ</t>
    </rPh>
    <rPh sb="34" eb="38">
      <t>エイギョウヒヨウ</t>
    </rPh>
    <rPh sb="39" eb="41">
      <t>ゾウカ</t>
    </rPh>
    <rPh sb="44" eb="46">
      <t>ヒリツ</t>
    </rPh>
    <rPh sb="47" eb="49">
      <t>ゲンショウ</t>
    </rPh>
    <rPh sb="61" eb="63">
      <t>レイワ</t>
    </rPh>
    <rPh sb="64" eb="66">
      <t>ネンド</t>
    </rPh>
    <rPh sb="70" eb="71">
      <t>オオ</t>
    </rPh>
    <rPh sb="73" eb="75">
      <t>ゲンショウ</t>
    </rPh>
    <rPh sb="80" eb="82">
      <t>ヨウイン</t>
    </rPh>
    <rPh sb="83" eb="87">
      <t>ジョウスイシセツ</t>
    </rPh>
    <rPh sb="88" eb="90">
      <t>コウシン</t>
    </rPh>
    <rPh sb="90" eb="92">
      <t>コウジ</t>
    </rPh>
    <rPh sb="93" eb="95">
      <t>シハラ</t>
    </rPh>
    <rPh sb="96" eb="98">
      <t>カンセイ</t>
    </rPh>
    <rPh sb="98" eb="100">
      <t>ジキ</t>
    </rPh>
    <rPh sb="103" eb="104">
      <t>ガツ</t>
    </rPh>
    <rPh sb="107" eb="110">
      <t>ネンドマツ</t>
    </rPh>
    <rPh sb="114" eb="117">
      <t>ミハライキン</t>
    </rPh>
    <rPh sb="118" eb="120">
      <t>リュウドウ</t>
    </rPh>
    <rPh sb="120" eb="122">
      <t>フサイ</t>
    </rPh>
    <rPh sb="124" eb="126">
      <t>ゾウカ</t>
    </rPh>
    <rPh sb="146" eb="148">
      <t>タイサク</t>
    </rPh>
    <rPh sb="153" eb="155">
      <t>リョウキン</t>
    </rPh>
    <rPh sb="183" eb="188">
      <t>リョウキンカイシュウリツ</t>
    </rPh>
    <rPh sb="202" eb="205">
      <t>ゲンシュウブン</t>
    </rPh>
    <rPh sb="211" eb="213">
      <t>ゼンガク</t>
    </rPh>
    <rPh sb="213" eb="214">
      <t>ホ</t>
    </rPh>
    <rPh sb="223" eb="224">
      <t>ホ</t>
    </rPh>
    <rPh sb="226" eb="227">
      <t>ブン</t>
    </rPh>
    <rPh sb="228" eb="232">
      <t>キュウスイシュウエキ</t>
    </rPh>
    <rPh sb="233" eb="234">
      <t>クワ</t>
    </rPh>
    <rPh sb="237" eb="242">
      <t>リョウキンカイシュウリツ</t>
    </rPh>
    <rPh sb="260" eb="262">
      <t>レイワ</t>
    </rPh>
    <rPh sb="263" eb="265">
      <t>ネンド</t>
    </rPh>
    <rPh sb="266" eb="268">
      <t>レイワ</t>
    </rPh>
    <rPh sb="269" eb="271">
      <t>ネンド</t>
    </rPh>
    <rPh sb="274" eb="276">
      <t>ゲツブン</t>
    </rPh>
    <rPh sb="277" eb="279">
      <t>レイワ</t>
    </rPh>
    <rPh sb="280" eb="282">
      <t>ネンド</t>
    </rPh>
    <rPh sb="285" eb="287">
      <t>ゲツブン</t>
    </rPh>
    <rPh sb="288" eb="292">
      <t>キホンリョウキン</t>
    </rPh>
    <rPh sb="293" eb="295">
      <t>ゲンメン</t>
    </rPh>
    <rPh sb="304" eb="306">
      <t>ネンド</t>
    </rPh>
    <rPh sb="312" eb="314">
      <t>シタマワ</t>
    </rPh>
    <rPh sb="316" eb="318">
      <t>ジッシ</t>
    </rPh>
    <rPh sb="323" eb="325">
      <t>レイワ</t>
    </rPh>
    <rPh sb="326" eb="328">
      <t>ネンド</t>
    </rPh>
    <rPh sb="354" eb="356">
      <t>ルイジ</t>
    </rPh>
    <rPh sb="359" eb="362">
      <t>ヘイキンチ</t>
    </rPh>
    <rPh sb="378" eb="380">
      <t>キンネン</t>
    </rPh>
    <rPh sb="381" eb="385">
      <t>ロウムタンカ</t>
    </rPh>
    <rPh sb="386" eb="388">
      <t>ジョウショウ</t>
    </rPh>
    <rPh sb="388" eb="389">
      <t>トウ</t>
    </rPh>
    <rPh sb="392" eb="394">
      <t>ゾウカ</t>
    </rPh>
    <rPh sb="394" eb="396">
      <t>ケイコウ</t>
    </rPh>
    <rPh sb="408" eb="410">
      <t>ルイジ</t>
    </rPh>
    <rPh sb="410" eb="412">
      <t>ダンタイ</t>
    </rPh>
    <rPh sb="413" eb="414">
      <t>クラ</t>
    </rPh>
    <rPh sb="442" eb="443">
      <t>ヒ</t>
    </rPh>
    <rPh sb="444" eb="445">
      <t>ツヅ</t>
    </rPh>
    <rPh sb="450" eb="452">
      <t>シセツ</t>
    </rPh>
    <rPh sb="453" eb="455">
      <t>シヨウ</t>
    </rPh>
    <rPh sb="459" eb="461">
      <t>コウシン</t>
    </rPh>
    <rPh sb="461" eb="462">
      <t>トウ</t>
    </rPh>
    <rPh sb="463" eb="464">
      <t>ア</t>
    </rPh>
    <rPh sb="468" eb="472">
      <t>ユウシュウスイリョウ</t>
    </rPh>
    <rPh sb="473" eb="475">
      <t>ゲンショウ</t>
    </rPh>
    <rPh sb="476" eb="478">
      <t>ソウテイ</t>
    </rPh>
    <rPh sb="480" eb="482">
      <t>テキセイ</t>
    </rPh>
    <rPh sb="483" eb="485">
      <t>キボ</t>
    </rPh>
    <rPh sb="488" eb="490">
      <t>ヒツヨウ</t>
    </rPh>
    <rPh sb="515" eb="516">
      <t>ヒ</t>
    </rPh>
    <rPh sb="517" eb="518">
      <t>ツヅ</t>
    </rPh>
    <rPh sb="524" eb="526">
      <t>ソウキ</t>
    </rPh>
    <phoneticPr fontId="4"/>
  </si>
  <si>
    <t>各種指標から類似団体と比べると概ね健全な経営状態にあると考えられるが、これは短期的に見て取れるものであって、今後10年の間に想定される有収水量の減少や施設の老朽化、物価高騰を踏まえた収支を担保するため、令和7年度に料金改定を行い経営基盤の強化を図る。
有形固定資産の減価償却率は50％を超過し類似団体を上回っていたが、主要な管路の経年化率は15％と類似団体を下回り、増加率も圧縮している。今後は老朽化した配水池と直結した送水管の更新を一体的に行うなど、引き続き緊急性や重要度、財政状況を踏まえて計画的に施設の更新を行う。財政状況について給水収益は増収を見込むことは難しくむしろ減少していく前提で収支を見通さなければならない。金利も上昇が続いており、施設の老朽化に対する留保財源の確保は終わることのない課題となっている。</t>
    <rPh sb="0" eb="2">
      <t>カクシュ</t>
    </rPh>
    <rPh sb="2" eb="4">
      <t>シヒョウ</t>
    </rPh>
    <rPh sb="6" eb="10">
      <t>ルイジダンタイ</t>
    </rPh>
    <rPh sb="11" eb="12">
      <t>クラ</t>
    </rPh>
    <rPh sb="15" eb="16">
      <t>オオム</t>
    </rPh>
    <rPh sb="17" eb="19">
      <t>ケンゼン</t>
    </rPh>
    <rPh sb="20" eb="22">
      <t>ケイエイ</t>
    </rPh>
    <rPh sb="22" eb="24">
      <t>ジョウタイ</t>
    </rPh>
    <rPh sb="28" eb="29">
      <t>カンガ</t>
    </rPh>
    <rPh sb="38" eb="41">
      <t>タンキテキ</t>
    </rPh>
    <rPh sb="42" eb="43">
      <t>ミ</t>
    </rPh>
    <rPh sb="44" eb="45">
      <t>ト</t>
    </rPh>
    <rPh sb="60" eb="61">
      <t>アイダ</t>
    </rPh>
    <rPh sb="62" eb="64">
      <t>ソウテイ</t>
    </rPh>
    <rPh sb="67" eb="71">
      <t>ユウシュウスイリョウ</t>
    </rPh>
    <rPh sb="72" eb="74">
      <t>ゲンショウ</t>
    </rPh>
    <rPh sb="75" eb="77">
      <t>シセツ</t>
    </rPh>
    <rPh sb="78" eb="81">
      <t>ロウキュウカ</t>
    </rPh>
    <rPh sb="82" eb="86">
      <t>ブッカコウトウ</t>
    </rPh>
    <rPh sb="87" eb="88">
      <t>フ</t>
    </rPh>
    <rPh sb="91" eb="93">
      <t>シュウシ</t>
    </rPh>
    <rPh sb="94" eb="96">
      <t>タンポ</t>
    </rPh>
    <rPh sb="101" eb="103">
      <t>レイワ</t>
    </rPh>
    <rPh sb="104" eb="105">
      <t>ネン</t>
    </rPh>
    <rPh sb="105" eb="106">
      <t>ド</t>
    </rPh>
    <rPh sb="107" eb="109">
      <t>リョウキン</t>
    </rPh>
    <rPh sb="109" eb="111">
      <t>カイテイ</t>
    </rPh>
    <rPh sb="112" eb="113">
      <t>オコナ</t>
    </rPh>
    <rPh sb="114" eb="116">
      <t>ケイエイ</t>
    </rPh>
    <rPh sb="116" eb="118">
      <t>キバン</t>
    </rPh>
    <rPh sb="119" eb="121">
      <t>キョウカ</t>
    </rPh>
    <rPh sb="122" eb="123">
      <t>ハカ</t>
    </rPh>
    <rPh sb="143" eb="145">
      <t>チョウカ</t>
    </rPh>
    <rPh sb="146" eb="150">
      <t>ルイジダンタイ</t>
    </rPh>
    <rPh sb="151" eb="153">
      <t>ウワマワ</t>
    </rPh>
    <rPh sb="159" eb="161">
      <t>シュヨウ</t>
    </rPh>
    <rPh sb="162" eb="164">
      <t>カンロ</t>
    </rPh>
    <rPh sb="165" eb="169">
      <t>ケイネンカリツ</t>
    </rPh>
    <rPh sb="174" eb="178">
      <t>ルイジダンタイ</t>
    </rPh>
    <rPh sb="179" eb="181">
      <t>シタマワ</t>
    </rPh>
    <rPh sb="183" eb="186">
      <t>ゾウカリツ</t>
    </rPh>
    <rPh sb="187" eb="189">
      <t>アッシュク</t>
    </rPh>
    <rPh sb="194" eb="196">
      <t>コンゴ</t>
    </rPh>
    <rPh sb="197" eb="200">
      <t>ロウキュウカ</t>
    </rPh>
    <rPh sb="202" eb="205">
      <t>ハイスイチ</t>
    </rPh>
    <rPh sb="206" eb="208">
      <t>チョッケツ</t>
    </rPh>
    <rPh sb="210" eb="213">
      <t>ソウスイカン</t>
    </rPh>
    <rPh sb="214" eb="216">
      <t>コウシン</t>
    </rPh>
    <rPh sb="217" eb="220">
      <t>イッタイテキ</t>
    </rPh>
    <rPh sb="221" eb="222">
      <t>オコナ</t>
    </rPh>
    <rPh sb="226" eb="227">
      <t>ヒ</t>
    </rPh>
    <rPh sb="228" eb="229">
      <t>ツヅ</t>
    </rPh>
    <rPh sb="238" eb="242">
      <t>ザイセイジョウキョウ</t>
    </rPh>
    <rPh sb="243" eb="244">
      <t>フ</t>
    </rPh>
    <rPh sb="247" eb="250">
      <t>ケイカクテキ</t>
    </rPh>
    <rPh sb="251" eb="253">
      <t>シセツ</t>
    </rPh>
    <rPh sb="254" eb="256">
      <t>コウシン</t>
    </rPh>
    <rPh sb="257" eb="258">
      <t>オコナ</t>
    </rPh>
    <rPh sb="260" eb="262">
      <t>ザイセイ</t>
    </rPh>
    <rPh sb="262" eb="264">
      <t>ジョウキョウ</t>
    </rPh>
    <rPh sb="273" eb="275">
      <t>ゾウシュウ</t>
    </rPh>
    <rPh sb="276" eb="278">
      <t>ミコ</t>
    </rPh>
    <rPh sb="282" eb="283">
      <t>ムズカ</t>
    </rPh>
    <rPh sb="288" eb="290">
      <t>ゲンショウ</t>
    </rPh>
    <rPh sb="294" eb="296">
      <t>ゼンテイ</t>
    </rPh>
    <rPh sb="297" eb="299">
      <t>シュウシ</t>
    </rPh>
    <rPh sb="300" eb="302">
      <t>ミトオ</t>
    </rPh>
    <rPh sb="312" eb="314">
      <t>キンリ</t>
    </rPh>
    <rPh sb="315" eb="317">
      <t>ジョウショウ</t>
    </rPh>
    <rPh sb="318" eb="319">
      <t>ツヅ</t>
    </rPh>
    <rPh sb="324" eb="326">
      <t>シセツ</t>
    </rPh>
    <rPh sb="327" eb="330">
      <t>ロウキュウカ</t>
    </rPh>
    <rPh sb="331" eb="332">
      <t>タイ</t>
    </rPh>
    <rPh sb="334" eb="338">
      <t>リュウホザイゲン</t>
    </rPh>
    <rPh sb="339" eb="341">
      <t>カクホ</t>
    </rPh>
    <rPh sb="342" eb="343">
      <t>オ</t>
    </rPh>
    <rPh sb="350" eb="35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</si>
</sst>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1.67</c:v>
                </c:pt>
                <c:pt idx="1">
                  <c:v>1.21</c:v>
                </c:pt>
                <c:pt idx="2">
                  <c:v>1.61</c:v>
                </c:pt>
                <c:pt idx="3">
                  <c:v>1.35</c:v>
                </c:pt>
                <c:pt idx="4">
                  <c:v>1.2</c:v>
                </c:pt>
              </c:numCache>
            </c:numRef>
          </c:val>
          <c:extLst>
            <c:ext xmlns:c16="http://schemas.microsoft.com/office/drawing/2014/chart" uri="{C3380CC4-5D6E-409C-BE32-E72D297353CC}">
              <c16:uniqueId val="{00000000-1998-444D-B59B-994C868A237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998-444D-B59B-994C868A237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69.7</c:v>
                </c:pt>
                <c:pt idx="1">
                  <c:v>70.37</c:v>
                </c:pt>
                <c:pt idx="2">
                  <c:v>70.430000000000007</c:v>
                </c:pt>
                <c:pt idx="3">
                  <c:v>70.790000000000006</c:v>
                </c:pt>
                <c:pt idx="4">
                  <c:v>70.34</c:v>
                </c:pt>
              </c:numCache>
            </c:numRef>
          </c:val>
          <c:extLst>
            <c:ext xmlns:c16="http://schemas.microsoft.com/office/drawing/2014/chart" uri="{C3380CC4-5D6E-409C-BE32-E72D297353CC}">
              <c16:uniqueId val="{00000000-F6EA-43D8-A8AF-7919D7055B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F6EA-43D8-A8AF-7919D7055B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85.81</c:v>
                </c:pt>
                <c:pt idx="1">
                  <c:v>85.76</c:v>
                </c:pt>
                <c:pt idx="2">
                  <c:v>85.8</c:v>
                </c:pt>
                <c:pt idx="3">
                  <c:v>85.72</c:v>
                </c:pt>
                <c:pt idx="4">
                  <c:v>85.68</c:v>
                </c:pt>
              </c:numCache>
            </c:numRef>
          </c:val>
          <c:extLst>
            <c:ext xmlns:c16="http://schemas.microsoft.com/office/drawing/2014/chart" uri="{C3380CC4-5D6E-409C-BE32-E72D297353CC}">
              <c16:uniqueId val="{00000000-989E-4591-AC60-8B385F134AF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989E-4591-AC60-8B385F134AF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115.2</c:v>
                </c:pt>
                <c:pt idx="1">
                  <c:v>115.11</c:v>
                </c:pt>
                <c:pt idx="2">
                  <c:v>110.03</c:v>
                </c:pt>
                <c:pt idx="3">
                  <c:v>108.6</c:v>
                </c:pt>
                <c:pt idx="4">
                  <c:v>108</c:v>
                </c:pt>
              </c:numCache>
            </c:numRef>
          </c:val>
          <c:extLst>
            <c:ext xmlns:c16="http://schemas.microsoft.com/office/drawing/2014/chart" uri="{C3380CC4-5D6E-409C-BE32-E72D297353CC}">
              <c16:uniqueId val="{00000000-5917-43AE-9651-73A9BD4F47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917-43AE-9651-73A9BD4F47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51.25</c:v>
                </c:pt>
                <c:pt idx="1">
                  <c:v>51.51</c:v>
                </c:pt>
                <c:pt idx="2">
                  <c:v>52.12</c:v>
                </c:pt>
                <c:pt idx="3">
                  <c:v>53.04</c:v>
                </c:pt>
                <c:pt idx="4">
                  <c:v>51.94</c:v>
                </c:pt>
              </c:numCache>
            </c:numRef>
          </c:val>
          <c:extLst>
            <c:ext xmlns:c16="http://schemas.microsoft.com/office/drawing/2014/chart" uri="{C3380CC4-5D6E-409C-BE32-E72D297353CC}">
              <c16:uniqueId val="{00000000-23FD-43F2-B87F-BA92CB68DC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23FD-43F2-B87F-BA92CB68DC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12.54</c:v>
                </c:pt>
                <c:pt idx="1">
                  <c:v>12.86</c:v>
                </c:pt>
                <c:pt idx="2">
                  <c:v>15</c:v>
                </c:pt>
                <c:pt idx="3">
                  <c:v>14.86</c:v>
                </c:pt>
                <c:pt idx="4">
                  <c:v>15.69</c:v>
                </c:pt>
              </c:numCache>
            </c:numRef>
          </c:val>
          <c:extLst>
            <c:ext xmlns:c16="http://schemas.microsoft.com/office/drawing/2014/chart" uri="{C3380CC4-5D6E-409C-BE32-E72D297353CC}">
              <c16:uniqueId val="{00000000-B85F-4D88-8349-9B8C5EB640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B85F-4D88-8349-9B8C5EB640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6B-4E08-A64A-87A4632138D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1C6B-4E08-A64A-87A4632138D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348.88</c:v>
                </c:pt>
                <c:pt idx="1">
                  <c:v>439.74</c:v>
                </c:pt>
                <c:pt idx="2">
                  <c:v>430.54</c:v>
                </c:pt>
                <c:pt idx="3">
                  <c:v>504.15</c:v>
                </c:pt>
                <c:pt idx="4">
                  <c:v>168.98</c:v>
                </c:pt>
              </c:numCache>
            </c:numRef>
          </c:val>
          <c:extLst>
            <c:ext xmlns:c16="http://schemas.microsoft.com/office/drawing/2014/chart" uri="{C3380CC4-5D6E-409C-BE32-E72D297353CC}">
              <c16:uniqueId val="{00000000-2A21-47FD-855A-CCE309245DB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A21-47FD-855A-CCE309245DB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127.85</c:v>
                </c:pt>
                <c:pt idx="1">
                  <c:v>93</c:v>
                </c:pt>
                <c:pt idx="2">
                  <c:v>119.02</c:v>
                </c:pt>
                <c:pt idx="3">
                  <c:v>108.18</c:v>
                </c:pt>
                <c:pt idx="4">
                  <c:v>97.64</c:v>
                </c:pt>
              </c:numCache>
            </c:numRef>
          </c:val>
          <c:extLst>
            <c:ext xmlns:c16="http://schemas.microsoft.com/office/drawing/2014/chart" uri="{C3380CC4-5D6E-409C-BE32-E72D297353CC}">
              <c16:uniqueId val="{00000000-77A6-4E02-A211-1819A715840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7A6-4E02-A211-1819A715840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83.77</c:v>
                </c:pt>
                <c:pt idx="1">
                  <c:v>113.47</c:v>
                </c:pt>
                <c:pt idx="2">
                  <c:v>79.38</c:v>
                </c:pt>
                <c:pt idx="3">
                  <c:v>86.98</c:v>
                </c:pt>
                <c:pt idx="4">
                  <c:v>95.21</c:v>
                </c:pt>
              </c:numCache>
            </c:numRef>
          </c:val>
          <c:extLst>
            <c:ext xmlns:c16="http://schemas.microsoft.com/office/drawing/2014/chart" uri="{C3380CC4-5D6E-409C-BE32-E72D297353CC}">
              <c16:uniqueId val="{00000000-6BFF-4E05-B8F8-55452FC7758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BFF-4E05-B8F8-55452FC7758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130.69</c:v>
                </c:pt>
                <c:pt idx="1">
                  <c:v>124.39</c:v>
                </c:pt>
                <c:pt idx="2">
                  <c:v>134.33000000000001</c:v>
                </c:pt>
                <c:pt idx="3">
                  <c:v>134.66</c:v>
                </c:pt>
                <c:pt idx="4">
                  <c:v>136.5</c:v>
                </c:pt>
              </c:numCache>
            </c:numRef>
          </c:val>
          <c:extLst>
            <c:ext xmlns:c16="http://schemas.microsoft.com/office/drawing/2014/chart" uri="{C3380CC4-5D6E-409C-BE32-E72D297353CC}">
              <c16:uniqueId val="{00000000-E437-4BC4-912D-E2E71BC8327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437-4BC4-912D-E2E71BC8327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4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三重県　菰野町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40758</v>
      </c>
      <c r="AM8" s="44"/>
      <c r="AN8" s="44"/>
      <c r="AO8" s="44"/>
      <c r="AP8" s="44"/>
      <c r="AQ8" s="44"/>
      <c r="AR8" s="44"/>
      <c r="AS8" s="44"/>
      <c r="AT8" s="45">
        <f>データ!$S$6</f>
        <v>107.01</v>
      </c>
      <c r="AU8" s="46"/>
      <c r="AV8" s="46"/>
      <c r="AW8" s="46"/>
      <c r="AX8" s="46"/>
      <c r="AY8" s="46"/>
      <c r="AZ8" s="46"/>
      <c r="BA8" s="46"/>
      <c r="BB8" s="47">
        <f>データ!$T$6</f>
        <v>380.88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83.69</v>
      </c>
      <c r="J10" s="46"/>
      <c r="K10" s="46"/>
      <c r="L10" s="46"/>
      <c r="M10" s="46"/>
      <c r="N10" s="46"/>
      <c r="O10" s="80"/>
      <c r="P10" s="47">
        <f>データ!$P$6</f>
        <v>99.6</v>
      </c>
      <c r="Q10" s="47"/>
      <c r="R10" s="47"/>
      <c r="S10" s="47"/>
      <c r="T10" s="47"/>
      <c r="U10" s="47"/>
      <c r="V10" s="47"/>
      <c r="W10" s="44">
        <f>データ!$Q$6</f>
        <v>2607</v>
      </c>
      <c r="X10" s="44"/>
      <c r="Y10" s="44"/>
      <c r="Z10" s="44"/>
      <c r="AA10" s="44"/>
      <c r="AB10" s="44"/>
      <c r="AC10" s="44"/>
      <c r="AD10" s="2"/>
      <c r="AE10" s="2"/>
      <c r="AF10" s="2"/>
      <c r="AG10" s="2"/>
      <c r="AH10" s="2"/>
      <c r="AI10" s="2"/>
      <c r="AJ10" s="2"/>
      <c r="AK10" s="2"/>
      <c r="AL10" s="44">
        <f>データ!$U$6</f>
        <v>40494</v>
      </c>
      <c r="AM10" s="44"/>
      <c r="AN10" s="44"/>
      <c r="AO10" s="44"/>
      <c r="AP10" s="44"/>
      <c r="AQ10" s="44"/>
      <c r="AR10" s="44"/>
      <c r="AS10" s="44"/>
      <c r="AT10" s="45">
        <f>データ!$V$6</f>
        <v>47.06</v>
      </c>
      <c r="AU10" s="46"/>
      <c r="AV10" s="46"/>
      <c r="AW10" s="46"/>
      <c r="AX10" s="46"/>
      <c r="AY10" s="46"/>
      <c r="AZ10" s="46"/>
      <c r="BA10" s="46"/>
      <c r="BB10" s="47">
        <f>データ!$W$6</f>
        <v>860.48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F7wGL7d9dS3pFkPDtJnBkFJzADojwYXwcGJEz8m8XjFcBjI5+QJ1X8r91a/5SCI3UaOcXjzg9iBfszZrBVeGQ==" saltValue="0gvVtNSvSLcb0rP3q3//C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243418</v>
      </c>
      <c r="D6" s="20">
        <f t="shared" si="3"/>
        <v>46</v>
      </c>
      <c r="E6" s="20">
        <f t="shared" si="3"/>
        <v>1</v>
      </c>
      <c r="F6" s="20">
        <f t="shared" si="3"/>
        <v>0</v>
      </c>
      <c r="G6" s="20">
        <f t="shared" si="3"/>
        <v>1</v>
      </c>
      <c r="H6" s="20" t="str">
        <f t="shared" si="3"/>
        <v>三重県　菰野町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83.69</v>
      </c>
      <c r="P6" s="21">
        <f t="shared" si="3"/>
        <v>99.6</v>
      </c>
      <c r="Q6" s="21">
        <f t="shared" si="3"/>
        <v>2607</v>
      </c>
      <c r="R6" s="21">
        <f t="shared" si="3"/>
        <v>40758</v>
      </c>
      <c r="S6" s="21">
        <f t="shared" si="3"/>
        <v>107.01</v>
      </c>
      <c r="T6" s="21">
        <f t="shared" si="3"/>
        <v>380.88</v>
      </c>
      <c r="U6" s="21">
        <f t="shared" si="3"/>
        <v>40494</v>
      </c>
      <c r="V6" s="21">
        <f t="shared" si="3"/>
        <v>47.06</v>
      </c>
      <c r="W6" s="21">
        <f t="shared" si="3"/>
        <v>860.48</v>
      </c>
      <c r="X6" s="22">
        <f>IF(X7="",NA(),X7)</f>
        <v>115.2</v>
      </c>
      <c r="Y6" s="22">
        <f t="shared" ref="Y6:AG6" si="4">IF(Y7="",NA(),Y7)</f>
        <v>115.11</v>
      </c>
      <c r="Z6" s="22">
        <f t="shared" si="4"/>
        <v>110.03</v>
      </c>
      <c r="AA6" s="22">
        <f t="shared" si="4"/>
        <v>108.6</v>
      </c>
      <c r="AB6" s="22">
        <f t="shared" si="4"/>
        <v>108</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348.88</v>
      </c>
      <c r="AU6" s="22">
        <f t="shared" ref="AU6:BC6" si="6">IF(AU7="",NA(),AU7)</f>
        <v>439.74</v>
      </c>
      <c r="AV6" s="22">
        <f t="shared" si="6"/>
        <v>430.54</v>
      </c>
      <c r="AW6" s="22">
        <f t="shared" si="6"/>
        <v>504.15</v>
      </c>
      <c r="AX6" s="22">
        <f t="shared" si="6"/>
        <v>168.98</v>
      </c>
      <c r="AY6" s="22">
        <f t="shared" si="6"/>
        <v>327.77</v>
      </c>
      <c r="AZ6" s="22">
        <f t="shared" si="6"/>
        <v>338.02</v>
      </c>
      <c r="BA6" s="22">
        <f t="shared" si="6"/>
        <v>345.94</v>
      </c>
      <c r="BB6" s="22">
        <f t="shared" si="6"/>
        <v>329.7</v>
      </c>
      <c r="BC6" s="22">
        <f t="shared" si="6"/>
        <v>319.99</v>
      </c>
      <c r="BD6" s="21" t="str">
        <f>IF(BD7="","",IF(BD7="-","【-】","【"&amp;SUBSTITUTE(TEXT(BD7,"#,##0.00"),"-","△")&amp;"】"))</f>
        <v>【239.69】</v>
      </c>
      <c r="BE6" s="22">
        <f>IF(BE7="",NA(),BE7)</f>
        <v>127.85</v>
      </c>
      <c r="BF6" s="22">
        <f t="shared" ref="BF6:BN6" si="7">IF(BF7="",NA(),BF7)</f>
        <v>93</v>
      </c>
      <c r="BG6" s="22">
        <f t="shared" si="7"/>
        <v>119.02</v>
      </c>
      <c r="BH6" s="22">
        <f t="shared" si="7"/>
        <v>108.18</v>
      </c>
      <c r="BI6" s="22">
        <f t="shared" si="7"/>
        <v>97.64</v>
      </c>
      <c r="BJ6" s="22">
        <f t="shared" si="7"/>
        <v>397.1</v>
      </c>
      <c r="BK6" s="22">
        <f t="shared" si="7"/>
        <v>379.91</v>
      </c>
      <c r="BL6" s="22">
        <f t="shared" si="7"/>
        <v>386.61</v>
      </c>
      <c r="BM6" s="22">
        <f t="shared" si="7"/>
        <v>381.56</v>
      </c>
      <c r="BN6" s="22">
        <f t="shared" si="7"/>
        <v>365.55</v>
      </c>
      <c r="BO6" s="21" t="str">
        <f>IF(BO7="","",IF(BO7="-","【-】","【"&amp;SUBSTITUTE(TEXT(BO7,"#,##0.00"),"-","△")&amp;"】"))</f>
        <v>【264.86】</v>
      </c>
      <c r="BP6" s="22">
        <f>IF(BP7="",NA(),BP7)</f>
        <v>83.77</v>
      </c>
      <c r="BQ6" s="22">
        <f t="shared" ref="BQ6:BY6" si="8">IF(BQ7="",NA(),BQ7)</f>
        <v>113.47</v>
      </c>
      <c r="BR6" s="22">
        <f t="shared" si="8"/>
        <v>79.38</v>
      </c>
      <c r="BS6" s="22">
        <f t="shared" si="8"/>
        <v>86.98</v>
      </c>
      <c r="BT6" s="22">
        <f t="shared" si="8"/>
        <v>95.21</v>
      </c>
      <c r="BU6" s="22">
        <f t="shared" si="8"/>
        <v>95.79</v>
      </c>
      <c r="BV6" s="22">
        <f t="shared" si="8"/>
        <v>98.3</v>
      </c>
      <c r="BW6" s="22">
        <f t="shared" si="8"/>
        <v>93.82</v>
      </c>
      <c r="BX6" s="22">
        <f t="shared" si="8"/>
        <v>95.04</v>
      </c>
      <c r="BY6" s="22">
        <f t="shared" si="8"/>
        <v>95.42</v>
      </c>
      <c r="BZ6" s="21" t="str">
        <f>IF(BZ7="","",IF(BZ7="-","【-】","【"&amp;SUBSTITUTE(TEXT(BZ7,"#,##0.00"),"-","△")&amp;"】"))</f>
        <v>【97.59】</v>
      </c>
      <c r="CA6" s="22">
        <f>IF(CA7="",NA(),CA7)</f>
        <v>130.69</v>
      </c>
      <c r="CB6" s="22">
        <f t="shared" ref="CB6:CJ6" si="9">IF(CB7="",NA(),CB7)</f>
        <v>124.39</v>
      </c>
      <c r="CC6" s="22">
        <f t="shared" si="9"/>
        <v>134.33000000000001</v>
      </c>
      <c r="CD6" s="22">
        <f t="shared" si="9"/>
        <v>134.66</v>
      </c>
      <c r="CE6" s="22">
        <f t="shared" si="9"/>
        <v>136.5</v>
      </c>
      <c r="CF6" s="22">
        <f t="shared" si="9"/>
        <v>171.13</v>
      </c>
      <c r="CG6" s="22">
        <f t="shared" si="9"/>
        <v>173.7</v>
      </c>
      <c r="CH6" s="22">
        <f t="shared" si="9"/>
        <v>178.94</v>
      </c>
      <c r="CI6" s="22">
        <f t="shared" si="9"/>
        <v>180.19</v>
      </c>
      <c r="CJ6" s="22">
        <f t="shared" si="9"/>
        <v>184.25</v>
      </c>
      <c r="CK6" s="21" t="str">
        <f>IF(CK7="","",IF(CK7="-","【-】","【"&amp;SUBSTITUTE(TEXT(CK7,"#,##0.00"),"-","△")&amp;"】"))</f>
        <v>【181.66】</v>
      </c>
      <c r="CL6" s="22">
        <f>IF(CL7="",NA(),CL7)</f>
        <v>69.7</v>
      </c>
      <c r="CM6" s="22">
        <f t="shared" ref="CM6:CU6" si="10">IF(CM7="",NA(),CM7)</f>
        <v>70.37</v>
      </c>
      <c r="CN6" s="22">
        <f t="shared" si="10"/>
        <v>70.430000000000007</v>
      </c>
      <c r="CO6" s="22">
        <f t="shared" si="10"/>
        <v>70.790000000000006</v>
      </c>
      <c r="CP6" s="22">
        <f t="shared" si="10"/>
        <v>70.34</v>
      </c>
      <c r="CQ6" s="22">
        <f t="shared" si="10"/>
        <v>60.12</v>
      </c>
      <c r="CR6" s="22">
        <f t="shared" si="10"/>
        <v>60.34</v>
      </c>
      <c r="CS6" s="22">
        <f t="shared" si="10"/>
        <v>59.54</v>
      </c>
      <c r="CT6" s="22">
        <f t="shared" si="10"/>
        <v>59.26</v>
      </c>
      <c r="CU6" s="22">
        <f t="shared" si="10"/>
        <v>60.44</v>
      </c>
      <c r="CV6" s="21" t="str">
        <f>IF(CV7="","",IF(CV7="-","【-】","【"&amp;SUBSTITUTE(TEXT(CV7,"#,##0.00"),"-","△")&amp;"】"))</f>
        <v>【60.21】</v>
      </c>
      <c r="CW6" s="22">
        <f>IF(CW7="",NA(),CW7)</f>
        <v>85.81</v>
      </c>
      <c r="CX6" s="22">
        <f t="shared" ref="CX6:DF6" si="11">IF(CX7="",NA(),CX7)</f>
        <v>85.76</v>
      </c>
      <c r="CY6" s="22">
        <f t="shared" si="11"/>
        <v>85.8</v>
      </c>
      <c r="CZ6" s="22">
        <f t="shared" si="11"/>
        <v>85.72</v>
      </c>
      <c r="DA6" s="22">
        <f t="shared" si="11"/>
        <v>85.68</v>
      </c>
      <c r="DB6" s="22">
        <f t="shared" si="11"/>
        <v>84.24</v>
      </c>
      <c r="DC6" s="22">
        <f t="shared" si="11"/>
        <v>84.19</v>
      </c>
      <c r="DD6" s="22">
        <f t="shared" si="11"/>
        <v>83.93</v>
      </c>
      <c r="DE6" s="22">
        <f t="shared" si="11"/>
        <v>83.84</v>
      </c>
      <c r="DF6" s="22">
        <f t="shared" si="11"/>
        <v>83.39</v>
      </c>
      <c r="DG6" s="21" t="str">
        <f>IF(DG7="","",IF(DG7="-","【-】","【"&amp;SUBSTITUTE(TEXT(DG7,"#,##0.00"),"-","△")&amp;"】"))</f>
        <v>【89.21】</v>
      </c>
      <c r="DH6" s="22">
        <f>IF(DH7="",NA(),DH7)</f>
        <v>51.25</v>
      </c>
      <c r="DI6" s="22">
        <f t="shared" ref="DI6:DQ6" si="12">IF(DI7="",NA(),DI7)</f>
        <v>51.51</v>
      </c>
      <c r="DJ6" s="22">
        <f t="shared" si="12"/>
        <v>52.12</v>
      </c>
      <c r="DK6" s="22">
        <f t="shared" si="12"/>
        <v>53.04</v>
      </c>
      <c r="DL6" s="22">
        <f t="shared" si="12"/>
        <v>51.94</v>
      </c>
      <c r="DM6" s="22">
        <f t="shared" si="12"/>
        <v>48.83</v>
      </c>
      <c r="DN6" s="22">
        <f t="shared" si="12"/>
        <v>49.96</v>
      </c>
      <c r="DO6" s="22">
        <f t="shared" si="12"/>
        <v>50.82</v>
      </c>
      <c r="DP6" s="22">
        <f t="shared" si="12"/>
        <v>51.82</v>
      </c>
      <c r="DQ6" s="22">
        <f t="shared" si="12"/>
        <v>52.53</v>
      </c>
      <c r="DR6" s="21" t="str">
        <f>IF(DR7="","",IF(DR7="-","【-】","【"&amp;SUBSTITUTE(TEXT(DR7,"#,##0.00"),"-","△")&amp;"】"))</f>
        <v>【52.41】</v>
      </c>
      <c r="DS6" s="22">
        <f>IF(DS7="",NA(),DS7)</f>
        <v>12.54</v>
      </c>
      <c r="DT6" s="22">
        <f t="shared" ref="DT6:EB6" si="13">IF(DT7="",NA(),DT7)</f>
        <v>12.86</v>
      </c>
      <c r="DU6" s="22">
        <f t="shared" si="13"/>
        <v>15</v>
      </c>
      <c r="DV6" s="22">
        <f t="shared" si="13"/>
        <v>14.86</v>
      </c>
      <c r="DW6" s="22">
        <f t="shared" si="13"/>
        <v>15.69</v>
      </c>
      <c r="DX6" s="22">
        <f t="shared" si="13"/>
        <v>18.18</v>
      </c>
      <c r="DY6" s="22">
        <f t="shared" si="13"/>
        <v>19.32</v>
      </c>
      <c r="DZ6" s="22">
        <f t="shared" si="13"/>
        <v>21.16</v>
      </c>
      <c r="EA6" s="22">
        <f t="shared" si="13"/>
        <v>22.72</v>
      </c>
      <c r="EB6" s="22">
        <f t="shared" si="13"/>
        <v>24.16</v>
      </c>
      <c r="EC6" s="21" t="str">
        <f>IF(EC7="","",IF(EC7="-","【-】","【"&amp;SUBSTITUTE(TEXT(EC7,"#,##0.00"),"-","△")&amp;"】"))</f>
        <v>【26.78】</v>
      </c>
      <c r="ED6" s="22">
        <f>IF(ED7="",NA(),ED7)</f>
        <v>1.67</v>
      </c>
      <c r="EE6" s="22">
        <f t="shared" ref="EE6:EM6" si="14">IF(EE7="",NA(),EE7)</f>
        <v>1.21</v>
      </c>
      <c r="EF6" s="22">
        <f t="shared" si="14"/>
        <v>1.61</v>
      </c>
      <c r="EG6" s="22">
        <f t="shared" si="14"/>
        <v>1.35</v>
      </c>
      <c r="EH6" s="22">
        <f t="shared" si="14"/>
        <v>1.2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243418</v>
      </c>
      <c r="D7" s="24">
        <v>46</v>
      </c>
      <c r="E7" s="24">
        <v>1</v>
      </c>
      <c r="F7" s="24">
        <v>0</v>
      </c>
      <c r="G7" s="24">
        <v>1</v>
      </c>
      <c r="H7" s="24" t="s">
        <v>93</v>
      </c>
      <c r="I7" s="24" t="s">
        <v>94</v>
      </c>
      <c r="J7" s="24" t="s">
        <v>95</v>
      </c>
      <c r="K7" s="24" t="s">
        <v>96</v>
      </c>
      <c r="L7" s="24" t="s">
        <v>97</v>
      </c>
      <c r="M7" s="24" t="s">
        <v>98</v>
      </c>
      <c r="N7" s="25" t="s">
        <v>99</v>
      </c>
      <c r="O7" s="25">
        <v>83.69</v>
      </c>
      <c r="P7" s="25">
        <v>99.6</v>
      </c>
      <c r="Q7" s="25">
        <v>2607</v>
      </c>
      <c r="R7" s="25">
        <v>40758</v>
      </c>
      <c r="S7" s="25">
        <v>107.01</v>
      </c>
      <c r="T7" s="25">
        <v>380.88</v>
      </c>
      <c r="U7" s="25">
        <v>40494</v>
      </c>
      <c r="V7" s="25">
        <v>47.06</v>
      </c>
      <c r="W7" s="25">
        <v>860.48</v>
      </c>
      <c r="X7" s="25">
        <v>115.2</v>
      </c>
      <c r="Y7" s="25">
        <v>115.11</v>
      </c>
      <c r="Z7" s="25">
        <v>110.03</v>
      </c>
      <c r="AA7" s="25">
        <v>108.6</v>
      </c>
      <c r="AB7" s="25">
        <v>108</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348.88</v>
      </c>
      <c r="AU7" s="25">
        <v>439.74</v>
      </c>
      <c r="AV7" s="25">
        <v>430.54</v>
      </c>
      <c r="AW7" s="25">
        <v>504.15</v>
      </c>
      <c r="AX7" s="25">
        <v>168.98</v>
      </c>
      <c r="AY7" s="25">
        <v>327.77</v>
      </c>
      <c r="AZ7" s="25">
        <v>338.02</v>
      </c>
      <c r="BA7" s="25">
        <v>345.94</v>
      </c>
      <c r="BB7" s="25">
        <v>329.7</v>
      </c>
      <c r="BC7" s="25">
        <v>319.99</v>
      </c>
      <c r="BD7" s="25">
        <v>239.69</v>
      </c>
      <c r="BE7" s="25">
        <v>127.85</v>
      </c>
      <c r="BF7" s="25">
        <v>93</v>
      </c>
      <c r="BG7" s="25">
        <v>119.02</v>
      </c>
      <c r="BH7" s="25">
        <v>108.18</v>
      </c>
      <c r="BI7" s="25">
        <v>97.64</v>
      </c>
      <c r="BJ7" s="25">
        <v>397.1</v>
      </c>
      <c r="BK7" s="25">
        <v>379.91</v>
      </c>
      <c r="BL7" s="25">
        <v>386.61</v>
      </c>
      <c r="BM7" s="25">
        <v>381.56</v>
      </c>
      <c r="BN7" s="25">
        <v>365.55</v>
      </c>
      <c r="BO7" s="25">
        <v>264.86</v>
      </c>
      <c r="BP7" s="25">
        <v>83.77</v>
      </c>
      <c r="BQ7" s="25">
        <v>113.47</v>
      </c>
      <c r="BR7" s="25">
        <v>79.38</v>
      </c>
      <c r="BS7" s="25">
        <v>86.98</v>
      </c>
      <c r="BT7" s="25">
        <v>95.21</v>
      </c>
      <c r="BU7" s="25">
        <v>95.79</v>
      </c>
      <c r="BV7" s="25">
        <v>98.3</v>
      </c>
      <c r="BW7" s="25">
        <v>93.82</v>
      </c>
      <c r="BX7" s="25">
        <v>95.04</v>
      </c>
      <c r="BY7" s="25">
        <v>95.42</v>
      </c>
      <c r="BZ7" s="25">
        <v>97.59</v>
      </c>
      <c r="CA7" s="25">
        <v>130.69</v>
      </c>
      <c r="CB7" s="25">
        <v>124.39</v>
      </c>
      <c r="CC7" s="25">
        <v>134.33000000000001</v>
      </c>
      <c r="CD7" s="25">
        <v>134.66</v>
      </c>
      <c r="CE7" s="25">
        <v>136.5</v>
      </c>
      <c r="CF7" s="25">
        <v>171.13</v>
      </c>
      <c r="CG7" s="25">
        <v>173.7</v>
      </c>
      <c r="CH7" s="25">
        <v>178.94</v>
      </c>
      <c r="CI7" s="25">
        <v>180.19</v>
      </c>
      <c r="CJ7" s="25">
        <v>184.25</v>
      </c>
      <c r="CK7" s="25">
        <v>181.66</v>
      </c>
      <c r="CL7" s="25">
        <v>69.7</v>
      </c>
      <c r="CM7" s="25">
        <v>70.37</v>
      </c>
      <c r="CN7" s="25">
        <v>70.430000000000007</v>
      </c>
      <c r="CO7" s="25">
        <v>70.790000000000006</v>
      </c>
      <c r="CP7" s="25">
        <v>70.34</v>
      </c>
      <c r="CQ7" s="25">
        <v>60.12</v>
      </c>
      <c r="CR7" s="25">
        <v>60.34</v>
      </c>
      <c r="CS7" s="25">
        <v>59.54</v>
      </c>
      <c r="CT7" s="25">
        <v>59.26</v>
      </c>
      <c r="CU7" s="25">
        <v>60.44</v>
      </c>
      <c r="CV7" s="25">
        <v>60.21</v>
      </c>
      <c r="CW7" s="25">
        <v>85.81</v>
      </c>
      <c r="CX7" s="25">
        <v>85.76</v>
      </c>
      <c r="CY7" s="25">
        <v>85.8</v>
      </c>
      <c r="CZ7" s="25">
        <v>85.72</v>
      </c>
      <c r="DA7" s="25">
        <v>85.68</v>
      </c>
      <c r="DB7" s="25">
        <v>84.24</v>
      </c>
      <c r="DC7" s="25">
        <v>84.19</v>
      </c>
      <c r="DD7" s="25">
        <v>83.93</v>
      </c>
      <c r="DE7" s="25">
        <v>83.84</v>
      </c>
      <c r="DF7" s="25">
        <v>83.39</v>
      </c>
      <c r="DG7" s="25">
        <v>89.21</v>
      </c>
      <c r="DH7" s="25">
        <v>51.25</v>
      </c>
      <c r="DI7" s="25">
        <v>51.51</v>
      </c>
      <c r="DJ7" s="25">
        <v>52.12</v>
      </c>
      <c r="DK7" s="25">
        <v>53.04</v>
      </c>
      <c r="DL7" s="25">
        <v>51.94</v>
      </c>
      <c r="DM7" s="25">
        <v>48.83</v>
      </c>
      <c r="DN7" s="25">
        <v>49.96</v>
      </c>
      <c r="DO7" s="25">
        <v>50.82</v>
      </c>
      <c r="DP7" s="25">
        <v>51.82</v>
      </c>
      <c r="DQ7" s="25">
        <v>52.53</v>
      </c>
      <c r="DR7" s="25">
        <v>52.41</v>
      </c>
      <c r="DS7" s="25">
        <v>12.54</v>
      </c>
      <c r="DT7" s="25">
        <v>12.86</v>
      </c>
      <c r="DU7" s="25">
        <v>15</v>
      </c>
      <c r="DV7" s="25">
        <v>14.86</v>
      </c>
      <c r="DW7" s="25">
        <v>15.69</v>
      </c>
      <c r="DX7" s="25">
        <v>18.18</v>
      </c>
      <c r="DY7" s="25">
        <v>19.32</v>
      </c>
      <c r="DZ7" s="25">
        <v>21.16</v>
      </c>
      <c r="EA7" s="25">
        <v>22.72</v>
      </c>
      <c r="EB7" s="25">
        <v>24.16</v>
      </c>
      <c r="EC7" s="25">
        <v>26.78</v>
      </c>
      <c r="ED7" s="25">
        <v>1.67</v>
      </c>
      <c r="EE7" s="25">
        <v>1.21</v>
      </c>
      <c r="EF7" s="25">
        <v>1.61</v>
      </c>
      <c r="EG7" s="25">
        <v>1.35</v>
      </c>
      <c r="EH7" s="25">
        <v>1.2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