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388\Desktop\"/>
    </mc:Choice>
  </mc:AlternateContent>
  <xr:revisionPtr revIDLastSave="0" documentId="13_ncr:1_{54DEFA50-FF51-4F07-9481-D9A25002B057}" xr6:coauthVersionLast="47" xr6:coauthVersionMax="47" xr10:uidLastSave="{00000000-0000-0000-0000-000000000000}"/>
  <workbookProtection workbookAlgorithmName="SHA-512" workbookHashValue="sG/VsM5ol/sP08YqlB+mJGW6Jbj1P086QTXlfO6evswVK971G44uhU4qtFbyUAehVU4Us8qYFXpKZPnaS+U/kA==" workbookSaltValue="9frzpWhEVn4qeLF3QdnRJ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H85" i="4"/>
  <c r="E85" i="4"/>
  <c r="BB10" i="4"/>
  <c r="AT10" i="4"/>
  <c r="P10" i="4"/>
  <c r="W8" i="4"/>
  <c r="P8" i="4"/>
  <c r="B6" i="4"/>
</calcChain>
</file>

<file path=xl/sharedStrings.xml><?xml version="1.0" encoding="utf-8"?>
<sst xmlns="http://schemas.openxmlformats.org/spreadsheetml/2006/main" count="299" uniqueCount="114">
  <si>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</si>
  <si>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</si>
  <si>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</si>
  <si>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</si>
  <si>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</si>
  <si>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</si>
  <si>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</si>
  <si>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</si>
  <si>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</si>
  <si>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</si>
  <si>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</si>
  <si>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</si>
  <si>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</si>
  <si>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</si>
  <si>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</si>
  <si>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</si>
  <si>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</si>
  <si>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</si>
  <si>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</si>
  <si>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</si>
  <si>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</si>
  <si>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</si>
  <si>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</si>
  <si>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</si>
  <si>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</si>
  <si>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</si>
  <si>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</si>
  <si>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</si>
  <si>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</si>
  <si>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</si>
  <si>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</si>
  <si>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</si>
  <si>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</si>
  <si>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</si>
  <si>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</si>
  <si>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</si>
  <si>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</si>
  <si>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</si>
  <si>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</si>
  <si>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</si>
  <si>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</si>
  <si>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</si>
  <si>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</si>
  <si>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</si>
  <si>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</si>
  <si>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</si>
  <si>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</si>
  <si>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</si>
  <si>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</si>
  <si>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</si>
  <si>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</si>
  <si>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</si>
  <si>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</si>
  <si>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</si>
  <si>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</si>
  <si>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</si>
  <si>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</si>
  <si>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</si>
  <si>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</si>
  <si>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</si>
  <si>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</si>
  <si>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</si>
  <si>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</si>
  <si>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</si>
  <si>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</si>
  <si>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</si>
  <si>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</si>
  <si>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</si>
  <si>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</si>
  <si>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</si>
  <si>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</si>
  <si>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</si>
  <si>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</si>
  <si>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</si>
  <si>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</si>
  <si>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</si>
  <si>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</si>
  <si>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</si>
  <si>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</si>
  <si>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</si>
  <si>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</si>
  <si>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</si>
  <si>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</si>
  <si>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</si>
  <si>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</si>
  <si>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</si>
  <si>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</si>
  <si>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</si>
  <si>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</si>
  <si>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</si>
  <si>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</si>
  <si>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</si>
  <si>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</si>
  <si>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</si>
  <si>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</si>
  <si>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</si>
  <si>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</si>
  <si>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</si>
  <si>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</si>
  <si>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</si>
  <si>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</si>
  <si>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</si>
  <si>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</si>
  <si>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</si>
  <si>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</si>
  <si>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</si>
  <si>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</si>
  <si>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</si>
  <si>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</si>
  <si>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</si>
  <si>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</si>
  <si>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①令和5年度に特別会計から公営企業会計に移行しているため低い水準であるが、老朽化が進んでいる資産も増加していることから、今後の推移については注視していく必要がある。
②平成2年度より整備し始めたため法定耐用年数が50年である下水道施設は比較的新しいものであるが、一部民間企業からの受贈施設が最も古く昭和51年度の管渠が令和8年度に50年を経過する。一斉に整備された管渠のため、今後急激に上昇していくことが見込まれる。管渠点検を状況を見て行っていく。
③管渠は現在、維持補修により機能を保持している状況である。現時点では早急な管渠の更新の必要性は少ないが、早期発見に努める。マンホールポンプにおいては、更新時期を迎えており部分的な更新・修繕を行っている。耐用年数が経過したマンホール蓋については、ストックマネジメントに則り順次取り替えている。なお、主要な管渠の耐震化については平成29年度に施工完了した。管渠施設等の適切な維持管理や延命化を図り低コストで機能を保持していく必要がある。</t>
    <rPh sb="28" eb="29">
      <t>ヒク</t>
    </rPh>
    <rPh sb="30" eb="32">
      <t>スイジュン</t>
    </rPh>
    <rPh sb="37" eb="40">
      <t>ロウキュウカ</t>
    </rPh>
    <rPh sb="41" eb="42">
      <t>スス</t>
    </rPh>
    <rPh sb="46" eb="48">
      <t>シサン</t>
    </rPh>
    <rPh sb="49" eb="51">
      <t>ゾウカ</t>
    </rPh>
    <rPh sb="60" eb="62">
      <t>コンゴ</t>
    </rPh>
    <rPh sb="63" eb="65">
      <t>スイイ</t>
    </rPh>
    <rPh sb="70" eb="72">
      <t>チュウシ</t>
    </rPh>
    <rPh sb="76" eb="78">
      <t>ヒツヨウ</t>
    </rPh>
    <rPh sb="208" eb="210">
      <t>カンキョ</t>
    </rPh>
    <rPh sb="210" eb="212">
      <t>テンケン</t>
    </rPh>
    <rPh sb="213" eb="215">
      <t>ジョウキョウ</t>
    </rPh>
    <rPh sb="216" eb="217">
      <t>ミ</t>
    </rPh>
    <rPh sb="218" eb="219">
      <t>オコナ</t>
    </rPh>
    <rPh sb="277" eb="279">
      <t>ソウキ</t>
    </rPh>
    <rPh sb="279" eb="281">
      <t>ハッケン</t>
    </rPh>
    <rPh sb="282" eb="283">
      <t>ツト</t>
    </rPh>
    <phoneticPr fontId="4"/>
  </si>
  <si>
    <t>下水道事業を取り巻く経営環境は、人口減少や節水機器の普及など水需要の減少に伴う下水道使用料収入の減少が予想される一方、管渠整備事業は大部分が平成2年度から平成13年度の間の短期間で整備され、更新時期が集中すると予想される。また、昭和50年代に民間企業からの受贈施設として町全体の1/4にあたる管路の更新が必要となってくるなど、経営環境はますます厳しくなることが想定される。平成29年度に策定したストックマネジメント計画や平成30年度に策定した経営戦略を見直し、更新事業の優先順位を設定し費用の平準化を行い、適正な維持管理により長寿命化することが必要である。また、下水道事業が長期的に安定した経営を維持していくために令和5年度から公営企業会計を適用したことにより、財務諸表を公表・比較することで経営の「見える化」を図り、適正な料金原価に照らしあわせ、持続可能な供給単価を設定し、より一層の経営の効率化と経営基盤の強化を図っていくことが必要である。</t>
    <rPh sb="39" eb="42">
      <t>ゲスイドウ</t>
    </rPh>
    <rPh sb="221" eb="223">
      <t>ケイエイ</t>
    </rPh>
    <rPh sb="223" eb="225">
      <t>センリャク</t>
    </rPh>
    <rPh sb="226" eb="228">
      <t>ミナオ</t>
    </rPh>
    <rPh sb="307" eb="309">
      <t>レイワ</t>
    </rPh>
    <rPh sb="310" eb="312">
      <t>ネンド</t>
    </rPh>
    <rPh sb="359" eb="361">
      <t>テキセイ</t>
    </rPh>
    <rPh sb="362" eb="364">
      <t>リョウキン</t>
    </rPh>
    <rPh sb="364" eb="366">
      <t>ゲンカ</t>
    </rPh>
    <rPh sb="367" eb="368">
      <t>テ</t>
    </rPh>
    <rPh sb="374" eb="378">
      <t>ジゾクカノウ</t>
    </rPh>
    <rPh sb="379" eb="383">
      <t>キョウキュウタンカ</t>
    </rPh>
    <rPh sb="384" eb="386">
      <t>セッテイ</t>
    </rPh>
    <phoneticPr fontId="4"/>
  </si>
  <si>
    <t xml:space="preserve">
①③⑤今後、人口減少に伴い収入は減少していく見込みであり、施設更新にかかる費用を賄うための企業債も増加していく見込みである。なお、収益における下水道使用料の不足分は、一般会計からの基準外繰入金を財源に経費を賄っている状況である。今後は、さらに合理的な経営を行い、下水道使用料の見直し等を検討し、現金等の流動資産の状況にも留意する必要がある。
②令和5年度に特別会計から公営企業会計に移行しており、累積欠損金は発生していないが、引き続き健全経営を続けていけるように取り組んでいく。
④企業債残高の割合については、受贈財産が多く、低い比率であり、拡張時期に借入を行ったものも償還済みになり近年は減少傾向である。今後は受贈財産施設の更新時期を迎えるにあたり、急激に企業債残高が上昇していくことが見込まれるため、計画的な借入が必要である。
⑥横ばいで推移していく見込みであるが、不明水対策を行い有収率の向上を目指しつつ使用料水準等と比較検討し、効率的な経営を目指す必要がある。
⑧99％を超えて高い水準となっている。今後整備を進めていく区域においても確実に下水道へ接続するよう促進していくとともに未接続者の調査や処理区域の見直しを実施していく。
以上の分析により今後も費用の削減に努めるとともに、一般会計からの繰入金を抑制するため、資本費平準化債を活用していくなど、経営戦略に基づく取組の進捗と成果を一定期間ごとに評価、検証した上で、収支均衡を図る具体的な取組の再検討を行い、中長期の収支見通し等の精緻化を図っていく必要がある。</t>
    <rPh sb="14" eb="16">
      <t>シュウニュウ</t>
    </rPh>
    <rPh sb="17" eb="19">
      <t>ゲンショウ</t>
    </rPh>
    <rPh sb="23" eb="25">
      <t>ミコ</t>
    </rPh>
    <rPh sb="38" eb="40">
      <t>ヒヨウ</t>
    </rPh>
    <rPh sb="41" eb="42">
      <t>マカナ</t>
    </rPh>
    <rPh sb="46" eb="49">
      <t>キギョウサイ</t>
    </rPh>
    <rPh sb="50" eb="52">
      <t>ゾウカ</t>
    </rPh>
    <rPh sb="56" eb="58">
      <t>ミコ</t>
    </rPh>
    <rPh sb="72" eb="75">
      <t>ゲスイドウ</t>
    </rPh>
    <rPh sb="93" eb="94">
      <t>ソト</t>
    </rPh>
    <rPh sb="129" eb="130">
      <t>オコナ</t>
    </rPh>
    <rPh sb="132" eb="135">
      <t>ゲスイドウ</t>
    </rPh>
    <rPh sb="135" eb="137">
      <t>シヨウ</t>
    </rPh>
    <rPh sb="142" eb="143">
      <t>トウ</t>
    </rPh>
    <rPh sb="144" eb="146">
      <t>ケントウ</t>
    </rPh>
    <rPh sb="148" eb="150">
      <t>ゲンキン</t>
    </rPh>
    <rPh sb="150" eb="151">
      <t>トウ</t>
    </rPh>
    <rPh sb="152" eb="154">
      <t>リュウドウ</t>
    </rPh>
    <rPh sb="154" eb="156">
      <t>シサン</t>
    </rPh>
    <rPh sb="157" eb="159">
      <t>ジョウキョウ</t>
    </rPh>
    <rPh sb="161" eb="163">
      <t>リュウイ</t>
    </rPh>
    <rPh sb="199" eb="201">
      <t>ルイセキ</t>
    </rPh>
    <rPh sb="201" eb="203">
      <t>ケッソン</t>
    </rPh>
    <rPh sb="203" eb="204">
      <t>キン</t>
    </rPh>
    <rPh sb="205" eb="207">
      <t>ハッセイ</t>
    </rPh>
    <rPh sb="214" eb="215">
      <t>ヒ</t>
    </rPh>
    <rPh sb="216" eb="217">
      <t>ツヅ</t>
    </rPh>
    <rPh sb="330" eb="332">
      <t>キギョウ</t>
    </rPh>
    <rPh sb="332" eb="333">
      <t>サイ</t>
    </rPh>
    <rPh sb="333" eb="335">
      <t>ザンダカ</t>
    </rPh>
    <rPh sb="368" eb="369">
      <t>ヨコ</t>
    </rPh>
    <rPh sb="372" eb="374">
      <t>スイイ</t>
    </rPh>
    <rPh sb="378" eb="380">
      <t>ミコ</t>
    </rPh>
    <rPh sb="392" eb="393">
      <t>オコナ</t>
    </rPh>
    <rPh sb="394" eb="397">
      <t>ユウシュウリツ</t>
    </rPh>
    <rPh sb="398" eb="400">
      <t>コウジョウ</t>
    </rPh>
    <rPh sb="401" eb="403">
      <t>メザ</t>
    </rPh>
    <rPh sb="419" eb="422">
      <t>コウリツテキ</t>
    </rPh>
    <rPh sb="423" eb="425">
      <t>ケイエイ</t>
    </rPh>
    <rPh sb="426" eb="428">
      <t>メザ</t>
    </rPh>
    <rPh sb="503" eb="505">
      <t>ショリ</t>
    </rPh>
    <rPh sb="505" eb="507">
      <t>クイキ</t>
    </rPh>
    <rPh sb="508" eb="510">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</si>
</sst>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239-4BD4-AC49-B3A27C5DAAC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0.57999999999999996</c:v>
                </c:pt>
                <c:pt idx="4">
                  <c:v>0.15</c:v>
                </c:pt>
              </c:numCache>
            </c:numRef>
          </c:val>
          <c:smooth val="0"/>
          <c:extLst>
            <c:ext xmlns:c16="http://schemas.microsoft.com/office/drawing/2014/chart" uri="{C3380CC4-5D6E-409C-BE32-E72D297353CC}">
              <c16:uniqueId val="{00000001-A239-4BD4-AC49-B3A27C5DAAC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E3-44DE-A287-F49266C584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49.28</c:v>
                </c:pt>
                <c:pt idx="4">
                  <c:v>56.85</c:v>
                </c:pt>
              </c:numCache>
            </c:numRef>
          </c:val>
          <c:smooth val="0"/>
          <c:extLst>
            <c:ext xmlns:c16="http://schemas.microsoft.com/office/drawing/2014/chart" uri="{C3380CC4-5D6E-409C-BE32-E72D297353CC}">
              <c16:uniqueId val="{00000001-64E3-44DE-A287-F49266C584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99.59</c:v>
                </c:pt>
                <c:pt idx="4">
                  <c:v>99.64</c:v>
                </c:pt>
              </c:numCache>
            </c:numRef>
          </c:val>
          <c:extLst>
            <c:ext xmlns:c16="http://schemas.microsoft.com/office/drawing/2014/chart" uri="{C3380CC4-5D6E-409C-BE32-E72D297353CC}">
              <c16:uniqueId val="{00000000-16DA-4D2A-9FB3-1067A1E92F8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79.7</c:v>
                </c:pt>
                <c:pt idx="4">
                  <c:v>90.79</c:v>
                </c:pt>
              </c:numCache>
            </c:numRef>
          </c:val>
          <c:smooth val="0"/>
          <c:extLst>
            <c:ext xmlns:c16="http://schemas.microsoft.com/office/drawing/2014/chart" uri="{C3380CC4-5D6E-409C-BE32-E72D297353CC}">
              <c16:uniqueId val="{00000001-16DA-4D2A-9FB3-1067A1E92F8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110.05</c:v>
                </c:pt>
                <c:pt idx="4">
                  <c:v>103.9</c:v>
                </c:pt>
              </c:numCache>
            </c:numRef>
          </c:val>
          <c:extLst>
            <c:ext xmlns:c16="http://schemas.microsoft.com/office/drawing/2014/chart" uri="{C3380CC4-5D6E-409C-BE32-E72D297353CC}">
              <c16:uniqueId val="{00000000-DCEE-4170-BAC4-EDC1EE33BF8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106.87</c:v>
                </c:pt>
                <c:pt idx="4">
                  <c:v>105.5</c:v>
                </c:pt>
              </c:numCache>
            </c:numRef>
          </c:val>
          <c:smooth val="0"/>
          <c:extLst>
            <c:ext xmlns:c16="http://schemas.microsoft.com/office/drawing/2014/chart" uri="{C3380CC4-5D6E-409C-BE32-E72D297353CC}">
              <c16:uniqueId val="{00000001-DCEE-4170-BAC4-EDC1EE33BF8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4.1100000000000003</c:v>
                </c:pt>
                <c:pt idx="4">
                  <c:v>8.19</c:v>
                </c:pt>
              </c:numCache>
            </c:numRef>
          </c:val>
          <c:extLst>
            <c:ext xmlns:c16="http://schemas.microsoft.com/office/drawing/2014/chart" uri="{C3380CC4-5D6E-409C-BE32-E72D297353CC}">
              <c16:uniqueId val="{00000000-135C-4312-94D4-7A9554D3BA4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17.05</c:v>
                </c:pt>
                <c:pt idx="4">
                  <c:v>28.47</c:v>
                </c:pt>
              </c:numCache>
            </c:numRef>
          </c:val>
          <c:smooth val="0"/>
          <c:extLst>
            <c:ext xmlns:c16="http://schemas.microsoft.com/office/drawing/2014/chart" uri="{C3380CC4-5D6E-409C-BE32-E72D297353CC}">
              <c16:uniqueId val="{00000001-135C-4312-94D4-7A9554D3BA4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7AE-43C4-8ABB-D3C4151FE37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0.22</c:v>
                </c:pt>
                <c:pt idx="4">
                  <c:v>1.87</c:v>
                </c:pt>
              </c:numCache>
            </c:numRef>
          </c:val>
          <c:smooth val="0"/>
          <c:extLst>
            <c:ext xmlns:c16="http://schemas.microsoft.com/office/drawing/2014/chart" uri="{C3380CC4-5D6E-409C-BE32-E72D297353CC}">
              <c16:uniqueId val="{00000001-D7AE-43C4-8ABB-D3C4151FE37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A28-4CA0-9DF2-E5778CB388B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21.73</c:v>
                </c:pt>
                <c:pt idx="4">
                  <c:v>16.91</c:v>
                </c:pt>
              </c:numCache>
            </c:numRef>
          </c:val>
          <c:smooth val="0"/>
          <c:extLst>
            <c:ext xmlns:c16="http://schemas.microsoft.com/office/drawing/2014/chart" uri="{C3380CC4-5D6E-409C-BE32-E72D297353CC}">
              <c16:uniqueId val="{00000001-FA28-4CA0-9DF2-E5778CB388B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84.91</c:v>
                </c:pt>
                <c:pt idx="4">
                  <c:v>158.99</c:v>
                </c:pt>
              </c:numCache>
            </c:numRef>
          </c:val>
          <c:extLst>
            <c:ext xmlns:c16="http://schemas.microsoft.com/office/drawing/2014/chart" uri="{C3380CC4-5D6E-409C-BE32-E72D297353CC}">
              <c16:uniqueId val="{00000000-7C5E-4A56-A1AA-47F1168EE33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62.37</c:v>
                </c:pt>
                <c:pt idx="4">
                  <c:v>73.930000000000007</c:v>
                </c:pt>
              </c:numCache>
            </c:numRef>
          </c:val>
          <c:smooth val="0"/>
          <c:extLst>
            <c:ext xmlns:c16="http://schemas.microsoft.com/office/drawing/2014/chart" uri="{C3380CC4-5D6E-409C-BE32-E72D297353CC}">
              <c16:uniqueId val="{00000001-7C5E-4A56-A1AA-47F1168EE33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339.55</c:v>
                </c:pt>
                <c:pt idx="4">
                  <c:v>292.44</c:v>
                </c:pt>
              </c:numCache>
            </c:numRef>
          </c:val>
          <c:extLst>
            <c:ext xmlns:c16="http://schemas.microsoft.com/office/drawing/2014/chart" uri="{C3380CC4-5D6E-409C-BE32-E72D297353CC}">
              <c16:uniqueId val="{00000000-B3ED-455E-8A58-76FB6D6E697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1042.77</c:v>
                </c:pt>
                <c:pt idx="4">
                  <c:v>795.22</c:v>
                </c:pt>
              </c:numCache>
            </c:numRef>
          </c:val>
          <c:smooth val="0"/>
          <c:extLst>
            <c:ext xmlns:c16="http://schemas.microsoft.com/office/drawing/2014/chart" uri="{C3380CC4-5D6E-409C-BE32-E72D297353CC}">
              <c16:uniqueId val="{00000001-B3ED-455E-8A58-76FB6D6E697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91.1</c:v>
                </c:pt>
                <c:pt idx="4">
                  <c:v>89.38</c:v>
                </c:pt>
              </c:numCache>
            </c:numRef>
          </c:val>
          <c:extLst>
            <c:ext xmlns:c16="http://schemas.microsoft.com/office/drawing/2014/chart" uri="{C3380CC4-5D6E-409C-BE32-E72D297353CC}">
              <c16:uniqueId val="{00000000-139B-4003-BAB9-4EE7B81134C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84.48</c:v>
                </c:pt>
                <c:pt idx="4">
                  <c:v>90.78</c:v>
                </c:pt>
              </c:numCache>
            </c:numRef>
          </c:val>
          <c:smooth val="0"/>
          <c:extLst>
            <c:ext xmlns:c16="http://schemas.microsoft.com/office/drawing/2014/chart" uri="{C3380CC4-5D6E-409C-BE32-E72D297353CC}">
              <c16:uniqueId val="{00000001-139B-4003-BAB9-4EE7B81134C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124.47</c:v>
                </c:pt>
                <c:pt idx="4">
                  <c:v>128.38</c:v>
                </c:pt>
              </c:numCache>
            </c:numRef>
          </c:val>
          <c:extLst>
            <c:ext xmlns:c16="http://schemas.microsoft.com/office/drawing/2014/chart" uri="{C3380CC4-5D6E-409C-BE32-E72D297353CC}">
              <c16:uniqueId val="{00000000-AB65-42CB-B39F-A121616F18A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187.11</c:v>
                </c:pt>
                <c:pt idx="4">
                  <c:v>170.83</c:v>
                </c:pt>
              </c:numCache>
            </c:numRef>
          </c:val>
          <c:smooth val="0"/>
          <c:extLst>
            <c:ext xmlns:c16="http://schemas.microsoft.com/office/drawing/2014/chart" uri="{C3380CC4-5D6E-409C-BE32-E72D297353CC}">
              <c16:uniqueId val="{00000001-AB65-42CB-B39F-A121616F18A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8"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東員町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Cc1</v>
      </c>
      <c r="X8" s="34"/>
      <c r="Y8" s="34"/>
      <c r="Z8" s="34"/>
      <c r="AA8" s="34"/>
      <c r="AB8" s="34"/>
      <c r="AC8" s="34"/>
      <c r="AD8" s="35" t="str">
        <f>データ!$M$6</f>
        <v>非設置</v>
      </c>
      <c r="AE8" s="35"/>
      <c r="AF8" s="35"/>
      <c r="AG8" s="35"/>
      <c r="AH8" s="35"/>
      <c r="AI8" s="35"/>
      <c r="AJ8" s="35"/>
      <c r="AK8" s="3"/>
      <c r="AL8" s="36">
        <f>データ!S6</f>
        <v>25737</v>
      </c>
      <c r="AM8" s="36"/>
      <c r="AN8" s="36"/>
      <c r="AO8" s="36"/>
      <c r="AP8" s="36"/>
      <c r="AQ8" s="36"/>
      <c r="AR8" s="36"/>
      <c r="AS8" s="36"/>
      <c r="AT8" s="37">
        <f>データ!T6</f>
        <v>22.68</v>
      </c>
      <c r="AU8" s="37"/>
      <c r="AV8" s="37"/>
      <c r="AW8" s="37"/>
      <c r="AX8" s="37"/>
      <c r="AY8" s="37"/>
      <c r="AZ8" s="37"/>
      <c r="BA8" s="37"/>
      <c r="BB8" s="37">
        <f>データ!U6</f>
        <v>1134.79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79.13</v>
      </c>
      <c r="J10" s="37"/>
      <c r="K10" s="37"/>
      <c r="L10" s="37"/>
      <c r="M10" s="37"/>
      <c r="N10" s="37"/>
      <c r="O10" s="37"/>
      <c r="P10" s="37">
        <f>データ!P6</f>
        <v>66.39</v>
      </c>
      <c r="Q10" s="37"/>
      <c r="R10" s="37"/>
      <c r="S10" s="37"/>
      <c r="T10" s="37"/>
      <c r="U10" s="37"/>
      <c r="V10" s="37"/>
      <c r="W10" s="37">
        <f>データ!Q6</f>
        <v>88.5</v>
      </c>
      <c r="X10" s="37"/>
      <c r="Y10" s="37"/>
      <c r="Z10" s="37"/>
      <c r="AA10" s="37"/>
      <c r="AB10" s="37"/>
      <c r="AC10" s="37"/>
      <c r="AD10" s="36">
        <f>データ!R6</f>
        <v>1760</v>
      </c>
      <c r="AE10" s="36"/>
      <c r="AF10" s="36"/>
      <c r="AG10" s="36"/>
      <c r="AH10" s="36"/>
      <c r="AI10" s="36"/>
      <c r="AJ10" s="36"/>
      <c r="AK10" s="2"/>
      <c r="AL10" s="36">
        <f>データ!V6</f>
        <v>17087</v>
      </c>
      <c r="AM10" s="36"/>
      <c r="AN10" s="36"/>
      <c r="AO10" s="36"/>
      <c r="AP10" s="36"/>
      <c r="AQ10" s="36"/>
      <c r="AR10" s="36"/>
      <c r="AS10" s="36"/>
      <c r="AT10" s="37">
        <f>データ!W6</f>
        <v>5.53</v>
      </c>
      <c r="AU10" s="37"/>
      <c r="AV10" s="37"/>
      <c r="AW10" s="37"/>
      <c r="AX10" s="37"/>
      <c r="AY10" s="37"/>
      <c r="AZ10" s="37"/>
      <c r="BA10" s="37"/>
      <c r="BB10" s="37">
        <f>データ!X6</f>
        <v>3089.87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111</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9UQhg2OnzcfKaiqQkVUznKeD2L9+4DKQqR5tkNkxJWIArY/UstBZhzwgtWv6SZ2FEbZnfFtedHquknAXGr+QQ==" saltValue="L6SFB2hep3ziMaYVQvOmi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243248</v>
      </c>
      <c r="D6" s="19">
        <f t="shared" si="3"/>
        <v>46</v>
      </c>
      <c r="E6" s="19">
        <f t="shared" si="3"/>
        <v>17</v>
      </c>
      <c r="F6" s="19">
        <f t="shared" si="3"/>
        <v>1</v>
      </c>
      <c r="G6" s="19">
        <f t="shared" si="3"/>
        <v>0</v>
      </c>
      <c r="H6" s="19" t="str">
        <f t="shared" si="3"/>
        <v>三重県　東員町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79.13</v>
      </c>
      <c r="P6" s="20">
        <f t="shared" si="3"/>
        <v>66.39</v>
      </c>
      <c r="Q6" s="20">
        <f t="shared" si="3"/>
        <v>88.5</v>
      </c>
      <c r="R6" s="20">
        <f t="shared" si="3"/>
        <v>1760</v>
      </c>
      <c r="S6" s="20">
        <f t="shared" si="3"/>
        <v>25737</v>
      </c>
      <c r="T6" s="20">
        <f t="shared" si="3"/>
        <v>22.68</v>
      </c>
      <c r="U6" s="20">
        <f t="shared" si="3"/>
        <v>1134.79</v>
      </c>
      <c r="V6" s="20">
        <f t="shared" si="3"/>
        <v>17087</v>
      </c>
      <c r="W6" s="20">
        <f t="shared" si="3"/>
        <v>5.53</v>
      </c>
      <c r="X6" s="20">
        <f t="shared" si="3"/>
        <v>3089.87</v>
      </c>
      <c r="Y6" s="21" t="str">
        <f>IF(Y7="",NA(),Y7)</f>
        <v>-</v>
      </c>
      <c r="Z6" s="21" t="str">
        <f t="shared" ref="Z6:AH6" si="4">IF(Z7="",NA(),Z7)</f>
        <v>-</v>
      </c>
      <c r="AA6" s="21" t="str">
        <f t="shared" si="4"/>
        <v>-</v>
      </c>
      <c r="AB6" s="21">
        <f t="shared" si="4"/>
        <v>110.05</v>
      </c>
      <c r="AC6" s="21">
        <f t="shared" si="4"/>
        <v>103.9</v>
      </c>
      <c r="AD6" s="21" t="str">
        <f t="shared" si="4"/>
        <v>-</v>
      </c>
      <c r="AE6" s="21" t="str">
        <f t="shared" si="4"/>
        <v>-</v>
      </c>
      <c r="AF6" s="21" t="str">
        <f t="shared" si="4"/>
        <v>-</v>
      </c>
      <c r="AG6" s="21">
        <f t="shared" si="4"/>
        <v>106.87</v>
      </c>
      <c r="AH6" s="21">
        <f t="shared" si="4"/>
        <v>105.5</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21.73</v>
      </c>
      <c r="AS6" s="21">
        <f t="shared" si="5"/>
        <v>16.91</v>
      </c>
      <c r="AT6" s="20" t="str">
        <f>IF(AT7="","",IF(AT7="-","【-】","【"&amp;SUBSTITUTE(TEXT(AT7,"#,##0.00"),"-","△")&amp;"】"))</f>
        <v>【3.12】</v>
      </c>
      <c r="AU6" s="21" t="str">
        <f>IF(AU7="",NA(),AU7)</f>
        <v>-</v>
      </c>
      <c r="AV6" s="21" t="str">
        <f t="shared" ref="AV6:BD6" si="6">IF(AV7="",NA(),AV7)</f>
        <v>-</v>
      </c>
      <c r="AW6" s="21" t="str">
        <f t="shared" si="6"/>
        <v>-</v>
      </c>
      <c r="AX6" s="21">
        <f t="shared" si="6"/>
        <v>84.91</v>
      </c>
      <c r="AY6" s="21">
        <f t="shared" si="6"/>
        <v>158.99</v>
      </c>
      <c r="AZ6" s="21" t="str">
        <f t="shared" si="6"/>
        <v>-</v>
      </c>
      <c r="BA6" s="21" t="str">
        <f t="shared" si="6"/>
        <v>-</v>
      </c>
      <c r="BB6" s="21" t="str">
        <f t="shared" si="6"/>
        <v>-</v>
      </c>
      <c r="BC6" s="21">
        <f t="shared" si="6"/>
        <v>62.37</v>
      </c>
      <c r="BD6" s="21">
        <f t="shared" si="6"/>
        <v>73.930000000000007</v>
      </c>
      <c r="BE6" s="20" t="str">
        <f>IF(BE7="","",IF(BE7="-","【-】","【"&amp;SUBSTITUTE(TEXT(BE7,"#,##0.00"),"-","△")&amp;"】"))</f>
        <v>【82.75】</v>
      </c>
      <c r="BF6" s="21" t="str">
        <f>IF(BF7="",NA(),BF7)</f>
        <v>-</v>
      </c>
      <c r="BG6" s="21" t="str">
        <f t="shared" ref="BG6:BO6" si="7">IF(BG7="",NA(),BG7)</f>
        <v>-</v>
      </c>
      <c r="BH6" s="21" t="str">
        <f t="shared" si="7"/>
        <v>-</v>
      </c>
      <c r="BI6" s="21">
        <f t="shared" si="7"/>
        <v>339.55</v>
      </c>
      <c r="BJ6" s="21">
        <f t="shared" si="7"/>
        <v>292.44</v>
      </c>
      <c r="BK6" s="21" t="str">
        <f t="shared" si="7"/>
        <v>-</v>
      </c>
      <c r="BL6" s="21" t="str">
        <f t="shared" si="7"/>
        <v>-</v>
      </c>
      <c r="BM6" s="21" t="str">
        <f t="shared" si="7"/>
        <v>-</v>
      </c>
      <c r="BN6" s="21">
        <f t="shared" si="7"/>
        <v>1042.77</v>
      </c>
      <c r="BO6" s="21">
        <f t="shared" si="7"/>
        <v>795.22</v>
      </c>
      <c r="BP6" s="20" t="str">
        <f>IF(BP7="","",IF(BP7="-","【-】","【"&amp;SUBSTITUTE(TEXT(BP7,"#,##0.00"),"-","△")&amp;"】"))</f>
        <v>【602.56】</v>
      </c>
      <c r="BQ6" s="21" t="str">
        <f>IF(BQ7="",NA(),BQ7)</f>
        <v>-</v>
      </c>
      <c r="BR6" s="21" t="str">
        <f t="shared" ref="BR6:BZ6" si="8">IF(BR7="",NA(),BR7)</f>
        <v>-</v>
      </c>
      <c r="BS6" s="21" t="str">
        <f t="shared" si="8"/>
        <v>-</v>
      </c>
      <c r="BT6" s="21">
        <f t="shared" si="8"/>
        <v>91.1</v>
      </c>
      <c r="BU6" s="21">
        <f t="shared" si="8"/>
        <v>89.38</v>
      </c>
      <c r="BV6" s="21" t="str">
        <f t="shared" si="8"/>
        <v>-</v>
      </c>
      <c r="BW6" s="21" t="str">
        <f t="shared" si="8"/>
        <v>-</v>
      </c>
      <c r="BX6" s="21" t="str">
        <f t="shared" si="8"/>
        <v>-</v>
      </c>
      <c r="BY6" s="21">
        <f t="shared" si="8"/>
        <v>84.48</v>
      </c>
      <c r="BZ6" s="21">
        <f t="shared" si="8"/>
        <v>90.78</v>
      </c>
      <c r="CA6" s="20" t="str">
        <f>IF(CA7="","",IF(CA7="-","【-】","【"&amp;SUBSTITUTE(TEXT(CA7,"#,##0.00"),"-","△")&amp;"】"))</f>
        <v>【97.94】</v>
      </c>
      <c r="CB6" s="21" t="str">
        <f>IF(CB7="",NA(),CB7)</f>
        <v>-</v>
      </c>
      <c r="CC6" s="21" t="str">
        <f t="shared" ref="CC6:CK6" si="9">IF(CC7="",NA(),CC7)</f>
        <v>-</v>
      </c>
      <c r="CD6" s="21" t="str">
        <f t="shared" si="9"/>
        <v>-</v>
      </c>
      <c r="CE6" s="21">
        <f t="shared" si="9"/>
        <v>124.47</v>
      </c>
      <c r="CF6" s="21">
        <f t="shared" si="9"/>
        <v>128.38</v>
      </c>
      <c r="CG6" s="21" t="str">
        <f t="shared" si="9"/>
        <v>-</v>
      </c>
      <c r="CH6" s="21" t="str">
        <f t="shared" si="9"/>
        <v>-</v>
      </c>
      <c r="CI6" s="21" t="str">
        <f t="shared" si="9"/>
        <v>-</v>
      </c>
      <c r="CJ6" s="21">
        <f t="shared" si="9"/>
        <v>187.11</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49.28</v>
      </c>
      <c r="CV6" s="21">
        <f t="shared" si="10"/>
        <v>56.85</v>
      </c>
      <c r="CW6" s="20" t="str">
        <f>IF(CW7="","",IF(CW7="-","【-】","【"&amp;SUBSTITUTE(TEXT(CW7,"#,##0.00"),"-","△")&amp;"】"))</f>
        <v>【60.13】</v>
      </c>
      <c r="CX6" s="21" t="str">
        <f>IF(CX7="",NA(),CX7)</f>
        <v>-</v>
      </c>
      <c r="CY6" s="21" t="str">
        <f t="shared" ref="CY6:DG6" si="11">IF(CY7="",NA(),CY7)</f>
        <v>-</v>
      </c>
      <c r="CZ6" s="21" t="str">
        <f t="shared" si="11"/>
        <v>-</v>
      </c>
      <c r="DA6" s="21">
        <f t="shared" si="11"/>
        <v>99.59</v>
      </c>
      <c r="DB6" s="21">
        <f t="shared" si="11"/>
        <v>99.64</v>
      </c>
      <c r="DC6" s="21" t="str">
        <f t="shared" si="11"/>
        <v>-</v>
      </c>
      <c r="DD6" s="21" t="str">
        <f t="shared" si="11"/>
        <v>-</v>
      </c>
      <c r="DE6" s="21" t="str">
        <f t="shared" si="11"/>
        <v>-</v>
      </c>
      <c r="DF6" s="21">
        <f t="shared" si="11"/>
        <v>79.7</v>
      </c>
      <c r="DG6" s="21">
        <f t="shared" si="11"/>
        <v>90.79</v>
      </c>
      <c r="DH6" s="20" t="str">
        <f>IF(DH7="","",IF(DH7="-","【-】","【"&amp;SUBSTITUTE(TEXT(DH7,"#,##0.00"),"-","△")&amp;"】"))</f>
        <v>【96.00】</v>
      </c>
      <c r="DI6" s="21" t="str">
        <f>IF(DI7="",NA(),DI7)</f>
        <v>-</v>
      </c>
      <c r="DJ6" s="21" t="str">
        <f t="shared" ref="DJ6:DR6" si="12">IF(DJ7="",NA(),DJ7)</f>
        <v>-</v>
      </c>
      <c r="DK6" s="21" t="str">
        <f t="shared" si="12"/>
        <v>-</v>
      </c>
      <c r="DL6" s="21">
        <f t="shared" si="12"/>
        <v>4.1100000000000003</v>
      </c>
      <c r="DM6" s="21">
        <f t="shared" si="12"/>
        <v>8.19</v>
      </c>
      <c r="DN6" s="21" t="str">
        <f t="shared" si="12"/>
        <v>-</v>
      </c>
      <c r="DO6" s="21" t="str">
        <f t="shared" si="12"/>
        <v>-</v>
      </c>
      <c r="DP6" s="21" t="str">
        <f t="shared" si="12"/>
        <v>-</v>
      </c>
      <c r="DQ6" s="21">
        <f t="shared" si="12"/>
        <v>17.05</v>
      </c>
      <c r="DR6" s="21">
        <f t="shared" si="12"/>
        <v>28.47</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0.22</v>
      </c>
      <c r="EC6" s="21">
        <f t="shared" si="13"/>
        <v>1.87</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0.57999999999999996</v>
      </c>
      <c r="EN6" s="21">
        <f t="shared" si="14"/>
        <v>0.15</v>
      </c>
      <c r="EO6" s="20" t="str">
        <f>IF(EO7="","",IF(EO7="-","【-】","【"&amp;SUBSTITUTE(TEXT(EO7,"#,##0.00"),"-","△")&amp;"】"))</f>
        <v>【0.19】</v>
      </c>
    </row>
    <row r="7" spans="1:148" s="22" customFormat="1" x14ac:dyDescent="0.2">
      <c r="A7" s="14"/>
      <c r="B7" s="23">
        <v>2024</v>
      </c>
      <c r="C7" s="23">
        <v>243248</v>
      </c>
      <c r="D7" s="23">
        <v>46</v>
      </c>
      <c r="E7" s="23">
        <v>17</v>
      </c>
      <c r="F7" s="23">
        <v>1</v>
      </c>
      <c r="G7" s="23">
        <v>0</v>
      </c>
      <c r="H7" s="23" t="s">
        <v>95</v>
      </c>
      <c r="I7" s="23" t="s">
        <v>96</v>
      </c>
      <c r="J7" s="23" t="s">
        <v>97</v>
      </c>
      <c r="K7" s="23" t="s">
        <v>98</v>
      </c>
      <c r="L7" s="23" t="s">
        <v>99</v>
      </c>
      <c r="M7" s="23" t="s">
        <v>100</v>
      </c>
      <c r="N7" s="24" t="s">
        <v>101</v>
      </c>
      <c r="O7" s="24">
        <v>79.13</v>
      </c>
      <c r="P7" s="24">
        <v>66.39</v>
      </c>
      <c r="Q7" s="24">
        <v>88.5</v>
      </c>
      <c r="R7" s="24">
        <v>1760</v>
      </c>
      <c r="S7" s="24">
        <v>25737</v>
      </c>
      <c r="T7" s="24">
        <v>22.68</v>
      </c>
      <c r="U7" s="24">
        <v>1134.79</v>
      </c>
      <c r="V7" s="24">
        <v>17087</v>
      </c>
      <c r="W7" s="24">
        <v>5.53</v>
      </c>
      <c r="X7" s="24">
        <v>3089.87</v>
      </c>
      <c r="Y7" s="24" t="s">
        <v>101</v>
      </c>
      <c r="Z7" s="24" t="s">
        <v>101</v>
      </c>
      <c r="AA7" s="24" t="s">
        <v>101</v>
      </c>
      <c r="AB7" s="24">
        <v>110.05</v>
      </c>
      <c r="AC7" s="24">
        <v>103.9</v>
      </c>
      <c r="AD7" s="24" t="s">
        <v>101</v>
      </c>
      <c r="AE7" s="24" t="s">
        <v>101</v>
      </c>
      <c r="AF7" s="24" t="s">
        <v>101</v>
      </c>
      <c r="AG7" s="24">
        <v>106.87</v>
      </c>
      <c r="AH7" s="24">
        <v>105.5</v>
      </c>
      <c r="AI7" s="24">
        <v>105.36</v>
      </c>
      <c r="AJ7" s="24" t="s">
        <v>101</v>
      </c>
      <c r="AK7" s="24" t="s">
        <v>101</v>
      </c>
      <c r="AL7" s="24" t="s">
        <v>101</v>
      </c>
      <c r="AM7" s="24">
        <v>0</v>
      </c>
      <c r="AN7" s="24">
        <v>0</v>
      </c>
      <c r="AO7" s="24" t="s">
        <v>101</v>
      </c>
      <c r="AP7" s="24" t="s">
        <v>101</v>
      </c>
      <c r="AQ7" s="24" t="s">
        <v>101</v>
      </c>
      <c r="AR7" s="24">
        <v>21.73</v>
      </c>
      <c r="AS7" s="24">
        <v>16.91</v>
      </c>
      <c r="AT7" s="24">
        <v>3.12</v>
      </c>
      <c r="AU7" s="24" t="s">
        <v>101</v>
      </c>
      <c r="AV7" s="24" t="s">
        <v>101</v>
      </c>
      <c r="AW7" s="24" t="s">
        <v>101</v>
      </c>
      <c r="AX7" s="24">
        <v>84.91</v>
      </c>
      <c r="AY7" s="24">
        <v>158.99</v>
      </c>
      <c r="AZ7" s="24" t="s">
        <v>101</v>
      </c>
      <c r="BA7" s="24" t="s">
        <v>101</v>
      </c>
      <c r="BB7" s="24" t="s">
        <v>101</v>
      </c>
      <c r="BC7" s="24">
        <v>62.37</v>
      </c>
      <c r="BD7" s="24">
        <v>73.930000000000007</v>
      </c>
      <c r="BE7" s="24">
        <v>82.75</v>
      </c>
      <c r="BF7" s="24" t="s">
        <v>101</v>
      </c>
      <c r="BG7" s="24" t="s">
        <v>101</v>
      </c>
      <c r="BH7" s="24" t="s">
        <v>101</v>
      </c>
      <c r="BI7" s="24">
        <v>339.55</v>
      </c>
      <c r="BJ7" s="24">
        <v>292.44</v>
      </c>
      <c r="BK7" s="24" t="s">
        <v>101</v>
      </c>
      <c r="BL7" s="24" t="s">
        <v>101</v>
      </c>
      <c r="BM7" s="24" t="s">
        <v>101</v>
      </c>
      <c r="BN7" s="24">
        <v>1042.77</v>
      </c>
      <c r="BO7" s="24">
        <v>795.22</v>
      </c>
      <c r="BP7" s="24">
        <v>602.55999999999995</v>
      </c>
      <c r="BQ7" s="24" t="s">
        <v>101</v>
      </c>
      <c r="BR7" s="24" t="s">
        <v>101</v>
      </c>
      <c r="BS7" s="24" t="s">
        <v>101</v>
      </c>
      <c r="BT7" s="24">
        <v>91.1</v>
      </c>
      <c r="BU7" s="24">
        <v>89.38</v>
      </c>
      <c r="BV7" s="24" t="s">
        <v>101</v>
      </c>
      <c r="BW7" s="24" t="s">
        <v>101</v>
      </c>
      <c r="BX7" s="24" t="s">
        <v>101</v>
      </c>
      <c r="BY7" s="24">
        <v>84.48</v>
      </c>
      <c r="BZ7" s="24">
        <v>90.78</v>
      </c>
      <c r="CA7" s="24">
        <v>97.94</v>
      </c>
      <c r="CB7" s="24" t="s">
        <v>101</v>
      </c>
      <c r="CC7" s="24" t="s">
        <v>101</v>
      </c>
      <c r="CD7" s="24" t="s">
        <v>101</v>
      </c>
      <c r="CE7" s="24">
        <v>124.47</v>
      </c>
      <c r="CF7" s="24">
        <v>128.38</v>
      </c>
      <c r="CG7" s="24" t="s">
        <v>101</v>
      </c>
      <c r="CH7" s="24" t="s">
        <v>101</v>
      </c>
      <c r="CI7" s="24" t="s">
        <v>101</v>
      </c>
      <c r="CJ7" s="24">
        <v>187.11</v>
      </c>
      <c r="CK7" s="24">
        <v>170.83</v>
      </c>
      <c r="CL7" s="24">
        <v>140.97999999999999</v>
      </c>
      <c r="CM7" s="24" t="s">
        <v>101</v>
      </c>
      <c r="CN7" s="24" t="s">
        <v>101</v>
      </c>
      <c r="CO7" s="24" t="s">
        <v>101</v>
      </c>
      <c r="CP7" s="24" t="s">
        <v>101</v>
      </c>
      <c r="CQ7" s="24" t="s">
        <v>101</v>
      </c>
      <c r="CR7" s="24" t="s">
        <v>101</v>
      </c>
      <c r="CS7" s="24" t="s">
        <v>101</v>
      </c>
      <c r="CT7" s="24" t="s">
        <v>101</v>
      </c>
      <c r="CU7" s="24">
        <v>49.28</v>
      </c>
      <c r="CV7" s="24">
        <v>56.85</v>
      </c>
      <c r="CW7" s="24">
        <v>60.13</v>
      </c>
      <c r="CX7" s="24" t="s">
        <v>101</v>
      </c>
      <c r="CY7" s="24" t="s">
        <v>101</v>
      </c>
      <c r="CZ7" s="24" t="s">
        <v>101</v>
      </c>
      <c r="DA7" s="24">
        <v>99.59</v>
      </c>
      <c r="DB7" s="24">
        <v>99.64</v>
      </c>
      <c r="DC7" s="24" t="s">
        <v>101</v>
      </c>
      <c r="DD7" s="24" t="s">
        <v>101</v>
      </c>
      <c r="DE7" s="24" t="s">
        <v>101</v>
      </c>
      <c r="DF7" s="24">
        <v>79.7</v>
      </c>
      <c r="DG7" s="24">
        <v>90.79</v>
      </c>
      <c r="DH7" s="24">
        <v>96</v>
      </c>
      <c r="DI7" s="24" t="s">
        <v>101</v>
      </c>
      <c r="DJ7" s="24" t="s">
        <v>101</v>
      </c>
      <c r="DK7" s="24" t="s">
        <v>101</v>
      </c>
      <c r="DL7" s="24">
        <v>4.1100000000000003</v>
      </c>
      <c r="DM7" s="24">
        <v>8.19</v>
      </c>
      <c r="DN7" s="24" t="s">
        <v>101</v>
      </c>
      <c r="DO7" s="24" t="s">
        <v>101</v>
      </c>
      <c r="DP7" s="24" t="s">
        <v>101</v>
      </c>
      <c r="DQ7" s="24">
        <v>17.05</v>
      </c>
      <c r="DR7" s="24">
        <v>28.47</v>
      </c>
      <c r="DS7" s="24">
        <v>42.2</v>
      </c>
      <c r="DT7" s="24" t="s">
        <v>101</v>
      </c>
      <c r="DU7" s="24" t="s">
        <v>101</v>
      </c>
      <c r="DV7" s="24" t="s">
        <v>101</v>
      </c>
      <c r="DW7" s="24">
        <v>0</v>
      </c>
      <c r="DX7" s="24">
        <v>0</v>
      </c>
      <c r="DY7" s="24" t="s">
        <v>101</v>
      </c>
      <c r="DZ7" s="24" t="s">
        <v>101</v>
      </c>
      <c r="EA7" s="24" t="s">
        <v>101</v>
      </c>
      <c r="EB7" s="24">
        <v>0.22</v>
      </c>
      <c r="EC7" s="24">
        <v>1.87</v>
      </c>
      <c r="ED7" s="24">
        <v>9.4600000000000009</v>
      </c>
      <c r="EE7" s="24" t="s">
        <v>101</v>
      </c>
      <c r="EF7" s="24" t="s">
        <v>101</v>
      </c>
      <c r="EG7" s="24" t="s">
        <v>101</v>
      </c>
      <c r="EH7" s="24">
        <v>0</v>
      </c>
      <c r="EI7" s="24">
        <v>0</v>
      </c>
      <c r="EJ7" s="24" t="s">
        <v>101</v>
      </c>
      <c r="EK7" s="24" t="s">
        <v>101</v>
      </c>
      <c r="EL7" s="24" t="s">
        <v>101</v>
      </c>
      <c r="EM7" s="24">
        <v>0.57999999999999996</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