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2.5 FW 210(火)〆】公営企業に係る経営比較分析表（令和６年度決算）の分析等について\提出書類\"/>
    </mc:Choice>
  </mc:AlternateContent>
  <xr:revisionPtr revIDLastSave="0" documentId="13_ncr:1_{C1D10B4D-3C80-4E27-BCE0-8806F2206B13}" xr6:coauthVersionLast="47" xr6:coauthVersionMax="47" xr10:uidLastSave="{00000000-0000-0000-0000-000000000000}"/>
  <workbookProtection workbookAlgorithmName="SHA-512" workbookHashValue="REdHt0HSDR2OLoIhNEdaqIVdS8SEFOTC2W12vcy/dPDAHjoVhm1BUrV8i/ly+TiH0pnnXO4F7L2hzxx/3C2Zyw==" workbookSaltValue="pTp7tyTcGa+uCi6Cu5Ujz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P10" i="4"/>
  <c r="AT8" i="4"/>
  <c r="W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<sst xmlns="http://schemas.openxmlformats.org/spreadsheetml/2006/main" count="319" uniqueCount="115">
  <si>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</si>
  <si>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</si>
  <si>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</si>
  <si>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</si>
  <si>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</si>
  <si>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</si>
  <si>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</si>
  <si>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</si>
  <si>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</si>
  <si>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</si>
  <si>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</si>
  <si>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</si>
  <si>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</si>
  <si>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</si>
  <si>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</si>
  <si>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</si>
  <si>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</si>
  <si>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</si>
  <si>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</si>
  <si>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</si>
  <si>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</si>
  <si>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</si>
  <si>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</si>
  <si>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</si>
  <si>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</si>
  <si>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</si>
  <si>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</si>
  <si>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</si>
  <si>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</si>
  <si>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</si>
  <si>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</si>
  <si>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</si>
  <si>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</si>
  <si>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</si>
  <si>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</si>
  <si>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</si>
  <si>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</si>
  <si>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</si>
  <si>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</si>
  <si>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</si>
  <si>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</si>
  <si>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</si>
  <si>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</si>
  <si>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</si>
  <si>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</si>
  <si>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</si>
  <si>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</si>
  <si>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</si>
  <si>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</si>
  <si>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</si>
  <si>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</si>
  <si>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</si>
  <si>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</si>
  <si>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</si>
  <si>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</si>
  <si>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</si>
  <si>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</si>
  <si>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</si>
  <si>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</si>
  <si>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</si>
  <si>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</si>
  <si>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</si>
  <si>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</si>
  <si>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</si>
  <si>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</si>
  <si>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</si>
  <si>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</si>
  <si>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</si>
  <si>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</si>
  <si>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</si>
  <si>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</si>
  <si>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</si>
  <si>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</si>
  <si>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</si>
  <si>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</si>
  <si>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</si>
  <si>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</si>
  <si>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</si>
  <si>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</si>
  <si>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</si>
  <si>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</si>
  <si>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</si>
  <si>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</si>
  <si>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</si>
  <si>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</si>
  <si>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</si>
  <si>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</si>
  <si>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</si>
  <si>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</si>
  <si>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</si>
  <si>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</si>
  <si>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</si>
  <si>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</si>
  <si>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</si>
  <si>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</si>
  <si>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</si>
  <si>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</si>
  <si>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</si>
  <si>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</si>
  <si>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</si>
  <si>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</si>
  <si>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</si>
  <si>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</si>
  <si>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</si>
  <si>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</si>
  <si>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</si>
  <si>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</si>
  <si>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</si>
  <si>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</si>
  <si>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</si>
  <si>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</si>
  <si>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</si>
  <si>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①令和6年度は料金改定支援業務委託により100％を上回っているが、実際は使用料以外（一般会計）の収入に依存している。
②類似団体と比較して低い数値となっている。
③類似団体と比較して高い数値となっている。
④類似団体と比較して低い数値となっている。
⑤類似団体と比較して低い数値であり、使用料以外（一般会計）の収入に依存している割合が高いといえる。
⑥類似団体と比較して高い数値となっている。木曽岬町の地理的特性上他市町との広域化が難しく、流域下水道に加入できなかったことが大きいと考える。
⑦類似団体と同等の数値となっている。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一方、収益的収支比率や経費回収率から見ると下水道使用料以外の収入に依存している割合が大きいため、令和2年度に続き令和6年度に使用料改定を検討し、令和７年度から料金を改定することとなった。</t>
    <rPh sb="1" eb="3">
      <t>レイワ</t>
    </rPh>
    <rPh sb="4" eb="6">
      <t>ネンド</t>
    </rPh>
    <rPh sb="25" eb="26">
      <t>ウエ</t>
    </rPh>
    <rPh sb="33" eb="35">
      <t>ジッサイ</t>
    </rPh>
    <rPh sb="91" eb="92">
      <t>タカ</t>
    </rPh>
    <rPh sb="252" eb="254">
      <t>ドウトウ</t>
    </rPh>
    <rPh sb="429" eb="430">
      <t>ツヅ</t>
    </rPh>
    <rPh sb="431" eb="433">
      <t>レイワ</t>
    </rPh>
    <rPh sb="434" eb="436">
      <t>ネンド</t>
    </rPh>
    <rPh sb="443" eb="445">
      <t>ケントウ</t>
    </rPh>
    <rPh sb="447" eb="449">
      <t>レイワ</t>
    </rPh>
    <rPh sb="450" eb="452">
      <t>ネンド</t>
    </rPh>
    <rPh sb="454" eb="456">
      <t>リョウキン</t>
    </rPh>
    <rPh sb="457" eb="459">
      <t>カイテイ</t>
    </rPh>
    <phoneticPr fontId="4"/>
  </si>
  <si>
    <t>①類似団体と比較して低い数値となっている。
②類似団体と比較して低い数値となっている。
③類似団体と比較して低い数値となっている。
　当町の下水道は布設開始から約30年経過しており、ストックマネジメント計画に基づき、計画的な更新が必要である。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</si>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</sst>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91-4638-A626-910CC97C6B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791-4638-A626-910CC97C6B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57.62</c:v>
                </c:pt>
              </c:numCache>
            </c:numRef>
          </c:val>
          <c:extLst>
            <c:ext xmlns:c16="http://schemas.microsoft.com/office/drawing/2014/chart" uri="{C3380CC4-5D6E-409C-BE32-E72D297353CC}">
              <c16:uniqueId val="{00000000-7A06-4C05-82C7-D10DE8BEA5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7A06-4C05-82C7-D10DE8BEA5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99.55</c:v>
                </c:pt>
              </c:numCache>
            </c:numRef>
          </c:val>
          <c:extLst>
            <c:ext xmlns:c16="http://schemas.microsoft.com/office/drawing/2014/chart" uri="{C3380CC4-5D6E-409C-BE32-E72D297353CC}">
              <c16:uniqueId val="{00000000-A2FC-4BCC-B704-E4A4CED21A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2FC-4BCC-B704-E4A4CED21A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c:v>
                </c:pt>
              </c:numCache>
            </c:numRef>
          </c:val>
          <c:extLst>
            <c:ext xmlns:c16="http://schemas.microsoft.com/office/drawing/2014/chart" uri="{C3380CC4-5D6E-409C-BE32-E72D297353CC}">
              <c16:uniqueId val="{00000000-2928-4C5F-BDB2-ED69C44ACC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2928-4C5F-BDB2-ED69C44ACC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5.05</c:v>
                </c:pt>
              </c:numCache>
            </c:numRef>
          </c:val>
          <c:extLst>
            <c:ext xmlns:c16="http://schemas.microsoft.com/office/drawing/2014/chart" uri="{C3380CC4-5D6E-409C-BE32-E72D297353CC}">
              <c16:uniqueId val="{00000000-064F-4BAC-A493-4A465B36E7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064F-4BAC-A493-4A465B36E7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DC-4D75-9057-337DDE9072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5DC-4D75-9057-337DDE9072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CD-4360-B6EF-5A36238EC0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B9CD-4360-B6EF-5A36238EC0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101.33</c:v>
                </c:pt>
              </c:numCache>
            </c:numRef>
          </c:val>
          <c:extLst>
            <c:ext xmlns:c16="http://schemas.microsoft.com/office/drawing/2014/chart" uri="{C3380CC4-5D6E-409C-BE32-E72D297353CC}">
              <c16:uniqueId val="{00000000-D660-4D30-9F23-68B3437305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D660-4D30-9F23-68B3437305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53-4DA5-8C7A-7557D319B8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0653-4DA5-8C7A-7557D319B8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25.63</c:v>
                </c:pt>
              </c:numCache>
            </c:numRef>
          </c:val>
          <c:extLst>
            <c:ext xmlns:c16="http://schemas.microsoft.com/office/drawing/2014/chart" uri="{C3380CC4-5D6E-409C-BE32-E72D297353CC}">
              <c16:uniqueId val="{00000000-6A3C-4CB2-B7CB-296E1EEB16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6A3C-4CB2-B7CB-296E1EEB16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431.68</c:v>
                </c:pt>
              </c:numCache>
            </c:numRef>
          </c:val>
          <c:extLst>
            <c:ext xmlns:c16="http://schemas.microsoft.com/office/drawing/2014/chart" uri="{C3380CC4-5D6E-409C-BE32-E72D297353CC}">
              <c16:uniqueId val="{00000000-40C7-433B-952D-967DF793AF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40C7-433B-952D-967DF793AF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木曽岬町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5875</v>
      </c>
      <c r="AM8" s="36"/>
      <c r="AN8" s="36"/>
      <c r="AO8" s="36"/>
      <c r="AP8" s="36"/>
      <c r="AQ8" s="36"/>
      <c r="AR8" s="36"/>
      <c r="AS8" s="36"/>
      <c r="AT8" s="37">
        <f>データ!T6</f>
        <v>15.74</v>
      </c>
      <c r="AU8" s="37"/>
      <c r="AV8" s="37"/>
      <c r="AW8" s="37"/>
      <c r="AX8" s="37"/>
      <c r="AY8" s="37"/>
      <c r="AZ8" s="37"/>
      <c r="BA8" s="37"/>
      <c r="BB8" s="37">
        <f>データ!U6</f>
        <v>373.25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90.61</v>
      </c>
      <c r="J10" s="37"/>
      <c r="K10" s="37"/>
      <c r="L10" s="37"/>
      <c r="M10" s="37"/>
      <c r="N10" s="37"/>
      <c r="O10" s="37"/>
      <c r="P10" s="37">
        <f>データ!P6</f>
        <v>34.51</v>
      </c>
      <c r="Q10" s="37"/>
      <c r="R10" s="37"/>
      <c r="S10" s="37"/>
      <c r="T10" s="37"/>
      <c r="U10" s="37"/>
      <c r="V10" s="37"/>
      <c r="W10" s="37">
        <f>データ!Q6</f>
        <v>99.34</v>
      </c>
      <c r="X10" s="37"/>
      <c r="Y10" s="37"/>
      <c r="Z10" s="37"/>
      <c r="AA10" s="37"/>
      <c r="AB10" s="37"/>
      <c r="AC10" s="37"/>
      <c r="AD10" s="36">
        <f>データ!R6</f>
        <v>2002</v>
      </c>
      <c r="AE10" s="36"/>
      <c r="AF10" s="36"/>
      <c r="AG10" s="36"/>
      <c r="AH10" s="36"/>
      <c r="AI10" s="36"/>
      <c r="AJ10" s="36"/>
      <c r="AK10" s="2"/>
      <c r="AL10" s="36">
        <f>データ!V6</f>
        <v>2022</v>
      </c>
      <c r="AM10" s="36"/>
      <c r="AN10" s="36"/>
      <c r="AO10" s="36"/>
      <c r="AP10" s="36"/>
      <c r="AQ10" s="36"/>
      <c r="AR10" s="36"/>
      <c r="AS10" s="36"/>
      <c r="AT10" s="37">
        <f>データ!W6</f>
        <v>1.19</v>
      </c>
      <c r="AU10" s="37"/>
      <c r="AV10" s="37"/>
      <c r="AW10" s="37"/>
      <c r="AX10" s="37"/>
      <c r="AY10" s="37"/>
      <c r="AZ10" s="37"/>
      <c r="BA10" s="37"/>
      <c r="BB10" s="37">
        <f>データ!X6</f>
        <v>1699.16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Z/YkPjl/eGT1TeMm2vQr+FrrsP5s4W8JaVZ3lNEdbLNPM0tknqb3MNoUWau9yI7UMr0BbGxqTHFFCvo4GscXA==" saltValue="TRu4gP51CE9fuYVOiAOjH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243035</v>
      </c>
      <c r="D6" s="19">
        <f t="shared" si="3"/>
        <v>46</v>
      </c>
      <c r="E6" s="19">
        <f t="shared" si="3"/>
        <v>17</v>
      </c>
      <c r="F6" s="19">
        <f t="shared" si="3"/>
        <v>5</v>
      </c>
      <c r="G6" s="19">
        <f t="shared" si="3"/>
        <v>0</v>
      </c>
      <c r="H6" s="19" t="str">
        <f t="shared" si="3"/>
        <v>三重県　木曽岬町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90.61</v>
      </c>
      <c r="P6" s="20">
        <f t="shared" si="3"/>
        <v>34.51</v>
      </c>
      <c r="Q6" s="20">
        <f t="shared" si="3"/>
        <v>99.34</v>
      </c>
      <c r="R6" s="20">
        <f t="shared" si="3"/>
        <v>2002</v>
      </c>
      <c r="S6" s="20">
        <f t="shared" si="3"/>
        <v>5875</v>
      </c>
      <c r="T6" s="20">
        <f t="shared" si="3"/>
        <v>15.74</v>
      </c>
      <c r="U6" s="20">
        <f t="shared" si="3"/>
        <v>373.25</v>
      </c>
      <c r="V6" s="20">
        <f t="shared" si="3"/>
        <v>2022</v>
      </c>
      <c r="W6" s="20">
        <f t="shared" si="3"/>
        <v>1.19</v>
      </c>
      <c r="X6" s="20">
        <f t="shared" si="3"/>
        <v>1699.16</v>
      </c>
      <c r="Y6" s="21" t="str">
        <f>IF(Y7="",NA(),Y7)</f>
        <v>-</v>
      </c>
      <c r="Z6" s="21" t="str">
        <f t="shared" ref="Z6:AH6" si="4">IF(Z7="",NA(),Z7)</f>
        <v>-</v>
      </c>
      <c r="AA6" s="21" t="str">
        <f t="shared" si="4"/>
        <v>-</v>
      </c>
      <c r="AB6" s="21" t="str">
        <f t="shared" si="4"/>
        <v>-</v>
      </c>
      <c r="AC6" s="21">
        <f t="shared" si="4"/>
        <v>101.8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101.33</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25.63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431.68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57.62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99.55</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5.05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243035</v>
      </c>
      <c r="D7" s="23">
        <v>46</v>
      </c>
      <c r="E7" s="23">
        <v>17</v>
      </c>
      <c r="F7" s="23">
        <v>5</v>
      </c>
      <c r="G7" s="23">
        <v>0</v>
      </c>
      <c r="H7" s="23" t="s">
        <v>96</v>
      </c>
      <c r="I7" s="23" t="s">
        <v>97</v>
      </c>
      <c r="J7" s="23" t="s">
        <v>98</v>
      </c>
      <c r="K7" s="23" t="s">
        <v>99</v>
      </c>
      <c r="L7" s="23" t="s">
        <v>100</v>
      </c>
      <c r="M7" s="23" t="s">
        <v>101</v>
      </c>
      <c r="N7" s="24" t="s">
        <v>102</v>
      </c>
      <c r="O7" s="24">
        <v>90.61</v>
      </c>
      <c r="P7" s="24">
        <v>34.51</v>
      </c>
      <c r="Q7" s="24">
        <v>99.34</v>
      </c>
      <c r="R7" s="24">
        <v>2002</v>
      </c>
      <c r="S7" s="24">
        <v>5875</v>
      </c>
      <c r="T7" s="24">
        <v>15.74</v>
      </c>
      <c r="U7" s="24">
        <v>373.25</v>
      </c>
      <c r="V7" s="24">
        <v>2022</v>
      </c>
      <c r="W7" s="24">
        <v>1.19</v>
      </c>
      <c r="X7" s="24">
        <v>1699.16</v>
      </c>
      <c r="Y7" s="24" t="s">
        <v>102</v>
      </c>
      <c r="Z7" s="24" t="s">
        <v>102</v>
      </c>
      <c r="AA7" s="24" t="s">
        <v>102</v>
      </c>
      <c r="AB7" s="24" t="s">
        <v>102</v>
      </c>
      <c r="AC7" s="24">
        <v>101.8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101.33</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25.63</v>
      </c>
      <c r="BV7" s="24" t="s">
        <v>102</v>
      </c>
      <c r="BW7" s="24" t="s">
        <v>102</v>
      </c>
      <c r="BX7" s="24" t="s">
        <v>102</v>
      </c>
      <c r="BY7" s="24" t="s">
        <v>102</v>
      </c>
      <c r="BZ7" s="24">
        <v>58.41</v>
      </c>
      <c r="CA7" s="24">
        <v>54.51</v>
      </c>
      <c r="CB7" s="24" t="s">
        <v>102</v>
      </c>
      <c r="CC7" s="24" t="s">
        <v>102</v>
      </c>
      <c r="CD7" s="24" t="s">
        <v>102</v>
      </c>
      <c r="CE7" s="24" t="s">
        <v>102</v>
      </c>
      <c r="CF7" s="24">
        <v>431.68</v>
      </c>
      <c r="CG7" s="24" t="s">
        <v>102</v>
      </c>
      <c r="CH7" s="24" t="s">
        <v>102</v>
      </c>
      <c r="CI7" s="24" t="s">
        <v>102</v>
      </c>
      <c r="CJ7" s="24" t="s">
        <v>102</v>
      </c>
      <c r="CK7" s="24">
        <v>267.33999999999997</v>
      </c>
      <c r="CL7" s="24">
        <v>286.33</v>
      </c>
      <c r="CM7" s="24" t="s">
        <v>102</v>
      </c>
      <c r="CN7" s="24" t="s">
        <v>102</v>
      </c>
      <c r="CO7" s="24" t="s">
        <v>102</v>
      </c>
      <c r="CP7" s="24" t="s">
        <v>102</v>
      </c>
      <c r="CQ7" s="24">
        <v>57.62</v>
      </c>
      <c r="CR7" s="24" t="s">
        <v>102</v>
      </c>
      <c r="CS7" s="24" t="s">
        <v>102</v>
      </c>
      <c r="CT7" s="24" t="s">
        <v>102</v>
      </c>
      <c r="CU7" s="24" t="s">
        <v>102</v>
      </c>
      <c r="CV7" s="24">
        <v>52.34</v>
      </c>
      <c r="CW7" s="24">
        <v>49.92</v>
      </c>
      <c r="CX7" s="24" t="s">
        <v>102</v>
      </c>
      <c r="CY7" s="24" t="s">
        <v>102</v>
      </c>
      <c r="CZ7" s="24" t="s">
        <v>102</v>
      </c>
      <c r="DA7" s="24" t="s">
        <v>102</v>
      </c>
      <c r="DB7" s="24">
        <v>99.55</v>
      </c>
      <c r="DC7" s="24" t="s">
        <v>102</v>
      </c>
      <c r="DD7" s="24" t="s">
        <v>102</v>
      </c>
      <c r="DE7" s="24" t="s">
        <v>102</v>
      </c>
      <c r="DF7" s="24" t="s">
        <v>102</v>
      </c>
      <c r="DG7" s="24">
        <v>90.05</v>
      </c>
      <c r="DH7" s="24">
        <v>87.8</v>
      </c>
      <c r="DI7" s="24" t="s">
        <v>102</v>
      </c>
      <c r="DJ7" s="24" t="s">
        <v>102</v>
      </c>
      <c r="DK7" s="24" t="s">
        <v>102</v>
      </c>
      <c r="DL7" s="24" t="s">
        <v>102</v>
      </c>
      <c r="DM7" s="24">
        <v>5.05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