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6.xml"/>
  <Override ContentType="application/vnd.openxmlformats-officedocument.drawingml.chart+xml" PartName="/xl/charts/chart7.xml"/>
  <Override ContentType="application/vnd.openxmlformats-officedocument.drawingml.chart+xml" PartName="/xl/charts/chart8.xml"/>
  <Override ContentType="application/vnd.openxmlformats-officedocument.drawingml.chart+xml" PartName="/xl/charts/chart9.xml"/>
  <Override ContentType="application/vnd.openxmlformats-officedocument.drawingml.chart+xml" PartName="/xl/charts/chart10.xml"/>
  <Override ContentType="application/vnd.openxmlformats-officedocument.drawingml.chart+xml" PartName="/xl/charts/chart11.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430"/>
  <workbookPr/>
  <mc:AlternateContent xmlns:mc="http://schemas.openxmlformats.org/markup-compatibility/2006">
    <mc:Choice Requires="x15">
      <x15ac:absPath xmlns:x15ac="http://schemas.microsoft.com/office/spreadsheetml/2010/11/ac" url="C:\Users\03022\Desktop\調査　未提出\2.5 FW 210(火)〆】公営企業に係る経営比較分析表（令和６年度決算）の分析等について\提出書類\"/>
    </mc:Choice>
  </mc:AlternateContent>
  <xr:revisionPtr revIDLastSave="0" documentId="13_ncr:1_{9C20DC77-E888-483B-BE33-E936B53808A3}" xr6:coauthVersionLast="47" xr6:coauthVersionMax="47" xr10:uidLastSave="{00000000-0000-0000-0000-000000000000}"/>
  <workbookProtection workbookAlgorithmName="SHA-512" workbookHashValue="zl0iQ89A5aTG1bkSBFZFMm6I4g+aOTzQIxefWrZUhm5GKUMhLrc9pTRfixTMIx+r88fG1QRuVTs66f23Ty96nw==" workbookSaltValue="iTt4JPcPUqcD3PdYxWI7cw==" workbookSpinCount="100000" lockStructure="1"/>
  <bookViews>
    <workbookView xWindow="-120" yWindow="-120" windowWidth="29040" windowHeight="1584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AT10" i="4" s="1"/>
  <c r="V6" i="5"/>
  <c r="AL10" i="4" s="1"/>
  <c r="U6" i="5"/>
  <c r="BB8" i="4" s="1"/>
  <c r="T6" i="5"/>
  <c r="S6" i="5"/>
  <c r="AL8" i="4" s="1"/>
  <c r="R6" i="5"/>
  <c r="AD10" i="4" s="1"/>
  <c r="Q6" i="5"/>
  <c r="W10" i="4" s="1"/>
  <c r="P6" i="5"/>
  <c r="O6" i="5"/>
  <c r="I10" i="4" s="1"/>
  <c r="N6" i="5"/>
  <c r="B10" i="4" s="1"/>
  <c r="M6" i="5"/>
  <c r="AD8" i="4" s="1"/>
  <c r="L6" i="5"/>
  <c r="K6" i="5"/>
  <c r="P8" i="4" s="1"/>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L85" i="4"/>
  <c r="K85" i="4"/>
  <c r="H85" i="4"/>
  <c r="G85" i="4"/>
  <c r="E85" i="4"/>
  <c r="BB10" i="4"/>
  <c r="P10" i="4"/>
  <c r="AT8" i="4"/>
  <c r="W8" i="4"/>
  <c r="B6" i="4"/>
</calcChain>
</file>

<file path=xl/sharedStrings.xml><?xml version="1.0" encoding="utf-8"?>
<sst xmlns="http://schemas.openxmlformats.org/spreadsheetml/2006/main" count="319" uniqueCount="115">
  <si>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</si>
  <si>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</si>
  <si>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</si>
  <si>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</si>
  <si>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</si>
  <si>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</si>
  <si>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</si>
  <si>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</si>
  <si>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</si>
  <si>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</si>
  <si>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</si>
  <si>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</si>
  <si>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</si>
  <si>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</si>
  <si>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</si>
  <si>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</si>
  <si>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</si>
  <si>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</si>
  <si>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</si>
  <si>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</si>
  <si>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</si>
  <si>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</si>
  <si>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</si>
  <si>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</si>
  <si>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</si>
  <si>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</si>
  <si>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</si>
  <si>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</si>
  <si>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</si>
  <si>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</si>
  <si>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</si>
  <si>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</si>
  <si>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</si>
  <si>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</si>
  <si>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</si>
  <si>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</si>
  <si>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</si>
  <si>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</si>
  <si>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</si>
  <si>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</si>
  <si>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</si>
  <si>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</si>
  <si>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</si>
  <si>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</si>
  <si>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</si>
  <si>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</si>
  <si>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</si>
  <si>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</si>
  <si>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</si>
  <si>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</si>
  <si>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</si>
  <si>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</si>
  <si>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</si>
  <si>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</si>
  <si>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</si>
  <si>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</si>
  <si>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</si>
  <si>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</si>
  <si>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</si>
  <si>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</si>
  <si>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</si>
  <si>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</si>
  <si>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</si>
  <si>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</si>
  <si>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</si>
  <si>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</si>
  <si>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</si>
  <si>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</si>
  <si>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</si>
  <si>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</si>
  <si>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</si>
  <si>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</si>
  <si>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</si>
  <si>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</si>
  <si>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</si>
  <si>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</si>
  <si>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</si>
  <si>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</si>
  <si>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</si>
  <si>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</si>
  <si>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</si>
  <si>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</si>
  <si>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</si>
  <si>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</si>
  <si>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</si>
  <si>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</si>
  <si>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</si>
  <si>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</si>
  <si>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</si>
  <si>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</si>
  <si>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</si>
  <si>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</si>
  <si>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</si>
  <si>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</si>
  <si>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</si>
  <si>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</si>
  <si>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木曽岬町</t>
  </si>
  <si>
    <t>法適用</t>
  </si>
  <si>
    <t>下水道事業</t>
  </si>
  <si>
    <t>特定環境保全公共下水道</t>
  </si>
  <si>
    <t>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</si>
  <si>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</si>
  <si>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</si>
  <si>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</si>
  <si>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</si>
  <si>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</si>
  <si>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</si>
  <si>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</si>
  <si>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</si>
  <si>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</si>
  <si>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</si>
  <si>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</si>
  <si>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町内における下水道事業については、完了となっており、今後人口減少が予想される中、施設更新等新たな投資が求められ、統廃合を含めた施設の維持管理及び財源確保が重要な課題である。</t>
    <phoneticPr fontId="4"/>
  </si>
  <si>
    <t>①令和6年度は料金改定支援業務委託により100％を上回っているが、実際は使用料以外（一般会計）の収入に依存している。
②類似団体と比較して低い数値となっている。
③類似団体と比較して高い数値となっている。
④類似団体と比較して低い数値となっている。
⑤類似団体と比較して低い数値であり、使用料以外（一般会計）の収入に依存している割合が高いといえる。
⑥類似団体と比較して高い数値となっている。木曽岬町の地理的特性上他市町との広域化が難しく、流域下水道に加入できなかったことが大きいと考える。
⑦類似団体と比較して低い数値となっている。
⑧100％に近い数値で推移しており、類似団体と比較しても高い数値となっている。
　当町は、汚水処理区域（公共下水道・特定環境保全公共下水道・農業集落排水事業）の整備は完了しており、企業債残高も減少している状況である。
　一方、収益的収支比率や経費回収率から見ると下水道使用料以外の収入に依存している割合が大きいため、令和2年度に続き令和6年度に使用料改定を検討し、令和７年度から料金を改定することとなった。</t>
    <rPh sb="91" eb="92">
      <t>タカ</t>
    </rPh>
    <phoneticPr fontId="4"/>
  </si>
  <si>
    <t>①類似団体と比較して低い数値となっている。
②類似団体と比較して低い数値となっている。
③類似団体と比較して低い数値となっている。
　当町の下水道は布設開始から約30年経過しており、ストックマネジメント計画に基づき、計画的な更新が必要である。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</si>
</sst>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A938-4FA8-94A3-5CDDDBD6D4C8}"/>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0.05</c:v>
                </c:pt>
              </c:numCache>
            </c:numRef>
          </c:val>
          <c:smooth val="0"/>
          <c:extLst>
            <c:ext xmlns:c16="http://schemas.microsoft.com/office/drawing/2014/chart" uri="{C3380CC4-5D6E-409C-BE32-E72D297353CC}">
              <c16:uniqueId val="{00000001-A938-4FA8-94A3-5CDDDBD6D4C8}"/>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7.04</c:v>
                </c:pt>
              </c:numCache>
            </c:numRef>
          </c:val>
          <c:extLst>
            <c:ext xmlns:c16="http://schemas.microsoft.com/office/drawing/2014/chart" uri="{C3380CC4-5D6E-409C-BE32-E72D297353CC}">
              <c16:uniqueId val="{00000000-C0A0-45BF-A377-7AEA81727571}"/>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42.15</c:v>
                </c:pt>
              </c:numCache>
            </c:numRef>
          </c:val>
          <c:smooth val="0"/>
          <c:extLst>
            <c:ext xmlns:c16="http://schemas.microsoft.com/office/drawing/2014/chart" uri="{C3380CC4-5D6E-409C-BE32-E72D297353CC}">
              <c16:uniqueId val="{00000001-C0A0-45BF-A377-7AEA81727571}"/>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98.38</c:v>
                </c:pt>
              </c:numCache>
            </c:numRef>
          </c:val>
          <c:extLst>
            <c:ext xmlns:c16="http://schemas.microsoft.com/office/drawing/2014/chart" uri="{C3380CC4-5D6E-409C-BE32-E72D297353CC}">
              <c16:uniqueId val="{00000000-7AAF-4A8D-88D5-45DFB35D4A0E}"/>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84.21</c:v>
                </c:pt>
              </c:numCache>
            </c:numRef>
          </c:val>
          <c:smooth val="0"/>
          <c:extLst>
            <c:ext xmlns:c16="http://schemas.microsoft.com/office/drawing/2014/chart" uri="{C3380CC4-5D6E-409C-BE32-E72D297353CC}">
              <c16:uniqueId val="{00000001-7AAF-4A8D-88D5-45DFB35D4A0E}"/>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155.91999999999999</c:v>
                </c:pt>
              </c:numCache>
            </c:numRef>
          </c:val>
          <c:extLst>
            <c:ext xmlns:c16="http://schemas.microsoft.com/office/drawing/2014/chart" uri="{C3380CC4-5D6E-409C-BE32-E72D297353CC}">
              <c16:uniqueId val="{00000000-9105-4F44-8018-2F0186BF5396}"/>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106.38</c:v>
                </c:pt>
              </c:numCache>
            </c:numRef>
          </c:val>
          <c:smooth val="0"/>
          <c:extLst>
            <c:ext xmlns:c16="http://schemas.microsoft.com/office/drawing/2014/chart" uri="{C3380CC4-5D6E-409C-BE32-E72D297353CC}">
              <c16:uniqueId val="{00000001-9105-4F44-8018-2F0186BF5396}"/>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4.07</c:v>
                </c:pt>
              </c:numCache>
            </c:numRef>
          </c:val>
          <c:extLst>
            <c:ext xmlns:c16="http://schemas.microsoft.com/office/drawing/2014/chart" uri="{C3380CC4-5D6E-409C-BE32-E72D297353CC}">
              <c16:uniqueId val="{00000000-0519-42A6-9CAF-FC31C63D806C}"/>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27.46</c:v>
                </c:pt>
              </c:numCache>
            </c:numRef>
          </c:val>
          <c:smooth val="0"/>
          <c:extLst>
            <c:ext xmlns:c16="http://schemas.microsoft.com/office/drawing/2014/chart" uri="{C3380CC4-5D6E-409C-BE32-E72D297353CC}">
              <c16:uniqueId val="{00000001-0519-42A6-9CAF-FC31C63D806C}"/>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5568-4812-B298-B84FB5EED0F6}"/>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0.02</c:v>
                </c:pt>
              </c:numCache>
            </c:numRef>
          </c:val>
          <c:smooth val="0"/>
          <c:extLst>
            <c:ext xmlns:c16="http://schemas.microsoft.com/office/drawing/2014/chart" uri="{C3380CC4-5D6E-409C-BE32-E72D297353CC}">
              <c16:uniqueId val="{00000001-5568-4812-B298-B84FB5EED0F6}"/>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263C-402F-BC62-14EEB23ED209}"/>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70.63</c:v>
                </c:pt>
              </c:numCache>
            </c:numRef>
          </c:val>
          <c:smooth val="0"/>
          <c:extLst>
            <c:ext xmlns:c16="http://schemas.microsoft.com/office/drawing/2014/chart" uri="{C3380CC4-5D6E-409C-BE32-E72D297353CC}">
              <c16:uniqueId val="{00000001-263C-402F-BC62-14EEB23ED209}"/>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28085.85</c:v>
                </c:pt>
              </c:numCache>
            </c:numRef>
          </c:val>
          <c:extLst>
            <c:ext xmlns:c16="http://schemas.microsoft.com/office/drawing/2014/chart" uri="{C3380CC4-5D6E-409C-BE32-E72D297353CC}">
              <c16:uniqueId val="{00000000-448C-40B6-834D-24CB44FA04AB}"/>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53.28</c:v>
                </c:pt>
              </c:numCache>
            </c:numRef>
          </c:val>
          <c:smooth val="0"/>
          <c:extLst>
            <c:ext xmlns:c16="http://schemas.microsoft.com/office/drawing/2014/chart" uri="{C3380CC4-5D6E-409C-BE32-E72D297353CC}">
              <c16:uniqueId val="{00000001-448C-40B6-834D-24CB44FA04AB}"/>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D78B-4794-BAD5-89D058544EE6}"/>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1142.44</c:v>
                </c:pt>
              </c:numCache>
            </c:numRef>
          </c:val>
          <c:smooth val="0"/>
          <c:extLst>
            <c:ext xmlns:c16="http://schemas.microsoft.com/office/drawing/2014/chart" uri="{C3380CC4-5D6E-409C-BE32-E72D297353CC}">
              <c16:uniqueId val="{00000001-D78B-4794-BAD5-89D058544EE6}"/>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35.97</c:v>
                </c:pt>
              </c:numCache>
            </c:numRef>
          </c:val>
          <c:extLst>
            <c:ext xmlns:c16="http://schemas.microsoft.com/office/drawing/2014/chart" uri="{C3380CC4-5D6E-409C-BE32-E72D297353CC}">
              <c16:uniqueId val="{00000000-76B7-479B-BA80-67D955FB0261}"/>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66.63</c:v>
                </c:pt>
              </c:numCache>
            </c:numRef>
          </c:val>
          <c:smooth val="0"/>
          <c:extLst>
            <c:ext xmlns:c16="http://schemas.microsoft.com/office/drawing/2014/chart" uri="{C3380CC4-5D6E-409C-BE32-E72D297353CC}">
              <c16:uniqueId val="{00000001-76B7-479B-BA80-67D955FB0261}"/>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290.52999999999997</c:v>
                </c:pt>
              </c:numCache>
            </c:numRef>
          </c:val>
          <c:extLst>
            <c:ext xmlns:c16="http://schemas.microsoft.com/office/drawing/2014/chart" uri="{C3380CC4-5D6E-409C-BE32-E72D297353CC}">
              <c16:uniqueId val="{00000000-5D97-4F75-8F15-40DFDD948685}"/>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252.17</c:v>
                </c:pt>
              </c:numCache>
            </c:numRef>
          </c:val>
          <c:smooth val="0"/>
          <c:extLst>
            <c:ext xmlns:c16="http://schemas.microsoft.com/office/drawing/2014/chart" uri="{C3380CC4-5D6E-409C-BE32-E72D297353CC}">
              <c16:uniqueId val="{00000001-5D97-4F75-8F15-40DFDD948685}"/>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Relationships xmlns="http://schemas.openxmlformats.org/package/2006/relationships"><Relationship Id="rId1" Target="../charts/chart1.xml" Type="http://schemas.openxmlformats.org/officeDocument/2006/relationships/chart"/><Relationship Id="rId10" Target="../charts/chart10.xml" Type="http://schemas.openxmlformats.org/officeDocument/2006/relationships/chart"/><Relationship Id="rId11" Target="../charts/chart11.xml" Type="http://schemas.openxmlformats.org/officeDocument/2006/relationships/chart"/><Relationship Id="rId2" Target="../charts/chart2.xml" Type="http://schemas.openxmlformats.org/officeDocument/2006/relationships/chart"/><Relationship Id="rId3" Target="../charts/chart3.xml" Type="http://schemas.openxmlformats.org/officeDocument/2006/relationships/chart"/><Relationship Id="rId4" Target="../charts/chart4.xml" Type="http://schemas.openxmlformats.org/officeDocument/2006/relationships/chart"/><Relationship Id="rId5" Target="../charts/chart5.xml" Type="http://schemas.openxmlformats.org/officeDocument/2006/relationships/chart"/><Relationship Id="rId6" Target="../charts/chart6.xml" Type="http://schemas.openxmlformats.org/officeDocument/2006/relationships/chart"/><Relationship Id="rId7" Target="../charts/chart7.xml" Type="http://schemas.openxmlformats.org/officeDocument/2006/relationships/chart"/><Relationship Id="rId8" Target="../charts/chart8.xml" Type="http://schemas.openxmlformats.org/officeDocument/2006/relationships/chart"/><Relationship Id="rId9" Target="../charts/chart9.xml" Type="http://schemas.openxmlformats.org/officeDocument/2006/relationships/chart"/></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【1,099.15】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【225.78】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【72.92】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【30.82】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H38" zoomScale="85" zoomScaleNormal="85"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7" t="str">
        <f>データ!H6</f>
        <v>三重県　木曽岬町</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3"/>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68" t="s">
        <v>9</v>
      </c>
      <c r="BM7" s="69"/>
      <c r="BN7" s="69"/>
      <c r="BO7" s="69"/>
      <c r="BP7" s="69"/>
      <c r="BQ7" s="69"/>
      <c r="BR7" s="69"/>
      <c r="BS7" s="69"/>
      <c r="BT7" s="69"/>
      <c r="BU7" s="69"/>
      <c r="BV7" s="69"/>
      <c r="BW7" s="69"/>
      <c r="BX7" s="69"/>
      <c r="BY7" s="70"/>
    </row>
    <row r="8" spans="1:78" ht="18.75" customHeight="1" x14ac:dyDescent="0.15">
      <c r="A8" s="2"/>
      <c r="B8" s="64" t="str">
        <f>データ!I6</f>
        <v>法適用</v>
      </c>
      <c r="C8" s="64"/>
      <c r="D8" s="64"/>
      <c r="E8" s="64"/>
      <c r="F8" s="64"/>
      <c r="G8" s="64"/>
      <c r="H8" s="64"/>
      <c r="I8" s="64" t="str">
        <f>データ!J6</f>
        <v>下水道事業</v>
      </c>
      <c r="J8" s="64"/>
      <c r="K8" s="64"/>
      <c r="L8" s="64"/>
      <c r="M8" s="64"/>
      <c r="N8" s="64"/>
      <c r="O8" s="64"/>
      <c r="P8" s="64" t="str">
        <f>データ!K6</f>
        <v>特定環境保全公共下水道</v>
      </c>
      <c r="Q8" s="64"/>
      <c r="R8" s="64"/>
      <c r="S8" s="64"/>
      <c r="T8" s="64"/>
      <c r="U8" s="64"/>
      <c r="V8" s="64"/>
      <c r="W8" s="64" t="str">
        <f>データ!L6</f>
        <v>D2</v>
      </c>
      <c r="X8" s="64"/>
      <c r="Y8" s="64"/>
      <c r="Z8" s="64"/>
      <c r="AA8" s="64"/>
      <c r="AB8" s="64"/>
      <c r="AC8" s="64"/>
      <c r="AD8" s="65" t="str">
        <f>データ!$M$6</f>
        <v>非設置</v>
      </c>
      <c r="AE8" s="65"/>
      <c r="AF8" s="65"/>
      <c r="AG8" s="65"/>
      <c r="AH8" s="65"/>
      <c r="AI8" s="65"/>
      <c r="AJ8" s="65"/>
      <c r="AK8" s="3"/>
      <c r="AL8" s="45">
        <f>データ!S6</f>
        <v>5875</v>
      </c>
      <c r="AM8" s="45"/>
      <c r="AN8" s="45"/>
      <c r="AO8" s="45"/>
      <c r="AP8" s="45"/>
      <c r="AQ8" s="45"/>
      <c r="AR8" s="45"/>
      <c r="AS8" s="45"/>
      <c r="AT8" s="44">
        <f>データ!T6</f>
        <v>15.74</v>
      </c>
      <c r="AU8" s="44"/>
      <c r="AV8" s="44"/>
      <c r="AW8" s="44"/>
      <c r="AX8" s="44"/>
      <c r="AY8" s="44"/>
      <c r="AZ8" s="44"/>
      <c r="BA8" s="44"/>
      <c r="BB8" s="44">
        <f>データ!U6</f>
        <v>373.25</v>
      </c>
      <c r="BC8" s="44"/>
      <c r="BD8" s="44"/>
      <c r="BE8" s="44"/>
      <c r="BF8" s="44"/>
      <c r="BG8" s="44"/>
      <c r="BH8" s="44"/>
      <c r="BI8" s="44"/>
      <c r="BJ8" s="3"/>
      <c r="BK8" s="3"/>
      <c r="BL8" s="60" t="s">
        <v>10</v>
      </c>
      <c r="BM8" s="61"/>
      <c r="BN8" s="62" t="s">
        <v>11</v>
      </c>
      <c r="BO8" s="62"/>
      <c r="BP8" s="62"/>
      <c r="BQ8" s="62"/>
      <c r="BR8" s="62"/>
      <c r="BS8" s="62"/>
      <c r="BT8" s="62"/>
      <c r="BU8" s="62"/>
      <c r="BV8" s="62"/>
      <c r="BW8" s="62"/>
      <c r="BX8" s="62"/>
      <c r="BY8" s="63"/>
    </row>
    <row r="9" spans="1:78" ht="18.75" customHeight="1" x14ac:dyDescent="0.15">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46" t="s">
        <v>16</v>
      </c>
      <c r="AE9" s="46"/>
      <c r="AF9" s="46"/>
      <c r="AG9" s="46"/>
      <c r="AH9" s="46"/>
      <c r="AI9" s="46"/>
      <c r="AJ9" s="46"/>
      <c r="AK9" s="3"/>
      <c r="AL9" s="46" t="s">
        <v>17</v>
      </c>
      <c r="AM9" s="46"/>
      <c r="AN9" s="46"/>
      <c r="AO9" s="46"/>
      <c r="AP9" s="46"/>
      <c r="AQ9" s="46"/>
      <c r="AR9" s="46"/>
      <c r="AS9" s="46"/>
      <c r="AT9" s="46" t="s">
        <v>18</v>
      </c>
      <c r="AU9" s="46"/>
      <c r="AV9" s="46"/>
      <c r="AW9" s="46"/>
      <c r="AX9" s="46"/>
      <c r="AY9" s="46"/>
      <c r="AZ9" s="46"/>
      <c r="BA9" s="46"/>
      <c r="BB9" s="46" t="s">
        <v>19</v>
      </c>
      <c r="BC9" s="46"/>
      <c r="BD9" s="46"/>
      <c r="BE9" s="46"/>
      <c r="BF9" s="46"/>
      <c r="BG9" s="46"/>
      <c r="BH9" s="46"/>
      <c r="BI9" s="46"/>
      <c r="BJ9" s="3"/>
      <c r="BK9" s="3"/>
      <c r="BL9" s="47" t="s">
        <v>20</v>
      </c>
      <c r="BM9" s="48"/>
      <c r="BN9" s="49" t="s">
        <v>21</v>
      </c>
      <c r="BO9" s="49"/>
      <c r="BP9" s="49"/>
      <c r="BQ9" s="49"/>
      <c r="BR9" s="49"/>
      <c r="BS9" s="49"/>
      <c r="BT9" s="49"/>
      <c r="BU9" s="49"/>
      <c r="BV9" s="49"/>
      <c r="BW9" s="49"/>
      <c r="BX9" s="49"/>
      <c r="BY9" s="50"/>
    </row>
    <row r="10" spans="1:78" ht="18.75" customHeight="1" x14ac:dyDescent="0.15">
      <c r="A10" s="2"/>
      <c r="B10" s="44" t="str">
        <f>データ!N6</f>
        <v>-</v>
      </c>
      <c r="C10" s="44"/>
      <c r="D10" s="44"/>
      <c r="E10" s="44"/>
      <c r="F10" s="44"/>
      <c r="G10" s="44"/>
      <c r="H10" s="44"/>
      <c r="I10" s="44">
        <f>データ!O6</f>
        <v>96.66</v>
      </c>
      <c r="J10" s="44"/>
      <c r="K10" s="44"/>
      <c r="L10" s="44"/>
      <c r="M10" s="44"/>
      <c r="N10" s="44"/>
      <c r="O10" s="44"/>
      <c r="P10" s="44">
        <f>データ!P6</f>
        <v>9.4700000000000006</v>
      </c>
      <c r="Q10" s="44"/>
      <c r="R10" s="44"/>
      <c r="S10" s="44"/>
      <c r="T10" s="44"/>
      <c r="U10" s="44"/>
      <c r="V10" s="44"/>
      <c r="W10" s="44">
        <f>データ!Q6</f>
        <v>96.66</v>
      </c>
      <c r="X10" s="44"/>
      <c r="Y10" s="44"/>
      <c r="Z10" s="44"/>
      <c r="AA10" s="44"/>
      <c r="AB10" s="44"/>
      <c r="AC10" s="44"/>
      <c r="AD10" s="45">
        <f>データ!R6</f>
        <v>2002</v>
      </c>
      <c r="AE10" s="45"/>
      <c r="AF10" s="45"/>
      <c r="AG10" s="45"/>
      <c r="AH10" s="45"/>
      <c r="AI10" s="45"/>
      <c r="AJ10" s="45"/>
      <c r="AK10" s="2"/>
      <c r="AL10" s="45">
        <f>データ!V6</f>
        <v>555</v>
      </c>
      <c r="AM10" s="45"/>
      <c r="AN10" s="45"/>
      <c r="AO10" s="45"/>
      <c r="AP10" s="45"/>
      <c r="AQ10" s="45"/>
      <c r="AR10" s="45"/>
      <c r="AS10" s="45"/>
      <c r="AT10" s="44">
        <f>データ!W6</f>
        <v>0.41</v>
      </c>
      <c r="AU10" s="44"/>
      <c r="AV10" s="44"/>
      <c r="AW10" s="44"/>
      <c r="AX10" s="44"/>
      <c r="AY10" s="44"/>
      <c r="AZ10" s="44"/>
      <c r="BA10" s="44"/>
      <c r="BB10" s="44">
        <f>データ!X6</f>
        <v>1353.66</v>
      </c>
      <c r="BC10" s="44"/>
      <c r="BD10" s="44"/>
      <c r="BE10" s="44"/>
      <c r="BF10" s="44"/>
      <c r="BG10" s="44"/>
      <c r="BH10" s="44"/>
      <c r="BI10" s="44"/>
      <c r="BJ10" s="2"/>
      <c r="BK10" s="2"/>
      <c r="BL10" s="51" t="s">
        <v>22</v>
      </c>
      <c r="BM10" s="52"/>
      <c r="BN10" s="53" t="s">
        <v>23</v>
      </c>
      <c r="BO10" s="53"/>
      <c r="BP10" s="53"/>
      <c r="BQ10" s="53"/>
      <c r="BR10" s="53"/>
      <c r="BS10" s="53"/>
      <c r="BT10" s="53"/>
      <c r="BU10" s="53"/>
      <c r="BV10" s="53"/>
      <c r="BW10" s="53"/>
      <c r="BX10" s="53"/>
      <c r="BY10" s="54"/>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113</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114</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112</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【105.07】</v>
      </c>
      <c r="F85" s="12" t="str">
        <f>データ!AT6</f>
        <v>【63.54】</v>
      </c>
      <c r="G85" s="12" t="str">
        <f>データ!BE6</f>
        <v>【50.90】</v>
      </c>
      <c r="H85" s="12" t="str">
        <f>データ!BP6</f>
        <v>【1,099.15】</v>
      </c>
      <c r="I85" s="12" t="str">
        <f>データ!CA6</f>
        <v>【72.92】</v>
      </c>
      <c r="J85" s="12" t="str">
        <f>データ!CL6</f>
        <v>【225.78】</v>
      </c>
      <c r="K85" s="12" t="str">
        <f>データ!CW6</f>
        <v>【43.17】</v>
      </c>
      <c r="L85" s="12" t="str">
        <f>データ!DH6</f>
        <v>【86.31】</v>
      </c>
      <c r="M85" s="12" t="str">
        <f>データ!DS6</f>
        <v>【30.82】</v>
      </c>
      <c r="N85" s="12" t="str">
        <f>データ!ED6</f>
        <v>【0.06】</v>
      </c>
      <c r="O85" s="12" t="str">
        <f>データ!EO6</f>
        <v>【0.15】</v>
      </c>
    </row>
  </sheetData>
  <sheetProtection algorithmName="SHA-512" hashValue="HALOi+GZR26ys5eHwQaHKmQiZgwEo2H1BNVxiNO/nkbqfr9yfbItk4TGAQALWs8Z0U/7FCWezdDHn3v+M/NITw==" saltValue="TalA9XGWkpXvrmrvYeFfR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243035</v>
      </c>
      <c r="D6" s="19">
        <f t="shared" si="3"/>
        <v>46</v>
      </c>
      <c r="E6" s="19">
        <f t="shared" si="3"/>
        <v>17</v>
      </c>
      <c r="F6" s="19">
        <f t="shared" si="3"/>
        <v>4</v>
      </c>
      <c r="G6" s="19">
        <f t="shared" si="3"/>
        <v>0</v>
      </c>
      <c r="H6" s="19" t="str">
        <f t="shared" si="3"/>
        <v>三重県　木曽岬町</v>
      </c>
      <c r="I6" s="19" t="str">
        <f t="shared" si="3"/>
        <v>法適用</v>
      </c>
      <c r="J6" s="19" t="str">
        <f t="shared" si="3"/>
        <v>下水道事業</v>
      </c>
      <c r="K6" s="19" t="str">
        <f t="shared" si="3"/>
        <v>特定環境保全公共下水道</v>
      </c>
      <c r="L6" s="19" t="str">
        <f t="shared" si="3"/>
        <v>D2</v>
      </c>
      <c r="M6" s="19" t="str">
        <f t="shared" si="3"/>
        <v>非設置</v>
      </c>
      <c r="N6" s="20" t="str">
        <f t="shared" si="3"/>
        <v>-</v>
      </c>
      <c r="O6" s="20">
        <f t="shared" si="3"/>
        <v>96.66</v>
      </c>
      <c r="P6" s="20">
        <f t="shared" si="3"/>
        <v>9.4700000000000006</v>
      </c>
      <c r="Q6" s="20">
        <f t="shared" si="3"/>
        <v>96.66</v>
      </c>
      <c r="R6" s="20">
        <f t="shared" si="3"/>
        <v>2002</v>
      </c>
      <c r="S6" s="20">
        <f t="shared" si="3"/>
        <v>5875</v>
      </c>
      <c r="T6" s="20">
        <f t="shared" si="3"/>
        <v>15.74</v>
      </c>
      <c r="U6" s="20">
        <f t="shared" si="3"/>
        <v>373.25</v>
      </c>
      <c r="V6" s="20">
        <f t="shared" si="3"/>
        <v>555</v>
      </c>
      <c r="W6" s="20">
        <f t="shared" si="3"/>
        <v>0.41</v>
      </c>
      <c r="X6" s="20">
        <f t="shared" si="3"/>
        <v>1353.66</v>
      </c>
      <c r="Y6" s="21" t="str">
        <f>IF(Y7="",NA(),Y7)</f>
        <v>-</v>
      </c>
      <c r="Z6" s="21" t="str">
        <f t="shared" ref="Z6:AH6" si="4">IF(Z7="",NA(),Z7)</f>
        <v>-</v>
      </c>
      <c r="AA6" s="21" t="str">
        <f t="shared" si="4"/>
        <v>-</v>
      </c>
      <c r="AB6" s="21" t="str">
        <f t="shared" si="4"/>
        <v>-</v>
      </c>
      <c r="AC6" s="21">
        <f t="shared" si="4"/>
        <v>155.91999999999999</v>
      </c>
      <c r="AD6" s="21" t="str">
        <f t="shared" si="4"/>
        <v>-</v>
      </c>
      <c r="AE6" s="21" t="str">
        <f t="shared" si="4"/>
        <v>-</v>
      </c>
      <c r="AF6" s="21" t="str">
        <f t="shared" si="4"/>
        <v>-</v>
      </c>
      <c r="AG6" s="21" t="str">
        <f t="shared" si="4"/>
        <v>-</v>
      </c>
      <c r="AH6" s="21">
        <f t="shared" si="4"/>
        <v>106.38</v>
      </c>
      <c r="AI6" s="20" t="str">
        <f>IF(AI7="","",IF(AI7="-","【-】","【"&amp;SUBSTITUTE(TEXT(AI7,"#,##0.00"),"-","△")&amp;"】"))</f>
        <v>【105.07】</v>
      </c>
      <c r="AJ6" s="21" t="str">
        <f>IF(AJ7="",NA(),AJ7)</f>
        <v>-</v>
      </c>
      <c r="AK6" s="21" t="str">
        <f t="shared" ref="AK6:AS6" si="5">IF(AK7="",NA(),AK7)</f>
        <v>-</v>
      </c>
      <c r="AL6" s="21" t="str">
        <f t="shared" si="5"/>
        <v>-</v>
      </c>
      <c r="AM6" s="21" t="str">
        <f t="shared" si="5"/>
        <v>-</v>
      </c>
      <c r="AN6" s="20">
        <f t="shared" si="5"/>
        <v>0</v>
      </c>
      <c r="AO6" s="21" t="str">
        <f t="shared" si="5"/>
        <v>-</v>
      </c>
      <c r="AP6" s="21" t="str">
        <f t="shared" si="5"/>
        <v>-</v>
      </c>
      <c r="AQ6" s="21" t="str">
        <f t="shared" si="5"/>
        <v>-</v>
      </c>
      <c r="AR6" s="21" t="str">
        <f t="shared" si="5"/>
        <v>-</v>
      </c>
      <c r="AS6" s="21">
        <f t="shared" si="5"/>
        <v>70.63</v>
      </c>
      <c r="AT6" s="20" t="str">
        <f>IF(AT7="","",IF(AT7="-","【-】","【"&amp;SUBSTITUTE(TEXT(AT7,"#,##0.00"),"-","△")&amp;"】"))</f>
        <v>【63.54】</v>
      </c>
      <c r="AU6" s="21" t="str">
        <f>IF(AU7="",NA(),AU7)</f>
        <v>-</v>
      </c>
      <c r="AV6" s="21" t="str">
        <f t="shared" ref="AV6:BD6" si="6">IF(AV7="",NA(),AV7)</f>
        <v>-</v>
      </c>
      <c r="AW6" s="21" t="str">
        <f t="shared" si="6"/>
        <v>-</v>
      </c>
      <c r="AX6" s="21" t="str">
        <f t="shared" si="6"/>
        <v>-</v>
      </c>
      <c r="AY6" s="21">
        <f t="shared" si="6"/>
        <v>28085.85</v>
      </c>
      <c r="AZ6" s="21" t="str">
        <f t="shared" si="6"/>
        <v>-</v>
      </c>
      <c r="BA6" s="21" t="str">
        <f t="shared" si="6"/>
        <v>-</v>
      </c>
      <c r="BB6" s="21" t="str">
        <f t="shared" si="6"/>
        <v>-</v>
      </c>
      <c r="BC6" s="21" t="str">
        <f t="shared" si="6"/>
        <v>-</v>
      </c>
      <c r="BD6" s="21">
        <f t="shared" si="6"/>
        <v>53.28</v>
      </c>
      <c r="BE6" s="20" t="str">
        <f>IF(BE7="","",IF(BE7="-","【-】","【"&amp;SUBSTITUTE(TEXT(BE7,"#,##0.00"),"-","△")&amp;"】"))</f>
        <v>【50.90】</v>
      </c>
      <c r="BF6" s="21" t="str">
        <f>IF(BF7="",NA(),BF7)</f>
        <v>-</v>
      </c>
      <c r="BG6" s="21" t="str">
        <f t="shared" ref="BG6:BO6" si="7">IF(BG7="",NA(),BG7)</f>
        <v>-</v>
      </c>
      <c r="BH6" s="21" t="str">
        <f t="shared" si="7"/>
        <v>-</v>
      </c>
      <c r="BI6" s="21" t="str">
        <f t="shared" si="7"/>
        <v>-</v>
      </c>
      <c r="BJ6" s="20">
        <f t="shared" si="7"/>
        <v>0</v>
      </c>
      <c r="BK6" s="21" t="str">
        <f t="shared" si="7"/>
        <v>-</v>
      </c>
      <c r="BL6" s="21" t="str">
        <f t="shared" si="7"/>
        <v>-</v>
      </c>
      <c r="BM6" s="21" t="str">
        <f t="shared" si="7"/>
        <v>-</v>
      </c>
      <c r="BN6" s="21" t="str">
        <f t="shared" si="7"/>
        <v>-</v>
      </c>
      <c r="BO6" s="21">
        <f t="shared" si="7"/>
        <v>1142.44</v>
      </c>
      <c r="BP6" s="20" t="str">
        <f>IF(BP7="","",IF(BP7="-","【-】","【"&amp;SUBSTITUTE(TEXT(BP7,"#,##0.00"),"-","△")&amp;"】"))</f>
        <v>【1,099.15】</v>
      </c>
      <c r="BQ6" s="21" t="str">
        <f>IF(BQ7="",NA(),BQ7)</f>
        <v>-</v>
      </c>
      <c r="BR6" s="21" t="str">
        <f t="shared" ref="BR6:BZ6" si="8">IF(BR7="",NA(),BR7)</f>
        <v>-</v>
      </c>
      <c r="BS6" s="21" t="str">
        <f t="shared" si="8"/>
        <v>-</v>
      </c>
      <c r="BT6" s="21" t="str">
        <f t="shared" si="8"/>
        <v>-</v>
      </c>
      <c r="BU6" s="21">
        <f t="shared" si="8"/>
        <v>35.97</v>
      </c>
      <c r="BV6" s="21" t="str">
        <f t="shared" si="8"/>
        <v>-</v>
      </c>
      <c r="BW6" s="21" t="str">
        <f t="shared" si="8"/>
        <v>-</v>
      </c>
      <c r="BX6" s="21" t="str">
        <f t="shared" si="8"/>
        <v>-</v>
      </c>
      <c r="BY6" s="21" t="str">
        <f t="shared" si="8"/>
        <v>-</v>
      </c>
      <c r="BZ6" s="21">
        <f t="shared" si="8"/>
        <v>66.63</v>
      </c>
      <c r="CA6" s="20" t="str">
        <f>IF(CA7="","",IF(CA7="-","【-】","【"&amp;SUBSTITUTE(TEXT(CA7,"#,##0.00"),"-","△")&amp;"】"))</f>
        <v>【72.92】</v>
      </c>
      <c r="CB6" s="21" t="str">
        <f>IF(CB7="",NA(),CB7)</f>
        <v>-</v>
      </c>
      <c r="CC6" s="21" t="str">
        <f t="shared" ref="CC6:CK6" si="9">IF(CC7="",NA(),CC7)</f>
        <v>-</v>
      </c>
      <c r="CD6" s="21" t="str">
        <f t="shared" si="9"/>
        <v>-</v>
      </c>
      <c r="CE6" s="21" t="str">
        <f t="shared" si="9"/>
        <v>-</v>
      </c>
      <c r="CF6" s="21">
        <f t="shared" si="9"/>
        <v>290.52999999999997</v>
      </c>
      <c r="CG6" s="21" t="str">
        <f t="shared" si="9"/>
        <v>-</v>
      </c>
      <c r="CH6" s="21" t="str">
        <f t="shared" si="9"/>
        <v>-</v>
      </c>
      <c r="CI6" s="21" t="str">
        <f t="shared" si="9"/>
        <v>-</v>
      </c>
      <c r="CJ6" s="21" t="str">
        <f t="shared" si="9"/>
        <v>-</v>
      </c>
      <c r="CK6" s="21">
        <f t="shared" si="9"/>
        <v>252.17</v>
      </c>
      <c r="CL6" s="20" t="str">
        <f>IF(CL7="","",IF(CL7="-","【-】","【"&amp;SUBSTITUTE(TEXT(CL7,"#,##0.00"),"-","△")&amp;"】"))</f>
        <v>【225.78】</v>
      </c>
      <c r="CM6" s="21" t="str">
        <f>IF(CM7="",NA(),CM7)</f>
        <v>-</v>
      </c>
      <c r="CN6" s="21" t="str">
        <f t="shared" ref="CN6:CV6" si="10">IF(CN7="",NA(),CN7)</f>
        <v>-</v>
      </c>
      <c r="CO6" s="21" t="str">
        <f t="shared" si="10"/>
        <v>-</v>
      </c>
      <c r="CP6" s="21" t="str">
        <f t="shared" si="10"/>
        <v>-</v>
      </c>
      <c r="CQ6" s="21">
        <f t="shared" si="10"/>
        <v>7.04</v>
      </c>
      <c r="CR6" s="21" t="str">
        <f t="shared" si="10"/>
        <v>-</v>
      </c>
      <c r="CS6" s="21" t="str">
        <f t="shared" si="10"/>
        <v>-</v>
      </c>
      <c r="CT6" s="21" t="str">
        <f t="shared" si="10"/>
        <v>-</v>
      </c>
      <c r="CU6" s="21" t="str">
        <f t="shared" si="10"/>
        <v>-</v>
      </c>
      <c r="CV6" s="21">
        <f t="shared" si="10"/>
        <v>42.15</v>
      </c>
      <c r="CW6" s="20" t="str">
        <f>IF(CW7="","",IF(CW7="-","【-】","【"&amp;SUBSTITUTE(TEXT(CW7,"#,##0.00"),"-","△")&amp;"】"))</f>
        <v>【43.17】</v>
      </c>
      <c r="CX6" s="21" t="str">
        <f>IF(CX7="",NA(),CX7)</f>
        <v>-</v>
      </c>
      <c r="CY6" s="21" t="str">
        <f t="shared" ref="CY6:DG6" si="11">IF(CY7="",NA(),CY7)</f>
        <v>-</v>
      </c>
      <c r="CZ6" s="21" t="str">
        <f t="shared" si="11"/>
        <v>-</v>
      </c>
      <c r="DA6" s="21" t="str">
        <f t="shared" si="11"/>
        <v>-</v>
      </c>
      <c r="DB6" s="21">
        <f t="shared" si="11"/>
        <v>98.38</v>
      </c>
      <c r="DC6" s="21" t="str">
        <f t="shared" si="11"/>
        <v>-</v>
      </c>
      <c r="DD6" s="21" t="str">
        <f t="shared" si="11"/>
        <v>-</v>
      </c>
      <c r="DE6" s="21" t="str">
        <f t="shared" si="11"/>
        <v>-</v>
      </c>
      <c r="DF6" s="21" t="str">
        <f t="shared" si="11"/>
        <v>-</v>
      </c>
      <c r="DG6" s="21">
        <f t="shared" si="11"/>
        <v>84.21</v>
      </c>
      <c r="DH6" s="20" t="str">
        <f>IF(DH7="","",IF(DH7="-","【-】","【"&amp;SUBSTITUTE(TEXT(DH7,"#,##0.00"),"-","△")&amp;"】"))</f>
        <v>【86.31】</v>
      </c>
      <c r="DI6" s="21" t="str">
        <f>IF(DI7="",NA(),DI7)</f>
        <v>-</v>
      </c>
      <c r="DJ6" s="21" t="str">
        <f t="shared" ref="DJ6:DR6" si="12">IF(DJ7="",NA(),DJ7)</f>
        <v>-</v>
      </c>
      <c r="DK6" s="21" t="str">
        <f t="shared" si="12"/>
        <v>-</v>
      </c>
      <c r="DL6" s="21" t="str">
        <f t="shared" si="12"/>
        <v>-</v>
      </c>
      <c r="DM6" s="21">
        <f t="shared" si="12"/>
        <v>4.07</v>
      </c>
      <c r="DN6" s="21" t="str">
        <f t="shared" si="12"/>
        <v>-</v>
      </c>
      <c r="DO6" s="21" t="str">
        <f t="shared" si="12"/>
        <v>-</v>
      </c>
      <c r="DP6" s="21" t="str">
        <f t="shared" si="12"/>
        <v>-</v>
      </c>
      <c r="DQ6" s="21" t="str">
        <f t="shared" si="12"/>
        <v>-</v>
      </c>
      <c r="DR6" s="21">
        <f t="shared" si="12"/>
        <v>27.46</v>
      </c>
      <c r="DS6" s="20" t="str">
        <f>IF(DS7="","",IF(DS7="-","【-】","【"&amp;SUBSTITUTE(TEXT(DS7,"#,##0.00"),"-","△")&amp;"】"))</f>
        <v>【30.82】</v>
      </c>
      <c r="DT6" s="21" t="str">
        <f>IF(DT7="",NA(),DT7)</f>
        <v>-</v>
      </c>
      <c r="DU6" s="21" t="str">
        <f t="shared" ref="DU6:EC6" si="13">IF(DU7="",NA(),DU7)</f>
        <v>-</v>
      </c>
      <c r="DV6" s="21" t="str">
        <f t="shared" si="13"/>
        <v>-</v>
      </c>
      <c r="DW6" s="21" t="str">
        <f t="shared" si="13"/>
        <v>-</v>
      </c>
      <c r="DX6" s="20">
        <f t="shared" si="13"/>
        <v>0</v>
      </c>
      <c r="DY6" s="21" t="str">
        <f t="shared" si="13"/>
        <v>-</v>
      </c>
      <c r="DZ6" s="21" t="str">
        <f t="shared" si="13"/>
        <v>-</v>
      </c>
      <c r="EA6" s="21" t="str">
        <f t="shared" si="13"/>
        <v>-</v>
      </c>
      <c r="EB6" s="21" t="str">
        <f t="shared" si="13"/>
        <v>-</v>
      </c>
      <c r="EC6" s="21">
        <f t="shared" si="13"/>
        <v>0.02</v>
      </c>
      <c r="ED6" s="20" t="str">
        <f>IF(ED7="","",IF(ED7="-","【-】","【"&amp;SUBSTITUTE(TEXT(ED7,"#,##0.00"),"-","△")&amp;"】"))</f>
        <v>【0.06】</v>
      </c>
      <c r="EE6" s="21" t="str">
        <f>IF(EE7="",NA(),EE7)</f>
        <v>-</v>
      </c>
      <c r="EF6" s="21" t="str">
        <f t="shared" ref="EF6:EN6" si="14">IF(EF7="",NA(),EF7)</f>
        <v>-</v>
      </c>
      <c r="EG6" s="21" t="str">
        <f t="shared" si="14"/>
        <v>-</v>
      </c>
      <c r="EH6" s="21" t="str">
        <f t="shared" si="14"/>
        <v>-</v>
      </c>
      <c r="EI6" s="20">
        <f t="shared" si="14"/>
        <v>0</v>
      </c>
      <c r="EJ6" s="21" t="str">
        <f t="shared" si="14"/>
        <v>-</v>
      </c>
      <c r="EK6" s="21" t="str">
        <f t="shared" si="14"/>
        <v>-</v>
      </c>
      <c r="EL6" s="21" t="str">
        <f t="shared" si="14"/>
        <v>-</v>
      </c>
      <c r="EM6" s="21" t="str">
        <f t="shared" si="14"/>
        <v>-</v>
      </c>
      <c r="EN6" s="21">
        <f t="shared" si="14"/>
        <v>0.05</v>
      </c>
      <c r="EO6" s="20" t="str">
        <f>IF(EO7="","",IF(EO7="-","【-】","【"&amp;SUBSTITUTE(TEXT(EO7,"#,##0.00"),"-","△")&amp;"】"))</f>
        <v>【0.15】</v>
      </c>
    </row>
    <row r="7" spans="1:148" s="22" customFormat="1" x14ac:dyDescent="0.15">
      <c r="A7" s="14"/>
      <c r="B7" s="23">
        <v>2024</v>
      </c>
      <c r="C7" s="23">
        <v>243035</v>
      </c>
      <c r="D7" s="23">
        <v>46</v>
      </c>
      <c r="E7" s="23">
        <v>17</v>
      </c>
      <c r="F7" s="23">
        <v>4</v>
      </c>
      <c r="G7" s="23">
        <v>0</v>
      </c>
      <c r="H7" s="23" t="s">
        <v>96</v>
      </c>
      <c r="I7" s="23" t="s">
        <v>97</v>
      </c>
      <c r="J7" s="23" t="s">
        <v>98</v>
      </c>
      <c r="K7" s="23" t="s">
        <v>99</v>
      </c>
      <c r="L7" s="23" t="s">
        <v>100</v>
      </c>
      <c r="M7" s="23" t="s">
        <v>101</v>
      </c>
      <c r="N7" s="24" t="s">
        <v>102</v>
      </c>
      <c r="O7" s="24">
        <v>96.66</v>
      </c>
      <c r="P7" s="24">
        <v>9.4700000000000006</v>
      </c>
      <c r="Q7" s="24">
        <v>96.66</v>
      </c>
      <c r="R7" s="24">
        <v>2002</v>
      </c>
      <c r="S7" s="24">
        <v>5875</v>
      </c>
      <c r="T7" s="24">
        <v>15.74</v>
      </c>
      <c r="U7" s="24">
        <v>373.25</v>
      </c>
      <c r="V7" s="24">
        <v>555</v>
      </c>
      <c r="W7" s="24">
        <v>0.41</v>
      </c>
      <c r="X7" s="24">
        <v>1353.66</v>
      </c>
      <c r="Y7" s="24" t="s">
        <v>102</v>
      </c>
      <c r="Z7" s="24" t="s">
        <v>102</v>
      </c>
      <c r="AA7" s="24" t="s">
        <v>102</v>
      </c>
      <c r="AB7" s="24" t="s">
        <v>102</v>
      </c>
      <c r="AC7" s="24">
        <v>155.91999999999999</v>
      </c>
      <c r="AD7" s="24" t="s">
        <v>102</v>
      </c>
      <c r="AE7" s="24" t="s">
        <v>102</v>
      </c>
      <c r="AF7" s="24" t="s">
        <v>102</v>
      </c>
      <c r="AG7" s="24" t="s">
        <v>102</v>
      </c>
      <c r="AH7" s="24">
        <v>106.38</v>
      </c>
      <c r="AI7" s="24">
        <v>105.07</v>
      </c>
      <c r="AJ7" s="24" t="s">
        <v>102</v>
      </c>
      <c r="AK7" s="24" t="s">
        <v>102</v>
      </c>
      <c r="AL7" s="24" t="s">
        <v>102</v>
      </c>
      <c r="AM7" s="24" t="s">
        <v>102</v>
      </c>
      <c r="AN7" s="24">
        <v>0</v>
      </c>
      <c r="AO7" s="24" t="s">
        <v>102</v>
      </c>
      <c r="AP7" s="24" t="s">
        <v>102</v>
      </c>
      <c r="AQ7" s="24" t="s">
        <v>102</v>
      </c>
      <c r="AR7" s="24" t="s">
        <v>102</v>
      </c>
      <c r="AS7" s="24">
        <v>70.63</v>
      </c>
      <c r="AT7" s="24">
        <v>63.54</v>
      </c>
      <c r="AU7" s="24" t="s">
        <v>102</v>
      </c>
      <c r="AV7" s="24" t="s">
        <v>102</v>
      </c>
      <c r="AW7" s="24" t="s">
        <v>102</v>
      </c>
      <c r="AX7" s="24" t="s">
        <v>102</v>
      </c>
      <c r="AY7" s="24">
        <v>28085.85</v>
      </c>
      <c r="AZ7" s="24" t="s">
        <v>102</v>
      </c>
      <c r="BA7" s="24" t="s">
        <v>102</v>
      </c>
      <c r="BB7" s="24" t="s">
        <v>102</v>
      </c>
      <c r="BC7" s="24" t="s">
        <v>102</v>
      </c>
      <c r="BD7" s="24">
        <v>53.28</v>
      </c>
      <c r="BE7" s="24">
        <v>50.9</v>
      </c>
      <c r="BF7" s="24" t="s">
        <v>102</v>
      </c>
      <c r="BG7" s="24" t="s">
        <v>102</v>
      </c>
      <c r="BH7" s="24" t="s">
        <v>102</v>
      </c>
      <c r="BI7" s="24" t="s">
        <v>102</v>
      </c>
      <c r="BJ7" s="24">
        <v>0</v>
      </c>
      <c r="BK7" s="24" t="s">
        <v>102</v>
      </c>
      <c r="BL7" s="24" t="s">
        <v>102</v>
      </c>
      <c r="BM7" s="24" t="s">
        <v>102</v>
      </c>
      <c r="BN7" s="24" t="s">
        <v>102</v>
      </c>
      <c r="BO7" s="24">
        <v>1142.44</v>
      </c>
      <c r="BP7" s="24">
        <v>1099.1500000000001</v>
      </c>
      <c r="BQ7" s="24" t="s">
        <v>102</v>
      </c>
      <c r="BR7" s="24" t="s">
        <v>102</v>
      </c>
      <c r="BS7" s="24" t="s">
        <v>102</v>
      </c>
      <c r="BT7" s="24" t="s">
        <v>102</v>
      </c>
      <c r="BU7" s="24">
        <v>35.97</v>
      </c>
      <c r="BV7" s="24" t="s">
        <v>102</v>
      </c>
      <c r="BW7" s="24" t="s">
        <v>102</v>
      </c>
      <c r="BX7" s="24" t="s">
        <v>102</v>
      </c>
      <c r="BY7" s="24" t="s">
        <v>102</v>
      </c>
      <c r="BZ7" s="24">
        <v>66.63</v>
      </c>
      <c r="CA7" s="24">
        <v>72.92</v>
      </c>
      <c r="CB7" s="24" t="s">
        <v>102</v>
      </c>
      <c r="CC7" s="24" t="s">
        <v>102</v>
      </c>
      <c r="CD7" s="24" t="s">
        <v>102</v>
      </c>
      <c r="CE7" s="24" t="s">
        <v>102</v>
      </c>
      <c r="CF7" s="24">
        <v>290.52999999999997</v>
      </c>
      <c r="CG7" s="24" t="s">
        <v>102</v>
      </c>
      <c r="CH7" s="24" t="s">
        <v>102</v>
      </c>
      <c r="CI7" s="24" t="s">
        <v>102</v>
      </c>
      <c r="CJ7" s="24" t="s">
        <v>102</v>
      </c>
      <c r="CK7" s="24">
        <v>252.17</v>
      </c>
      <c r="CL7" s="24">
        <v>225.78</v>
      </c>
      <c r="CM7" s="24" t="s">
        <v>102</v>
      </c>
      <c r="CN7" s="24" t="s">
        <v>102</v>
      </c>
      <c r="CO7" s="24" t="s">
        <v>102</v>
      </c>
      <c r="CP7" s="24" t="s">
        <v>102</v>
      </c>
      <c r="CQ7" s="24">
        <v>7.04</v>
      </c>
      <c r="CR7" s="24" t="s">
        <v>102</v>
      </c>
      <c r="CS7" s="24" t="s">
        <v>102</v>
      </c>
      <c r="CT7" s="24" t="s">
        <v>102</v>
      </c>
      <c r="CU7" s="24" t="s">
        <v>102</v>
      </c>
      <c r="CV7" s="24">
        <v>42.15</v>
      </c>
      <c r="CW7" s="24">
        <v>43.17</v>
      </c>
      <c r="CX7" s="24" t="s">
        <v>102</v>
      </c>
      <c r="CY7" s="24" t="s">
        <v>102</v>
      </c>
      <c r="CZ7" s="24" t="s">
        <v>102</v>
      </c>
      <c r="DA7" s="24" t="s">
        <v>102</v>
      </c>
      <c r="DB7" s="24">
        <v>98.38</v>
      </c>
      <c r="DC7" s="24" t="s">
        <v>102</v>
      </c>
      <c r="DD7" s="24" t="s">
        <v>102</v>
      </c>
      <c r="DE7" s="24" t="s">
        <v>102</v>
      </c>
      <c r="DF7" s="24" t="s">
        <v>102</v>
      </c>
      <c r="DG7" s="24">
        <v>84.21</v>
      </c>
      <c r="DH7" s="24">
        <v>86.31</v>
      </c>
      <c r="DI7" s="24" t="s">
        <v>102</v>
      </c>
      <c r="DJ7" s="24" t="s">
        <v>102</v>
      </c>
      <c r="DK7" s="24" t="s">
        <v>102</v>
      </c>
      <c r="DL7" s="24" t="s">
        <v>102</v>
      </c>
      <c r="DM7" s="24">
        <v>4.07</v>
      </c>
      <c r="DN7" s="24" t="s">
        <v>102</v>
      </c>
      <c r="DO7" s="24" t="s">
        <v>102</v>
      </c>
      <c r="DP7" s="24" t="s">
        <v>102</v>
      </c>
      <c r="DQ7" s="24" t="s">
        <v>102</v>
      </c>
      <c r="DR7" s="24">
        <v>27.46</v>
      </c>
      <c r="DS7" s="24">
        <v>30.82</v>
      </c>
      <c r="DT7" s="24" t="s">
        <v>102</v>
      </c>
      <c r="DU7" s="24" t="s">
        <v>102</v>
      </c>
      <c r="DV7" s="24" t="s">
        <v>102</v>
      </c>
      <c r="DW7" s="24" t="s">
        <v>102</v>
      </c>
      <c r="DX7" s="24">
        <v>0</v>
      </c>
      <c r="DY7" s="24" t="s">
        <v>102</v>
      </c>
      <c r="DZ7" s="24" t="s">
        <v>102</v>
      </c>
      <c r="EA7" s="24" t="s">
        <v>102</v>
      </c>
      <c r="EB7" s="24" t="s">
        <v>102</v>
      </c>
      <c r="EC7" s="24">
        <v>0.02</v>
      </c>
      <c r="ED7" s="24">
        <v>0.06</v>
      </c>
      <c r="EE7" s="24" t="s">
        <v>102</v>
      </c>
      <c r="EF7" s="24" t="s">
        <v>102</v>
      </c>
      <c r="EG7" s="24" t="s">
        <v>102</v>
      </c>
      <c r="EH7" s="24" t="s">
        <v>102</v>
      </c>
      <c r="EI7" s="24">
        <v>0</v>
      </c>
      <c r="EJ7" s="24" t="s">
        <v>102</v>
      </c>
      <c r="EK7" s="24" t="s">
        <v>102</v>
      </c>
      <c r="EL7" s="24" t="s">
        <v>102</v>
      </c>
      <c r="EM7" s="24" t="s">
        <v>102</v>
      </c>
      <c r="EN7" s="24">
        <v>0.05</v>
      </c>
      <c r="EO7" s="24">
        <v>0.15</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