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mc:AlternateContent xmlns:mc="http://schemas.openxmlformats.org/markup-compatibility/2006">
    <mc:Choice Requires="x15">
      <x15ac:absPath xmlns:x15ac="http://schemas.microsoft.com/office/spreadsheetml/2010/11/ac" url="C:\Users\03022\Desktop\調査　未提出\2.5 FW 210(火)〆】公営企業に係る経営比較分析表（令和６年度決算）の分析等について\提出書類\"/>
    </mc:Choice>
  </mc:AlternateContent>
  <xr:revisionPtr revIDLastSave="0" documentId="13_ncr:1_{A3F9EC75-BCF3-4311-9248-F1D3C7AC9D71}" xr6:coauthVersionLast="47" xr6:coauthVersionMax="47" xr10:uidLastSave="{00000000-0000-0000-0000-000000000000}"/>
  <workbookProtection workbookAlgorithmName="SHA-512" workbookHashValue="DYKMkxDR7/aqlDXhK+BFD71H4YgBK4Ccc+AseC+ALxXSTxLvkq4FD/lyU42eeMQ6ubtJnfynXoEet9FIbUQVsw==" workbookSaltValue="r3bcc079Y7JvG7G8lzG8BA=="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AT8" i="4" s="1"/>
  <c r="S6" i="5"/>
  <c r="AL8" i="4" s="1"/>
  <c r="R6" i="5"/>
  <c r="AD10" i="4" s="1"/>
  <c r="Q6" i="5"/>
  <c r="W10" i="4" s="1"/>
  <c r="P6" i="5"/>
  <c r="O6" i="5"/>
  <c r="I10" i="4" s="1"/>
  <c r="N6" i="5"/>
  <c r="B10" i="4" s="1"/>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I85" i="4"/>
  <c r="H85" i="4"/>
  <c r="G85" i="4"/>
  <c r="BB10" i="4"/>
  <c r="AT10" i="4"/>
  <c r="P10" i="4"/>
  <c r="W8" i="4"/>
  <c r="B6"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<sst xmlns="http://schemas.openxmlformats.org/spreadsheetml/2006/main" count="319" uniqueCount="116">
  <si>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</si>
  <si>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</si>
  <si>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</si>
  <si>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</si>
  <si>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</si>
  <si>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</si>
  <si>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</si>
  <si>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</si>
  <si>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</si>
  <si>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</si>
  <si>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</si>
  <si>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</si>
  <si>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</si>
  <si>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</si>
  <si>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</si>
  <si>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</si>
  <si>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</si>
  <si>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</si>
  <si>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</si>
  <si>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</si>
  <si>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</si>
  <si>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</si>
  <si>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</si>
  <si>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</si>
  <si>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</si>
  <si>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</si>
  <si>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</si>
  <si>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</si>
  <si>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</si>
  <si>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</si>
  <si>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</si>
  <si>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</si>
  <si>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</si>
  <si>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</si>
  <si>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</si>
  <si>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</si>
  <si>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</si>
  <si>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</si>
  <si>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</si>
  <si>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</si>
  <si>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</si>
  <si>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</si>
  <si>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</si>
  <si>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</si>
  <si>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</si>
  <si>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</si>
  <si>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</si>
  <si>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</si>
  <si>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</si>
  <si>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</si>
  <si>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</si>
  <si>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</si>
  <si>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</si>
  <si>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</si>
  <si>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</si>
  <si>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</si>
  <si>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</si>
  <si>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</si>
  <si>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</si>
  <si>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</si>
  <si>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</si>
  <si>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</si>
  <si>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</si>
  <si>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</si>
  <si>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</si>
  <si>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</si>
  <si>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</si>
  <si>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</si>
  <si>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</si>
  <si>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</si>
  <si>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</si>
  <si>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</si>
  <si>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</si>
  <si>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</si>
  <si>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</si>
  <si>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</si>
  <si>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</si>
  <si>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</si>
  <si>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</si>
  <si>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</si>
  <si>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</si>
  <si>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</si>
  <si>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</si>
  <si>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</si>
  <si>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</si>
  <si>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</si>
  <si>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</si>
  <si>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</si>
  <si>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</si>
  <si>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</si>
  <si>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</si>
  <si>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</si>
  <si>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</si>
  <si>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</si>
  <si>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</si>
  <si>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</si>
  <si>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木曽岬町</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</si>
  <si>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</si>
  <si>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</si>
  <si>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</si>
  <si>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</si>
  <si>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</si>
  <si>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</si>
  <si>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</si>
  <si>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</si>
  <si>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</si>
  <si>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</si>
  <si>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</si>
  <si>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</si>
  <si>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</si>
  <si>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</si>
  <si>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</si>
  <si>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</si>
  <si>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町内における下水道事業については、完了となっており、今後人口減少が予想される中、施設更新等新たな投資が求められ、統廃合を含めた施設の維持管理及び財源確保が重要な課題である。</t>
    <phoneticPr fontId="4"/>
  </si>
  <si>
    <t>①類似団体と比較して低い数値となっている。
②類似団体と比較して低い数値となっている。
③類似団体と比較して低い数値となっている。
　当町の下水道は布設開始から約30年経過しており、ストックマネジメント計画に基づき、計画的な更新が必要である。</t>
    <phoneticPr fontId="4"/>
  </si>
  <si>
    <t>①令和6年度は料金改定支援業務委託により100％を上回っているが、実際は使用料以外（一般会計）の収入に依存している。
②類似団体と比較して低い数値となっている。
③類似団体と比較して同等の数値となっている。
④類似団体と比較して低い数値となっている。
⑤類似団体と比較して低い数値であり、使用料以外（一般会計）の収入に依存している割合が高いといえる。
⑥類似団体と比較して高い数値となっている。木曽岬町の地理的特性上他市町との広域化が難しく、流域下水道に加入できなかったことが大きいと考える。
⑦類似団体と比較して低い数値となっている。
⑧100％に近い数値で推移しており、類似団体と比較しても高い数値となっている。
　当町は、汚水処理区域（公共下水道・特定環境保全公共下水道・農業集落排水事業）の整備は完了しており、企業債残高も減少している状況である。
　一方、収益的収支比率や経費回収率から見ると下水道使用料以外の収入に依存している割合が大きいため、令和2年度に続き令和6年度に使用料改定を検討し、令和７年度から料金を改定することとなった。</t>
    <rPh sb="1" eb="3">
      <t>レイワ</t>
    </rPh>
    <rPh sb="4" eb="6">
      <t>ネンド</t>
    </rPh>
    <rPh sb="25" eb="26">
      <t>ウエ</t>
    </rPh>
    <rPh sb="33" eb="35">
      <t>ジッサイ</t>
    </rPh>
    <rPh sb="433" eb="434">
      <t>ツヅ</t>
    </rPh>
    <rPh sb="435" eb="437">
      <t>レイワ</t>
    </rPh>
    <rPh sb="438" eb="440">
      <t>ネンド</t>
    </rPh>
    <rPh sb="447" eb="449">
      <t>ケントウ</t>
    </rPh>
    <rPh sb="451" eb="453">
      <t>レイワ</t>
    </rPh>
    <rPh sb="454" eb="456">
      <t>ネンド</t>
    </rPh>
    <rPh sb="458" eb="460">
      <t>リョウキン</t>
    </rPh>
    <rPh sb="461" eb="463">
      <t>カイテイ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</si>
</sst>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D5A-4E34-A1BC-CB1C98CC42D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0.15</c:v>
                </c:pt>
              </c:numCache>
            </c:numRef>
          </c:val>
          <c:smooth val="0"/>
          <c:extLst>
            <c:ext xmlns:c16="http://schemas.microsoft.com/office/drawing/2014/chart" uri="{C3380CC4-5D6E-409C-BE32-E72D297353CC}">
              <c16:uniqueId val="{00000001-DD5A-4E34-A1BC-CB1C98CC42D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39.799999999999997</c:v>
                </c:pt>
              </c:numCache>
            </c:numRef>
          </c:val>
          <c:extLst>
            <c:ext xmlns:c16="http://schemas.microsoft.com/office/drawing/2014/chart" uri="{C3380CC4-5D6E-409C-BE32-E72D297353CC}">
              <c16:uniqueId val="{00000000-B049-4C3F-A9B5-1CB46CA4EFB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56.85</c:v>
                </c:pt>
              </c:numCache>
            </c:numRef>
          </c:val>
          <c:smooth val="0"/>
          <c:extLst>
            <c:ext xmlns:c16="http://schemas.microsoft.com/office/drawing/2014/chart" uri="{C3380CC4-5D6E-409C-BE32-E72D297353CC}">
              <c16:uniqueId val="{00000001-B049-4C3F-A9B5-1CB46CA4EFB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99.18</c:v>
                </c:pt>
              </c:numCache>
            </c:numRef>
          </c:val>
          <c:extLst>
            <c:ext xmlns:c16="http://schemas.microsoft.com/office/drawing/2014/chart" uri="{C3380CC4-5D6E-409C-BE32-E72D297353CC}">
              <c16:uniqueId val="{00000000-1572-4876-9B56-94F4A586E25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90.79</c:v>
                </c:pt>
              </c:numCache>
            </c:numRef>
          </c:val>
          <c:smooth val="0"/>
          <c:extLst>
            <c:ext xmlns:c16="http://schemas.microsoft.com/office/drawing/2014/chart" uri="{C3380CC4-5D6E-409C-BE32-E72D297353CC}">
              <c16:uniqueId val="{00000001-1572-4876-9B56-94F4A586E25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103.46</c:v>
                </c:pt>
              </c:numCache>
            </c:numRef>
          </c:val>
          <c:extLst>
            <c:ext xmlns:c16="http://schemas.microsoft.com/office/drawing/2014/chart" uri="{C3380CC4-5D6E-409C-BE32-E72D297353CC}">
              <c16:uniqueId val="{00000000-7509-4F5B-A87C-492AE1F9372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105.5</c:v>
                </c:pt>
              </c:numCache>
            </c:numRef>
          </c:val>
          <c:smooth val="0"/>
          <c:extLst>
            <c:ext xmlns:c16="http://schemas.microsoft.com/office/drawing/2014/chart" uri="{C3380CC4-5D6E-409C-BE32-E72D297353CC}">
              <c16:uniqueId val="{00000001-7509-4F5B-A87C-492AE1F9372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4.17</c:v>
                </c:pt>
              </c:numCache>
            </c:numRef>
          </c:val>
          <c:extLst>
            <c:ext xmlns:c16="http://schemas.microsoft.com/office/drawing/2014/chart" uri="{C3380CC4-5D6E-409C-BE32-E72D297353CC}">
              <c16:uniqueId val="{00000000-2DA3-439C-9FEE-76B07C189B8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28.47</c:v>
                </c:pt>
              </c:numCache>
            </c:numRef>
          </c:val>
          <c:smooth val="0"/>
          <c:extLst>
            <c:ext xmlns:c16="http://schemas.microsoft.com/office/drawing/2014/chart" uri="{C3380CC4-5D6E-409C-BE32-E72D297353CC}">
              <c16:uniqueId val="{00000001-2DA3-439C-9FEE-76B07C189B8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0EF-4F26-BAA0-BB852BA940E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1.87</c:v>
                </c:pt>
              </c:numCache>
            </c:numRef>
          </c:val>
          <c:smooth val="0"/>
          <c:extLst>
            <c:ext xmlns:c16="http://schemas.microsoft.com/office/drawing/2014/chart" uri="{C3380CC4-5D6E-409C-BE32-E72D297353CC}">
              <c16:uniqueId val="{00000001-D0EF-4F26-BAA0-BB852BA940E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3D6-4646-A54B-20B7C5F4C68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16.91</c:v>
                </c:pt>
              </c:numCache>
            </c:numRef>
          </c:val>
          <c:smooth val="0"/>
          <c:extLst>
            <c:ext xmlns:c16="http://schemas.microsoft.com/office/drawing/2014/chart" uri="{C3380CC4-5D6E-409C-BE32-E72D297353CC}">
              <c16:uniqueId val="{00000001-C3D6-4646-A54B-20B7C5F4C68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66.81</c:v>
                </c:pt>
              </c:numCache>
            </c:numRef>
          </c:val>
          <c:extLst>
            <c:ext xmlns:c16="http://schemas.microsoft.com/office/drawing/2014/chart" uri="{C3380CC4-5D6E-409C-BE32-E72D297353CC}">
              <c16:uniqueId val="{00000000-B7E5-49F7-BB38-552777B54CB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73.930000000000007</c:v>
                </c:pt>
              </c:numCache>
            </c:numRef>
          </c:val>
          <c:smooth val="0"/>
          <c:extLst>
            <c:ext xmlns:c16="http://schemas.microsoft.com/office/drawing/2014/chart" uri="{C3380CC4-5D6E-409C-BE32-E72D297353CC}">
              <c16:uniqueId val="{00000001-B7E5-49F7-BB38-552777B54CB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D79-4DC0-B6F0-1D9A5B974EB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795.22</c:v>
                </c:pt>
              </c:numCache>
            </c:numRef>
          </c:val>
          <c:smooth val="0"/>
          <c:extLst>
            <c:ext xmlns:c16="http://schemas.microsoft.com/office/drawing/2014/chart" uri="{C3380CC4-5D6E-409C-BE32-E72D297353CC}">
              <c16:uniqueId val="{00000001-0D79-4DC0-B6F0-1D9A5B974EB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35.97</c:v>
                </c:pt>
              </c:numCache>
            </c:numRef>
          </c:val>
          <c:extLst>
            <c:ext xmlns:c16="http://schemas.microsoft.com/office/drawing/2014/chart" uri="{C3380CC4-5D6E-409C-BE32-E72D297353CC}">
              <c16:uniqueId val="{00000000-E054-42B5-990B-E843F7716DA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90.78</c:v>
                </c:pt>
              </c:numCache>
            </c:numRef>
          </c:val>
          <c:smooth val="0"/>
          <c:extLst>
            <c:ext xmlns:c16="http://schemas.microsoft.com/office/drawing/2014/chart" uri="{C3380CC4-5D6E-409C-BE32-E72D297353CC}">
              <c16:uniqueId val="{00000001-E054-42B5-990B-E843F7716DA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304.77</c:v>
                </c:pt>
              </c:numCache>
            </c:numRef>
          </c:val>
          <c:extLst>
            <c:ext xmlns:c16="http://schemas.microsoft.com/office/drawing/2014/chart" uri="{C3380CC4-5D6E-409C-BE32-E72D297353CC}">
              <c16:uniqueId val="{00000000-8103-4C96-A94C-9FB07D5A37A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170.83</c:v>
                </c:pt>
              </c:numCache>
            </c:numRef>
          </c:val>
          <c:smooth val="0"/>
          <c:extLst>
            <c:ext xmlns:c16="http://schemas.microsoft.com/office/drawing/2014/chart" uri="{C3380CC4-5D6E-409C-BE32-E72D297353CC}">
              <c16:uniqueId val="{00000001-8103-4C96-A94C-9FB07D5A37A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三重県　木曽岬町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Cc1</v>
      </c>
      <c r="X8" s="34"/>
      <c r="Y8" s="34"/>
      <c r="Z8" s="34"/>
      <c r="AA8" s="34"/>
      <c r="AB8" s="34"/>
      <c r="AC8" s="34"/>
      <c r="AD8" s="35" t="str">
        <f>データ!$M$6</f>
        <v>非設置</v>
      </c>
      <c r="AE8" s="35"/>
      <c r="AF8" s="35"/>
      <c r="AG8" s="35"/>
      <c r="AH8" s="35"/>
      <c r="AI8" s="35"/>
      <c r="AJ8" s="35"/>
      <c r="AK8" s="3"/>
      <c r="AL8" s="36">
        <f>データ!S6</f>
        <v>5875</v>
      </c>
      <c r="AM8" s="36"/>
      <c r="AN8" s="36"/>
      <c r="AO8" s="36"/>
      <c r="AP8" s="36"/>
      <c r="AQ8" s="36"/>
      <c r="AR8" s="36"/>
      <c r="AS8" s="36"/>
      <c r="AT8" s="37">
        <f>データ!T6</f>
        <v>15.74</v>
      </c>
      <c r="AU8" s="37"/>
      <c r="AV8" s="37"/>
      <c r="AW8" s="37"/>
      <c r="AX8" s="37"/>
      <c r="AY8" s="37"/>
      <c r="AZ8" s="37"/>
      <c r="BA8" s="37"/>
      <c r="BB8" s="37">
        <f>データ!U6</f>
        <v>373.25</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85.53</v>
      </c>
      <c r="J10" s="37"/>
      <c r="K10" s="37"/>
      <c r="L10" s="37"/>
      <c r="M10" s="37"/>
      <c r="N10" s="37"/>
      <c r="O10" s="37"/>
      <c r="P10" s="37">
        <f>データ!P6</f>
        <v>56.02</v>
      </c>
      <c r="Q10" s="37"/>
      <c r="R10" s="37"/>
      <c r="S10" s="37"/>
      <c r="T10" s="37"/>
      <c r="U10" s="37"/>
      <c r="V10" s="37"/>
      <c r="W10" s="37">
        <f>データ!Q6</f>
        <v>96.66</v>
      </c>
      <c r="X10" s="37"/>
      <c r="Y10" s="37"/>
      <c r="Z10" s="37"/>
      <c r="AA10" s="37"/>
      <c r="AB10" s="37"/>
      <c r="AC10" s="37"/>
      <c r="AD10" s="36">
        <f>データ!R6</f>
        <v>2002</v>
      </c>
      <c r="AE10" s="36"/>
      <c r="AF10" s="36"/>
      <c r="AG10" s="36"/>
      <c r="AH10" s="36"/>
      <c r="AI10" s="36"/>
      <c r="AJ10" s="36"/>
      <c r="AK10" s="2"/>
      <c r="AL10" s="36">
        <f>データ!V6</f>
        <v>3283</v>
      </c>
      <c r="AM10" s="36"/>
      <c r="AN10" s="36"/>
      <c r="AO10" s="36"/>
      <c r="AP10" s="36"/>
      <c r="AQ10" s="36"/>
      <c r="AR10" s="36"/>
      <c r="AS10" s="36"/>
      <c r="AT10" s="37">
        <f>データ!W6</f>
        <v>1.1299999999999999</v>
      </c>
      <c r="AU10" s="37"/>
      <c r="AV10" s="37"/>
      <c r="AW10" s="37"/>
      <c r="AX10" s="37"/>
      <c r="AY10" s="37"/>
      <c r="AZ10" s="37"/>
      <c r="BA10" s="37"/>
      <c r="BB10" s="37">
        <f>データ!X6</f>
        <v>2905.31</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113</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fN4Iz7wRjc38Rcw7jqYWhbhdkxmmM4Qa2enIR1zr2hYdYrwvQRCDL0T5+nrUD3Ww8JgknXwzqs7QSRYE5h1wDA==" saltValue="as0ZmVt1EZWxpSXx+R0dp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243035</v>
      </c>
      <c r="D6" s="19">
        <f t="shared" si="3"/>
        <v>46</v>
      </c>
      <c r="E6" s="19">
        <f t="shared" si="3"/>
        <v>17</v>
      </c>
      <c r="F6" s="19">
        <f t="shared" si="3"/>
        <v>1</v>
      </c>
      <c r="G6" s="19">
        <f t="shared" si="3"/>
        <v>0</v>
      </c>
      <c r="H6" s="19" t="str">
        <f t="shared" si="3"/>
        <v>三重県　木曽岬町</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85.53</v>
      </c>
      <c r="P6" s="20">
        <f t="shared" si="3"/>
        <v>56.02</v>
      </c>
      <c r="Q6" s="20">
        <f t="shared" si="3"/>
        <v>96.66</v>
      </c>
      <c r="R6" s="20">
        <f t="shared" si="3"/>
        <v>2002</v>
      </c>
      <c r="S6" s="20">
        <f t="shared" si="3"/>
        <v>5875</v>
      </c>
      <c r="T6" s="20">
        <f t="shared" si="3"/>
        <v>15.74</v>
      </c>
      <c r="U6" s="20">
        <f t="shared" si="3"/>
        <v>373.25</v>
      </c>
      <c r="V6" s="20">
        <f t="shared" si="3"/>
        <v>3283</v>
      </c>
      <c r="W6" s="20">
        <f t="shared" si="3"/>
        <v>1.1299999999999999</v>
      </c>
      <c r="X6" s="20">
        <f t="shared" si="3"/>
        <v>2905.31</v>
      </c>
      <c r="Y6" s="21" t="str">
        <f>IF(Y7="",NA(),Y7)</f>
        <v>-</v>
      </c>
      <c r="Z6" s="21" t="str">
        <f t="shared" ref="Z6:AH6" si="4">IF(Z7="",NA(),Z7)</f>
        <v>-</v>
      </c>
      <c r="AA6" s="21" t="str">
        <f t="shared" si="4"/>
        <v>-</v>
      </c>
      <c r="AB6" s="21" t="str">
        <f t="shared" si="4"/>
        <v>-</v>
      </c>
      <c r="AC6" s="21">
        <f t="shared" si="4"/>
        <v>103.46</v>
      </c>
      <c r="AD6" s="21" t="str">
        <f t="shared" si="4"/>
        <v>-</v>
      </c>
      <c r="AE6" s="21" t="str">
        <f t="shared" si="4"/>
        <v>-</v>
      </c>
      <c r="AF6" s="21" t="str">
        <f t="shared" si="4"/>
        <v>-</v>
      </c>
      <c r="AG6" s="21" t="str">
        <f t="shared" si="4"/>
        <v>-</v>
      </c>
      <c r="AH6" s="21">
        <f t="shared" si="4"/>
        <v>105.5</v>
      </c>
      <c r="AI6" s="20" t="str">
        <f>IF(AI7="","",IF(AI7="-","【-】","【"&amp;SUBSTITUTE(TEXT(AI7,"#,##0.00"),"-","△")&amp;"】"))</f>
        <v>【105.36】</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16.91</v>
      </c>
      <c r="AT6" s="20" t="str">
        <f>IF(AT7="","",IF(AT7="-","【-】","【"&amp;SUBSTITUTE(TEXT(AT7,"#,##0.00"),"-","△")&amp;"】"))</f>
        <v>【3.12】</v>
      </c>
      <c r="AU6" s="21" t="str">
        <f>IF(AU7="",NA(),AU7)</f>
        <v>-</v>
      </c>
      <c r="AV6" s="21" t="str">
        <f t="shared" ref="AV6:BD6" si="6">IF(AV7="",NA(),AV7)</f>
        <v>-</v>
      </c>
      <c r="AW6" s="21" t="str">
        <f t="shared" si="6"/>
        <v>-</v>
      </c>
      <c r="AX6" s="21" t="str">
        <f t="shared" si="6"/>
        <v>-</v>
      </c>
      <c r="AY6" s="21">
        <f t="shared" si="6"/>
        <v>66.81</v>
      </c>
      <c r="AZ6" s="21" t="str">
        <f t="shared" si="6"/>
        <v>-</v>
      </c>
      <c r="BA6" s="21" t="str">
        <f t="shared" si="6"/>
        <v>-</v>
      </c>
      <c r="BB6" s="21" t="str">
        <f t="shared" si="6"/>
        <v>-</v>
      </c>
      <c r="BC6" s="21" t="str">
        <f t="shared" si="6"/>
        <v>-</v>
      </c>
      <c r="BD6" s="21">
        <f t="shared" si="6"/>
        <v>73.930000000000007</v>
      </c>
      <c r="BE6" s="20" t="str">
        <f>IF(BE7="","",IF(BE7="-","【-】","【"&amp;SUBSTITUTE(TEXT(BE7,"#,##0.00"),"-","△")&amp;"】"))</f>
        <v>【82.75】</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795.22</v>
      </c>
      <c r="BP6" s="20" t="str">
        <f>IF(BP7="","",IF(BP7="-","【-】","【"&amp;SUBSTITUTE(TEXT(BP7,"#,##0.00"),"-","△")&amp;"】"))</f>
        <v>【602.56】</v>
      </c>
      <c r="BQ6" s="21" t="str">
        <f>IF(BQ7="",NA(),BQ7)</f>
        <v>-</v>
      </c>
      <c r="BR6" s="21" t="str">
        <f t="shared" ref="BR6:BZ6" si="8">IF(BR7="",NA(),BR7)</f>
        <v>-</v>
      </c>
      <c r="BS6" s="21" t="str">
        <f t="shared" si="8"/>
        <v>-</v>
      </c>
      <c r="BT6" s="21" t="str">
        <f t="shared" si="8"/>
        <v>-</v>
      </c>
      <c r="BU6" s="21">
        <f t="shared" si="8"/>
        <v>35.97</v>
      </c>
      <c r="BV6" s="21" t="str">
        <f t="shared" si="8"/>
        <v>-</v>
      </c>
      <c r="BW6" s="21" t="str">
        <f t="shared" si="8"/>
        <v>-</v>
      </c>
      <c r="BX6" s="21" t="str">
        <f t="shared" si="8"/>
        <v>-</v>
      </c>
      <c r="BY6" s="21" t="str">
        <f t="shared" si="8"/>
        <v>-</v>
      </c>
      <c r="BZ6" s="21">
        <f t="shared" si="8"/>
        <v>90.78</v>
      </c>
      <c r="CA6" s="20" t="str">
        <f>IF(CA7="","",IF(CA7="-","【-】","【"&amp;SUBSTITUTE(TEXT(CA7,"#,##0.00"),"-","△")&amp;"】"))</f>
        <v>【97.94】</v>
      </c>
      <c r="CB6" s="21" t="str">
        <f>IF(CB7="",NA(),CB7)</f>
        <v>-</v>
      </c>
      <c r="CC6" s="21" t="str">
        <f t="shared" ref="CC6:CK6" si="9">IF(CC7="",NA(),CC7)</f>
        <v>-</v>
      </c>
      <c r="CD6" s="21" t="str">
        <f t="shared" si="9"/>
        <v>-</v>
      </c>
      <c r="CE6" s="21" t="str">
        <f t="shared" si="9"/>
        <v>-</v>
      </c>
      <c r="CF6" s="21">
        <f t="shared" si="9"/>
        <v>304.77</v>
      </c>
      <c r="CG6" s="21" t="str">
        <f t="shared" si="9"/>
        <v>-</v>
      </c>
      <c r="CH6" s="21" t="str">
        <f t="shared" si="9"/>
        <v>-</v>
      </c>
      <c r="CI6" s="21" t="str">
        <f t="shared" si="9"/>
        <v>-</v>
      </c>
      <c r="CJ6" s="21" t="str">
        <f t="shared" si="9"/>
        <v>-</v>
      </c>
      <c r="CK6" s="21">
        <f t="shared" si="9"/>
        <v>170.83</v>
      </c>
      <c r="CL6" s="20" t="str">
        <f>IF(CL7="","",IF(CL7="-","【-】","【"&amp;SUBSTITUTE(TEXT(CL7,"#,##0.00"),"-","△")&amp;"】"))</f>
        <v>【140.98】</v>
      </c>
      <c r="CM6" s="21" t="str">
        <f>IF(CM7="",NA(),CM7)</f>
        <v>-</v>
      </c>
      <c r="CN6" s="21" t="str">
        <f t="shared" ref="CN6:CV6" si="10">IF(CN7="",NA(),CN7)</f>
        <v>-</v>
      </c>
      <c r="CO6" s="21" t="str">
        <f t="shared" si="10"/>
        <v>-</v>
      </c>
      <c r="CP6" s="21" t="str">
        <f t="shared" si="10"/>
        <v>-</v>
      </c>
      <c r="CQ6" s="21">
        <f t="shared" si="10"/>
        <v>39.799999999999997</v>
      </c>
      <c r="CR6" s="21" t="str">
        <f t="shared" si="10"/>
        <v>-</v>
      </c>
      <c r="CS6" s="21" t="str">
        <f t="shared" si="10"/>
        <v>-</v>
      </c>
      <c r="CT6" s="21" t="str">
        <f t="shared" si="10"/>
        <v>-</v>
      </c>
      <c r="CU6" s="21" t="str">
        <f t="shared" si="10"/>
        <v>-</v>
      </c>
      <c r="CV6" s="21">
        <f t="shared" si="10"/>
        <v>56.85</v>
      </c>
      <c r="CW6" s="20" t="str">
        <f>IF(CW7="","",IF(CW7="-","【-】","【"&amp;SUBSTITUTE(TEXT(CW7,"#,##0.00"),"-","△")&amp;"】"))</f>
        <v>【60.13】</v>
      </c>
      <c r="CX6" s="21" t="str">
        <f>IF(CX7="",NA(),CX7)</f>
        <v>-</v>
      </c>
      <c r="CY6" s="21" t="str">
        <f t="shared" ref="CY6:DG6" si="11">IF(CY7="",NA(),CY7)</f>
        <v>-</v>
      </c>
      <c r="CZ6" s="21" t="str">
        <f t="shared" si="11"/>
        <v>-</v>
      </c>
      <c r="DA6" s="21" t="str">
        <f t="shared" si="11"/>
        <v>-</v>
      </c>
      <c r="DB6" s="21">
        <f t="shared" si="11"/>
        <v>99.18</v>
      </c>
      <c r="DC6" s="21" t="str">
        <f t="shared" si="11"/>
        <v>-</v>
      </c>
      <c r="DD6" s="21" t="str">
        <f t="shared" si="11"/>
        <v>-</v>
      </c>
      <c r="DE6" s="21" t="str">
        <f t="shared" si="11"/>
        <v>-</v>
      </c>
      <c r="DF6" s="21" t="str">
        <f t="shared" si="11"/>
        <v>-</v>
      </c>
      <c r="DG6" s="21">
        <f t="shared" si="11"/>
        <v>90.79</v>
      </c>
      <c r="DH6" s="20" t="str">
        <f>IF(DH7="","",IF(DH7="-","【-】","【"&amp;SUBSTITUTE(TEXT(DH7,"#,##0.00"),"-","△")&amp;"】"))</f>
        <v>【96.00】</v>
      </c>
      <c r="DI6" s="21" t="str">
        <f>IF(DI7="",NA(),DI7)</f>
        <v>-</v>
      </c>
      <c r="DJ6" s="21" t="str">
        <f t="shared" ref="DJ6:DR6" si="12">IF(DJ7="",NA(),DJ7)</f>
        <v>-</v>
      </c>
      <c r="DK6" s="21" t="str">
        <f t="shared" si="12"/>
        <v>-</v>
      </c>
      <c r="DL6" s="21" t="str">
        <f t="shared" si="12"/>
        <v>-</v>
      </c>
      <c r="DM6" s="21">
        <f t="shared" si="12"/>
        <v>4.17</v>
      </c>
      <c r="DN6" s="21" t="str">
        <f t="shared" si="12"/>
        <v>-</v>
      </c>
      <c r="DO6" s="21" t="str">
        <f t="shared" si="12"/>
        <v>-</v>
      </c>
      <c r="DP6" s="21" t="str">
        <f t="shared" si="12"/>
        <v>-</v>
      </c>
      <c r="DQ6" s="21" t="str">
        <f t="shared" si="12"/>
        <v>-</v>
      </c>
      <c r="DR6" s="21">
        <f t="shared" si="12"/>
        <v>28.47</v>
      </c>
      <c r="DS6" s="20" t="str">
        <f>IF(DS7="","",IF(DS7="-","【-】","【"&amp;SUBSTITUTE(TEXT(DS7,"#,##0.00"),"-","△")&amp;"】"))</f>
        <v>【42.20】</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1.87</v>
      </c>
      <c r="ED6" s="20" t="str">
        <f>IF(ED7="","",IF(ED7="-","【-】","【"&amp;SUBSTITUTE(TEXT(ED7,"#,##0.00"),"-","△")&amp;"】"))</f>
        <v>【9.46】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0.15</v>
      </c>
      <c r="EO6" s="20" t="str">
        <f>IF(EO7="","",IF(EO7="-","【-】","【"&amp;SUBSTITUTE(TEXT(EO7,"#,##0.00"),"-","△")&amp;"】"))</f>
        <v>【0.19】</v>
      </c>
    </row>
    <row r="7" spans="1:148" s="22" customFormat="1" x14ac:dyDescent="0.15">
      <c r="A7" s="14"/>
      <c r="B7" s="23">
        <v>2024</v>
      </c>
      <c r="C7" s="23">
        <v>243035</v>
      </c>
      <c r="D7" s="23">
        <v>46</v>
      </c>
      <c r="E7" s="23">
        <v>17</v>
      </c>
      <c r="F7" s="23">
        <v>1</v>
      </c>
      <c r="G7" s="23">
        <v>0</v>
      </c>
      <c r="H7" s="23" t="s">
        <v>96</v>
      </c>
      <c r="I7" s="23" t="s">
        <v>97</v>
      </c>
      <c r="J7" s="23" t="s">
        <v>98</v>
      </c>
      <c r="K7" s="23" t="s">
        <v>99</v>
      </c>
      <c r="L7" s="23" t="s">
        <v>100</v>
      </c>
      <c r="M7" s="23" t="s">
        <v>101</v>
      </c>
      <c r="N7" s="24" t="s">
        <v>102</v>
      </c>
      <c r="O7" s="24">
        <v>85.53</v>
      </c>
      <c r="P7" s="24">
        <v>56.02</v>
      </c>
      <c r="Q7" s="24">
        <v>96.66</v>
      </c>
      <c r="R7" s="24">
        <v>2002</v>
      </c>
      <c r="S7" s="24">
        <v>5875</v>
      </c>
      <c r="T7" s="24">
        <v>15.74</v>
      </c>
      <c r="U7" s="24">
        <v>373.25</v>
      </c>
      <c r="V7" s="24">
        <v>3283</v>
      </c>
      <c r="W7" s="24">
        <v>1.1299999999999999</v>
      </c>
      <c r="X7" s="24">
        <v>2905.31</v>
      </c>
      <c r="Y7" s="24" t="s">
        <v>102</v>
      </c>
      <c r="Z7" s="24" t="s">
        <v>102</v>
      </c>
      <c r="AA7" s="24" t="s">
        <v>102</v>
      </c>
      <c r="AB7" s="24" t="s">
        <v>102</v>
      </c>
      <c r="AC7" s="24">
        <v>103.46</v>
      </c>
      <c r="AD7" s="24" t="s">
        <v>102</v>
      </c>
      <c r="AE7" s="24" t="s">
        <v>102</v>
      </c>
      <c r="AF7" s="24" t="s">
        <v>102</v>
      </c>
      <c r="AG7" s="24" t="s">
        <v>102</v>
      </c>
      <c r="AH7" s="24">
        <v>105.5</v>
      </c>
      <c r="AI7" s="24">
        <v>105.36</v>
      </c>
      <c r="AJ7" s="24" t="s">
        <v>102</v>
      </c>
      <c r="AK7" s="24" t="s">
        <v>102</v>
      </c>
      <c r="AL7" s="24" t="s">
        <v>102</v>
      </c>
      <c r="AM7" s="24" t="s">
        <v>102</v>
      </c>
      <c r="AN7" s="24">
        <v>0</v>
      </c>
      <c r="AO7" s="24" t="s">
        <v>102</v>
      </c>
      <c r="AP7" s="24" t="s">
        <v>102</v>
      </c>
      <c r="AQ7" s="24" t="s">
        <v>102</v>
      </c>
      <c r="AR7" s="24" t="s">
        <v>102</v>
      </c>
      <c r="AS7" s="24">
        <v>16.91</v>
      </c>
      <c r="AT7" s="24">
        <v>3.12</v>
      </c>
      <c r="AU7" s="24" t="s">
        <v>102</v>
      </c>
      <c r="AV7" s="24" t="s">
        <v>102</v>
      </c>
      <c r="AW7" s="24" t="s">
        <v>102</v>
      </c>
      <c r="AX7" s="24" t="s">
        <v>102</v>
      </c>
      <c r="AY7" s="24">
        <v>66.81</v>
      </c>
      <c r="AZ7" s="24" t="s">
        <v>102</v>
      </c>
      <c r="BA7" s="24" t="s">
        <v>102</v>
      </c>
      <c r="BB7" s="24" t="s">
        <v>102</v>
      </c>
      <c r="BC7" s="24" t="s">
        <v>102</v>
      </c>
      <c r="BD7" s="24">
        <v>73.930000000000007</v>
      </c>
      <c r="BE7" s="24">
        <v>82.75</v>
      </c>
      <c r="BF7" s="24" t="s">
        <v>102</v>
      </c>
      <c r="BG7" s="24" t="s">
        <v>102</v>
      </c>
      <c r="BH7" s="24" t="s">
        <v>102</v>
      </c>
      <c r="BI7" s="24" t="s">
        <v>102</v>
      </c>
      <c r="BJ7" s="24">
        <v>0</v>
      </c>
      <c r="BK7" s="24" t="s">
        <v>102</v>
      </c>
      <c r="BL7" s="24" t="s">
        <v>102</v>
      </c>
      <c r="BM7" s="24" t="s">
        <v>102</v>
      </c>
      <c r="BN7" s="24" t="s">
        <v>102</v>
      </c>
      <c r="BO7" s="24">
        <v>795.22</v>
      </c>
      <c r="BP7" s="24">
        <v>602.55999999999995</v>
      </c>
      <c r="BQ7" s="24" t="s">
        <v>102</v>
      </c>
      <c r="BR7" s="24" t="s">
        <v>102</v>
      </c>
      <c r="BS7" s="24" t="s">
        <v>102</v>
      </c>
      <c r="BT7" s="24" t="s">
        <v>102</v>
      </c>
      <c r="BU7" s="24">
        <v>35.97</v>
      </c>
      <c r="BV7" s="24" t="s">
        <v>102</v>
      </c>
      <c r="BW7" s="24" t="s">
        <v>102</v>
      </c>
      <c r="BX7" s="24" t="s">
        <v>102</v>
      </c>
      <c r="BY7" s="24" t="s">
        <v>102</v>
      </c>
      <c r="BZ7" s="24">
        <v>90.78</v>
      </c>
      <c r="CA7" s="24">
        <v>97.94</v>
      </c>
      <c r="CB7" s="24" t="s">
        <v>102</v>
      </c>
      <c r="CC7" s="24" t="s">
        <v>102</v>
      </c>
      <c r="CD7" s="24" t="s">
        <v>102</v>
      </c>
      <c r="CE7" s="24" t="s">
        <v>102</v>
      </c>
      <c r="CF7" s="24">
        <v>304.77</v>
      </c>
      <c r="CG7" s="24" t="s">
        <v>102</v>
      </c>
      <c r="CH7" s="24" t="s">
        <v>102</v>
      </c>
      <c r="CI7" s="24" t="s">
        <v>102</v>
      </c>
      <c r="CJ7" s="24" t="s">
        <v>102</v>
      </c>
      <c r="CK7" s="24">
        <v>170.83</v>
      </c>
      <c r="CL7" s="24">
        <v>140.97999999999999</v>
      </c>
      <c r="CM7" s="24" t="s">
        <v>102</v>
      </c>
      <c r="CN7" s="24" t="s">
        <v>102</v>
      </c>
      <c r="CO7" s="24" t="s">
        <v>102</v>
      </c>
      <c r="CP7" s="24" t="s">
        <v>102</v>
      </c>
      <c r="CQ7" s="24">
        <v>39.799999999999997</v>
      </c>
      <c r="CR7" s="24" t="s">
        <v>102</v>
      </c>
      <c r="CS7" s="24" t="s">
        <v>102</v>
      </c>
      <c r="CT7" s="24" t="s">
        <v>102</v>
      </c>
      <c r="CU7" s="24" t="s">
        <v>102</v>
      </c>
      <c r="CV7" s="24">
        <v>56.85</v>
      </c>
      <c r="CW7" s="24">
        <v>60.13</v>
      </c>
      <c r="CX7" s="24" t="s">
        <v>102</v>
      </c>
      <c r="CY7" s="24" t="s">
        <v>102</v>
      </c>
      <c r="CZ7" s="24" t="s">
        <v>102</v>
      </c>
      <c r="DA7" s="24" t="s">
        <v>102</v>
      </c>
      <c r="DB7" s="24">
        <v>99.18</v>
      </c>
      <c r="DC7" s="24" t="s">
        <v>102</v>
      </c>
      <c r="DD7" s="24" t="s">
        <v>102</v>
      </c>
      <c r="DE7" s="24" t="s">
        <v>102</v>
      </c>
      <c r="DF7" s="24" t="s">
        <v>102</v>
      </c>
      <c r="DG7" s="24">
        <v>90.79</v>
      </c>
      <c r="DH7" s="24">
        <v>96</v>
      </c>
      <c r="DI7" s="24" t="s">
        <v>102</v>
      </c>
      <c r="DJ7" s="24" t="s">
        <v>102</v>
      </c>
      <c r="DK7" s="24" t="s">
        <v>102</v>
      </c>
      <c r="DL7" s="24" t="s">
        <v>102</v>
      </c>
      <c r="DM7" s="24">
        <v>4.17</v>
      </c>
      <c r="DN7" s="24" t="s">
        <v>102</v>
      </c>
      <c r="DO7" s="24" t="s">
        <v>102</v>
      </c>
      <c r="DP7" s="24" t="s">
        <v>102</v>
      </c>
      <c r="DQ7" s="24" t="s">
        <v>102</v>
      </c>
      <c r="DR7" s="24">
        <v>28.47</v>
      </c>
      <c r="DS7" s="24">
        <v>42.2</v>
      </c>
      <c r="DT7" s="24" t="s">
        <v>102</v>
      </c>
      <c r="DU7" s="24" t="s">
        <v>102</v>
      </c>
      <c r="DV7" s="24" t="s">
        <v>102</v>
      </c>
      <c r="DW7" s="24" t="s">
        <v>102</v>
      </c>
      <c r="DX7" s="24">
        <v>0</v>
      </c>
      <c r="DY7" s="24" t="s">
        <v>102</v>
      </c>
      <c r="DZ7" s="24" t="s">
        <v>102</v>
      </c>
      <c r="EA7" s="24" t="s">
        <v>102</v>
      </c>
      <c r="EB7" s="24" t="s">
        <v>102</v>
      </c>
      <c r="EC7" s="24">
        <v>1.87</v>
      </c>
      <c r="ED7" s="24">
        <v>9.4600000000000009</v>
      </c>
      <c r="EE7" s="24" t="s">
        <v>102</v>
      </c>
      <c r="EF7" s="24" t="s">
        <v>102</v>
      </c>
      <c r="EG7" s="24" t="s">
        <v>102</v>
      </c>
      <c r="EH7" s="24" t="s">
        <v>102</v>
      </c>
      <c r="EI7" s="24">
        <v>0</v>
      </c>
      <c r="EJ7" s="24" t="s">
        <v>102</v>
      </c>
      <c r="EK7" s="24" t="s">
        <v>102</v>
      </c>
      <c r="EL7" s="24" t="s">
        <v>102</v>
      </c>
      <c r="EM7" s="24" t="s">
        <v>102</v>
      </c>
      <c r="EN7" s="24">
        <v>0.15</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