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jsv0183\個人$\35611\My Documents\35611\001_資産経営課\100_駐車場\100_照会\各課照会\02_ダウンロードした様式\資産経営課\"/>
    </mc:Choice>
  </mc:AlternateContent>
  <xr:revisionPtr revIDLastSave="0" documentId="13_ncr:1_{6AC4E9CE-2395-404D-B7B3-0BDAF8D7C2F5}" xr6:coauthVersionLast="47" xr6:coauthVersionMax="47" xr10:uidLastSave="{00000000-0000-0000-0000-000000000000}"/>
  <workbookProtection workbookAlgorithmName="SHA-512" workbookHashValue="ido7kBbinAudyMG3X4jzi6/E8Sif9skvvdllOaHP2/7CzI8xvneb2EJtV4hlYDp3szQK9JsS+Rte9mH0PMdkyQ==" workbookSaltValue="2rKx4fOEkdpCPIYCqmk+n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JC31" i="4" s="1"/>
  <c r="DI7" i="5"/>
  <c r="MI78" i="4" s="1"/>
  <c r="DH7" i="5"/>
  <c r="LT78" i="4" s="1"/>
  <c r="DG7" i="5"/>
  <c r="DF7" i="5"/>
  <c r="DE7" i="5"/>
  <c r="DD7" i="5"/>
  <c r="DC7" i="5"/>
  <c r="DB7" i="5"/>
  <c r="DA7" i="5"/>
  <c r="CZ7" i="5"/>
  <c r="CN7" i="5"/>
  <c r="CM7" i="5"/>
  <c r="BZ7" i="5"/>
  <c r="BY7" i="5"/>
  <c r="LH53" i="4" s="1"/>
  <c r="BX7" i="5"/>
  <c r="BW7" i="5"/>
  <c r="BV7" i="5"/>
  <c r="BU7" i="5"/>
  <c r="BT7" i="5"/>
  <c r="BS7" i="5"/>
  <c r="KO52" i="4" s="1"/>
  <c r="BR7" i="5"/>
  <c r="JV52" i="4" s="1"/>
  <c r="BQ7" i="5"/>
  <c r="JC52" i="4" s="1"/>
  <c r="BO7" i="5"/>
  <c r="HJ53" i="4" s="1"/>
  <c r="BN7" i="5"/>
  <c r="GQ53" i="4" s="1"/>
  <c r="BM7" i="5"/>
  <c r="FX53" i="4" s="1"/>
  <c r="BL7" i="5"/>
  <c r="FE53" i="4" s="1"/>
  <c r="BK7" i="5"/>
  <c r="BJ7" i="5"/>
  <c r="BI7" i="5"/>
  <c r="BH7" i="5"/>
  <c r="BG7" i="5"/>
  <c r="BF7" i="5"/>
  <c r="BD7" i="5"/>
  <c r="BC7" i="5"/>
  <c r="BB7" i="5"/>
  <c r="BA7" i="5"/>
  <c r="AN53" i="4" s="1"/>
  <c r="AZ7" i="5"/>
  <c r="U53" i="4" s="1"/>
  <c r="AY7" i="5"/>
  <c r="CS52" i="4" s="1"/>
  <c r="AX7" i="5"/>
  <c r="AW7" i="5"/>
  <c r="AV7" i="5"/>
  <c r="AU7" i="5"/>
  <c r="AS7" i="5"/>
  <c r="AR7" i="5"/>
  <c r="AQ7" i="5"/>
  <c r="FX32" i="4" s="1"/>
  <c r="AP7" i="5"/>
  <c r="FE32" i="4" s="1"/>
  <c r="AO7" i="5"/>
  <c r="EL32" i="4" s="1"/>
  <c r="AN7" i="5"/>
  <c r="HJ31" i="4" s="1"/>
  <c r="AM7" i="5"/>
  <c r="GQ31" i="4" s="1"/>
  <c r="AL7" i="5"/>
  <c r="FX31" i="4" s="1"/>
  <c r="AK7" i="5"/>
  <c r="AJ7" i="5"/>
  <c r="AH7" i="5"/>
  <c r="AG7" i="5"/>
  <c r="AF7" i="5"/>
  <c r="AE7" i="5"/>
  <c r="AD7" i="5"/>
  <c r="AC7" i="5"/>
  <c r="CS31" i="4" s="1"/>
  <c r="AB7" i="5"/>
  <c r="BZ31" i="4" s="1"/>
  <c r="AA7" i="5"/>
  <c r="BG31" i="4" s="1"/>
  <c r="Z7" i="5"/>
  <c r="AN31" i="4" s="1"/>
  <c r="Y7" i="5"/>
  <c r="U31" i="4" s="1"/>
  <c r="X7" i="5"/>
  <c r="W7" i="5"/>
  <c r="V7" i="5"/>
  <c r="U7" i="5"/>
  <c r="T7" i="5"/>
  <c r="S7" i="5"/>
  <c r="R7" i="5"/>
  <c r="DU10" i="4" s="1"/>
  <c r="Q7" i="5"/>
  <c r="CF10" i="4" s="1"/>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EL53" i="4"/>
  <c r="CS53" i="4"/>
  <c r="BZ53" i="4"/>
  <c r="BG53" i="4"/>
  <c r="MA52" i="4"/>
  <c r="LH52" i="4"/>
  <c r="HJ52" i="4"/>
  <c r="GQ52" i="4"/>
  <c r="FX52" i="4"/>
  <c r="FE52" i="4"/>
  <c r="EL52" i="4"/>
  <c r="BZ52" i="4"/>
  <c r="BG52" i="4"/>
  <c r="AN52" i="4"/>
  <c r="U52" i="4"/>
  <c r="MA32" i="4"/>
  <c r="LH32" i="4"/>
  <c r="KO32" i="4"/>
  <c r="JV32" i="4"/>
  <c r="JC32" i="4"/>
  <c r="HJ32" i="4"/>
  <c r="GQ32" i="4"/>
  <c r="CS32" i="4"/>
  <c r="BZ32" i="4"/>
  <c r="BG32" i="4"/>
  <c r="AN32" i="4"/>
  <c r="U32" i="4"/>
  <c r="MA31" i="4"/>
  <c r="LH31" i="4"/>
  <c r="KO31" i="4"/>
  <c r="JV31" i="4"/>
  <c r="FE31" i="4"/>
  <c r="EL31" i="4"/>
  <c r="LJ10" i="4"/>
  <c r="JQ10" i="4"/>
  <c r="HX10" i="4"/>
  <c r="LJ8" i="4"/>
  <c r="JQ8" i="4"/>
  <c r="HX8" i="4"/>
  <c r="CF8" i="4"/>
  <c r="AQ8" i="4"/>
  <c r="B8" i="4"/>
  <c r="B6" i="4" l="1"/>
  <c r="MI76" i="4"/>
  <c r="CS30" i="4"/>
  <c r="BZ76" i="4"/>
  <c r="MA51" i="4"/>
  <c r="HJ51" i="4"/>
  <c r="MA30" i="4"/>
  <c r="IT76" i="4"/>
  <c r="CS51" i="4"/>
  <c r="HJ30" i="4"/>
  <c r="C11" i="5"/>
  <c r="D11" i="5"/>
  <c r="E11" i="5"/>
  <c r="B11" i="5"/>
  <c r="LE76" i="4" l="1"/>
  <c r="FX51" i="4"/>
  <c r="KO30" i="4"/>
  <c r="HP76" i="4"/>
  <c r="BG51" i="4"/>
  <c r="FX30" i="4"/>
  <c r="BG30" i="4"/>
  <c r="AV76" i="4"/>
  <c r="KO51" i="4"/>
  <c r="GQ51" i="4"/>
  <c r="LH30" i="4"/>
  <c r="IE76" i="4"/>
  <c r="BZ51" i="4"/>
  <c r="GQ30" i="4"/>
  <c r="BZ30" i="4"/>
  <c r="BK76" i="4"/>
  <c r="LH51" i="4"/>
  <c r="LT76" i="4"/>
  <c r="FE30" i="4"/>
  <c r="AG76" i="4"/>
  <c r="JV51" i="4"/>
  <c r="KP76" i="4"/>
  <c r="FE51" i="4"/>
  <c r="JV30" i="4"/>
  <c r="HA76" i="4"/>
  <c r="AN51" i="4"/>
  <c r="AN30" i="4"/>
  <c r="U51" i="4"/>
  <c r="U30" i="4"/>
  <c r="R76" i="4"/>
  <c r="JC51" i="4"/>
  <c r="KA76" i="4"/>
  <c r="EL51" i="4"/>
  <c r="JC30" i="4"/>
  <c r="GL76" i="4"/>
  <c r="EL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<sst xmlns="http://schemas.openxmlformats.org/spreadsheetml/2006/main" count="278" uniqueCount="133">
  <si>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</si>
  <si>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</si>
  <si>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</si>
  <si>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</si>
  <si>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</si>
  <si>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</si>
  <si>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</si>
  <si>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</si>
  <si>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</si>
  <si>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</si>
  <si>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</si>
  <si>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</si>
  <si>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</si>
  <si>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</si>
  <si>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</si>
  <si>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</si>
  <si>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</si>
  <si>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</si>
  <si>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</si>
  <si>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</si>
  <si>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</si>
  <si>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</si>
  <si>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</si>
  <si>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</si>
  <si>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</si>
  <si>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</si>
  <si>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</si>
  <si>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</si>
  <si>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</si>
  <si>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</si>
  <si>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</si>
  <si>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</si>
  <si>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</si>
  <si>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</si>
  <si>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</si>
  <si>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</si>
  <si>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</si>
  <si>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</si>
  <si>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</si>
  <si>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</si>
  <si>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</si>
  <si>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</si>
  <si>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</si>
  <si>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</si>
  <si>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</si>
  <si>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</si>
  <si>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</si>
  <si>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</si>
  <si>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</si>
  <si>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</si>
  <si>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</si>
  <si>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</si>
  <si>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</si>
  <si>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</si>
  <si>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</si>
  <si>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</si>
  <si>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</si>
  <si>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</si>
  <si>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</si>
  <si>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</si>
  <si>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</si>
  <si>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</si>
  <si>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</si>
  <si>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</si>
  <si>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</si>
  <si>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</si>
  <si>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</si>
  <si>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</si>
  <si>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</si>
  <si>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</si>
  <si>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</si>
  <si>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</si>
  <si>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</si>
  <si>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</si>
  <si>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</si>
  <si>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</si>
  <si>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</si>
  <si>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</si>
  <si>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</si>
  <si>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</si>
  <si>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</si>
  <si>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</si>
  <si>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</si>
  <si>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</si>
  <si>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</si>
  <si>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</si>
  <si>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</si>
  <si>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</si>
  <si>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</si>
  <si>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</si>
  <si>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</si>
  <si>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</si>
  <si>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</si>
  <si>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</si>
  <si>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</si>
  <si>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</si>
  <si>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</si>
  <si>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</si>
  <si>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</si>
  <si>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</si>
  <si>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</si>
  <si>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</si>
  <si>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</si>
  <si>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当該値(N-1)</t>
    <phoneticPr fontId="5"/>
  </si>
  <si>
    <t>当該値(N)</t>
    <phoneticPr fontId="5"/>
  </si>
  <si>
    <t>当該値(N-2)</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</si>
  <si>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</si>
  <si>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</si>
  <si>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</si>
  <si>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</si>
  <si>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</si>
  <si>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</si>
  <si>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</si>
  <si>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</si>
  <si>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</si>
  <si>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</si>
  <si>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</si>
  <si>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</si>
  <si>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</si>
  <si>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</si>
  <si>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</si>
  <si>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</si>
  <si>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</si>
  <si>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</si>
  <si>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</si>
  <si>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</si>
  <si>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</si>
  <si>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</si>
  <si>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</si>
  <si>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新型コロナウイルス感染症の影響で落ち込んでいた利用台数は回復傾向にあり、使用料収入もコロナ前の水準に戻ってきている。
　観光シーズンやイベント時には市街地の駐車場を中心に利用が増え、駐車場全体としては令和４年度から黒字経営に回復した流れを維持している。
　一般会計からの繰入れを行う必要もなく、令和４年度から引き続き駐車場事業特別会計から剰余金を一般会計に繰出すことができた。</t>
    <rPh sb="1" eb="3">
      <t>シンガタ</t>
    </rPh>
    <rPh sb="10" eb="13">
      <t>カンセンショウ</t>
    </rPh>
    <rPh sb="14" eb="16">
      <t>エイキョウ</t>
    </rPh>
    <rPh sb="17" eb="18">
      <t>オ</t>
    </rPh>
    <rPh sb="19" eb="20">
      <t>コ</t>
    </rPh>
    <rPh sb="24" eb="26">
      <t>リヨウ</t>
    </rPh>
    <rPh sb="26" eb="28">
      <t>ダイスウ</t>
    </rPh>
    <rPh sb="29" eb="31">
      <t>カイフク</t>
    </rPh>
    <rPh sb="31" eb="33">
      <t>ケイコウ</t>
    </rPh>
    <rPh sb="37" eb="39">
      <t>シヨウ</t>
    </rPh>
    <rPh sb="39" eb="40">
      <t>リョウ</t>
    </rPh>
    <rPh sb="40" eb="42">
      <t>シュウニュウ</t>
    </rPh>
    <rPh sb="46" eb="47">
      <t>マエ</t>
    </rPh>
    <rPh sb="48" eb="50">
      <t>スイジュン</t>
    </rPh>
    <rPh sb="51" eb="52">
      <t>モド</t>
    </rPh>
    <rPh sb="61" eb="63">
      <t>カンコウ</t>
    </rPh>
    <rPh sb="72" eb="73">
      <t>ジ</t>
    </rPh>
    <rPh sb="75" eb="78">
      <t>シガイチ</t>
    </rPh>
    <rPh sb="79" eb="81">
      <t>チュウシャ</t>
    </rPh>
    <rPh sb="81" eb="82">
      <t>バ</t>
    </rPh>
    <rPh sb="83" eb="85">
      <t>チュウシン</t>
    </rPh>
    <rPh sb="86" eb="88">
      <t>リヨウ</t>
    </rPh>
    <rPh sb="89" eb="90">
      <t>フ</t>
    </rPh>
    <rPh sb="92" eb="95">
      <t>チュウシャジョウ</t>
    </rPh>
    <rPh sb="95" eb="97">
      <t>ゼンタイ</t>
    </rPh>
    <rPh sb="101" eb="103">
      <t>レイワ</t>
    </rPh>
    <rPh sb="104" eb="106">
      <t>ネンド</t>
    </rPh>
    <rPh sb="108" eb="110">
      <t>クロジ</t>
    </rPh>
    <rPh sb="110" eb="112">
      <t>ケイエイ</t>
    </rPh>
    <rPh sb="113" eb="115">
      <t>カイフク</t>
    </rPh>
    <rPh sb="117" eb="118">
      <t>ナガ</t>
    </rPh>
    <rPh sb="120" eb="122">
      <t>イジ</t>
    </rPh>
    <rPh sb="142" eb="144">
      <t>ヒツヨウ</t>
    </rPh>
    <rPh sb="148" eb="150">
      <t>レイワ</t>
    </rPh>
    <rPh sb="151" eb="153">
      <t>ネンド</t>
    </rPh>
    <rPh sb="155" eb="156">
      <t>ヒ</t>
    </rPh>
    <rPh sb="157" eb="158">
      <t>ツヅ</t>
    </rPh>
    <rPh sb="159" eb="162">
      <t>チュウシャジョウ</t>
    </rPh>
    <rPh sb="162" eb="164">
      <t>ジギョウ</t>
    </rPh>
    <rPh sb="164" eb="166">
      <t>トクベツ</t>
    </rPh>
    <rPh sb="166" eb="168">
      <t>カイケイ</t>
    </rPh>
    <rPh sb="170" eb="173">
      <t>ジョウヨキン</t>
    </rPh>
    <rPh sb="174" eb="176">
      <t>イッパン</t>
    </rPh>
    <rPh sb="176" eb="178">
      <t>カイケイ</t>
    </rPh>
    <rPh sb="179" eb="181">
      <t>クリダ</t>
    </rPh>
    <phoneticPr fontId="5"/>
  </si>
  <si>
    <r>
      <t>　</t>
    </r>
    <r>
      <rPr>
        <sz val="11"/>
        <rFont val="ＭＳ ゴシック"/>
        <family val="3"/>
        <charset val="128"/>
      </rPr>
      <t>企業債残高対料金収入比率について、例年０％である理由として、広場式の駐車場で料金収納のための機械設置もなく、維持管理は軽微な補修のみであり設備投資額が小さい。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</si>
  <si>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r>
      <t>　</t>
    </r>
    <r>
      <rPr>
        <sz val="11"/>
        <rFont val="ＭＳ ゴシック"/>
        <family val="3"/>
        <charset val="128"/>
      </rPr>
      <t>収益的収支比率や稼働率は類似施設の平均値を下回っているが、大規模な更新投資の必要がないため、現時点で黒字を保っている。
　市の観光拠点として位置する駐車場であるため、収益は安定しているものの、収益性の低下傾向も見受けられる。そのため、今後も継続して健全な経営を堅持するとともに、市営駐車場の運営箇所も減少したため、経営改善の取り組みや市営駐車場のあり方について検討が必要である。</t>
    </r>
    <rPh sb="1" eb="3">
      <t>シュウエキ</t>
    </rPh>
    <rPh sb="3" eb="4">
      <t>テキ</t>
    </rPh>
    <rPh sb="4" eb="5">
      <t>オサム</t>
    </rPh>
    <rPh sb="6" eb="8">
      <t>ヒリツ</t>
    </rPh>
    <rPh sb="9" eb="11">
      <t>カドウ</t>
    </rPh>
    <rPh sb="11" eb="12">
      <t>リツ</t>
    </rPh>
    <rPh sb="13" eb="15">
      <t>ルイジ</t>
    </rPh>
    <rPh sb="15" eb="17">
      <t>シセツ</t>
    </rPh>
    <rPh sb="18" eb="20">
      <t>ヘイキン</t>
    </rPh>
    <rPh sb="20" eb="21">
      <t>チ</t>
    </rPh>
    <rPh sb="22" eb="24">
      <t>シタマワ</t>
    </rPh>
    <rPh sb="30" eb="33">
      <t>ダイキボ</t>
    </rPh>
    <rPh sb="34" eb="36">
      <t>コウシン</t>
    </rPh>
    <rPh sb="36" eb="38">
      <t>トウシ</t>
    </rPh>
    <rPh sb="39" eb="41">
      <t>ヒツヨウ</t>
    </rPh>
    <rPh sb="47" eb="50">
      <t>ゲンジテン</t>
    </rPh>
    <rPh sb="62" eb="63">
      <t>シ</t>
    </rPh>
    <rPh sb="64" eb="66">
      <t>カンコウ</t>
    </rPh>
    <rPh sb="66" eb="68">
      <t>キョテン</t>
    </rPh>
    <rPh sb="71" eb="73">
      <t>イチ</t>
    </rPh>
    <rPh sb="75" eb="77">
      <t>チュウシャ</t>
    </rPh>
    <rPh sb="77" eb="78">
      <t>ジョウ</t>
    </rPh>
    <rPh sb="84" eb="86">
      <t>シュウエキ</t>
    </rPh>
    <rPh sb="87" eb="89">
      <t>アンテイ</t>
    </rPh>
    <rPh sb="97" eb="100">
      <t>シュウエキセイ</t>
    </rPh>
    <rPh sb="101" eb="103">
      <t>テイカ</t>
    </rPh>
    <rPh sb="103" eb="105">
      <t>ケイコウ</t>
    </rPh>
    <rPh sb="106" eb="108">
      <t>ミウ</t>
    </rPh>
    <rPh sb="118" eb="120">
      <t>コンゴ</t>
    </rPh>
    <rPh sb="121" eb="123">
      <t>ケイゾク</t>
    </rPh>
    <rPh sb="125" eb="127">
      <t>ケンゼン</t>
    </rPh>
    <rPh sb="128" eb="130">
      <t>ケイエイ</t>
    </rPh>
    <rPh sb="131" eb="133">
      <t>ケンジ</t>
    </rPh>
    <rPh sb="140" eb="142">
      <t>シエイ</t>
    </rPh>
    <rPh sb="142" eb="145">
      <t>チュウシャジョウ</t>
    </rPh>
    <rPh sb="146" eb="148">
      <t>ウンエイ</t>
    </rPh>
    <rPh sb="148" eb="150">
      <t>カショ</t>
    </rPh>
    <rPh sb="151" eb="153">
      <t>ゲンショウ</t>
    </rPh>
    <rPh sb="158" eb="160">
      <t>ケイエイ</t>
    </rPh>
    <rPh sb="160" eb="162">
      <t>カイゼン</t>
    </rPh>
    <rPh sb="163" eb="164">
      <t>ト</t>
    </rPh>
    <rPh sb="165" eb="166">
      <t>ク</t>
    </rPh>
    <rPh sb="168" eb="170">
      <t>シエイ</t>
    </rPh>
    <rPh sb="170" eb="173">
      <t>チュウシャジョウ</t>
    </rPh>
    <rPh sb="176" eb="177">
      <t>カタ</t>
    </rPh>
    <rPh sb="181" eb="183">
      <t>ケントウ</t>
    </rPh>
    <rPh sb="184" eb="186">
      <t>ヒツヨウ</t>
    </rPh>
    <phoneticPr fontId="6"/>
  </si>
  <si>
    <t>　長時間利用しても１回６００円（乗用車）等としているため稼働率は低い数値が出ている。
　しかし、観光拠点として機能しているため、観光（行楽）シーズンには駐車台数が増加し、回転率も上がるため、一定の収益を上げている。
　旧市庁舎の複合施設への改修整備工事に伴い、市営駐車場としての運営を休止した箇所もあるため、時期によっては駐車場が飽和状態になる場合もある。</t>
    <rPh sb="1" eb="4">
      <t>チョウジカン</t>
    </rPh>
    <rPh sb="4" eb="6">
      <t>リヨウ</t>
    </rPh>
    <rPh sb="9" eb="11">
      <t>イッカイ</t>
    </rPh>
    <rPh sb="14" eb="15">
      <t>エン</t>
    </rPh>
    <rPh sb="16" eb="18">
      <t>ジョウヨウ</t>
    </rPh>
    <rPh sb="18" eb="19">
      <t>シャ</t>
    </rPh>
    <rPh sb="20" eb="21">
      <t>トウ</t>
    </rPh>
    <rPh sb="28" eb="30">
      <t>カドウ</t>
    </rPh>
    <rPh sb="30" eb="31">
      <t>リツ</t>
    </rPh>
    <rPh sb="32" eb="33">
      <t>ヒク</t>
    </rPh>
    <rPh sb="34" eb="36">
      <t>スウチ</t>
    </rPh>
    <rPh sb="37" eb="38">
      <t>デ</t>
    </rPh>
    <rPh sb="48" eb="50">
      <t>カンコウ</t>
    </rPh>
    <rPh sb="50" eb="52">
      <t>キョテン</t>
    </rPh>
    <rPh sb="55" eb="57">
      <t>キノウ</t>
    </rPh>
    <rPh sb="64" eb="66">
      <t>カンコウ</t>
    </rPh>
    <rPh sb="67" eb="69">
      <t>コウラク</t>
    </rPh>
    <rPh sb="76" eb="78">
      <t>チュウシャ</t>
    </rPh>
    <rPh sb="78" eb="80">
      <t>ダイスウ</t>
    </rPh>
    <rPh sb="81" eb="83">
      <t>ゾウカ</t>
    </rPh>
    <rPh sb="85" eb="87">
      <t>カイテン</t>
    </rPh>
    <rPh sb="87" eb="88">
      <t>リツ</t>
    </rPh>
    <rPh sb="89" eb="90">
      <t>ア</t>
    </rPh>
    <rPh sb="95" eb="97">
      <t>イッテイ</t>
    </rPh>
    <rPh sb="98" eb="100">
      <t>シュウエキ</t>
    </rPh>
    <rPh sb="101" eb="102">
      <t>ア</t>
    </rPh>
    <rPh sb="109" eb="110">
      <t>キュウ</t>
    </rPh>
    <rPh sb="110" eb="113">
      <t>シチョウシャ</t>
    </rPh>
    <rPh sb="114" eb="118">
      <t>フクゴウシセツ</t>
    </rPh>
    <rPh sb="120" eb="122">
      <t>カイシュウ</t>
    </rPh>
    <rPh sb="122" eb="124">
      <t>セイビ</t>
    </rPh>
    <rPh sb="124" eb="126">
      <t>コウジ</t>
    </rPh>
    <rPh sb="127" eb="128">
      <t>トモナ</t>
    </rPh>
    <rPh sb="130" eb="132">
      <t>シエイ</t>
    </rPh>
    <rPh sb="132" eb="135">
      <t>チュウシャジョウ</t>
    </rPh>
    <rPh sb="139" eb="141">
      <t>ウンエイ</t>
    </rPh>
    <rPh sb="142" eb="144">
      <t>キュウシ</t>
    </rPh>
    <rPh sb="146" eb="148">
      <t>カショ</t>
    </rPh>
    <rPh sb="154" eb="156">
      <t>ジキ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</si>
</sst>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107.3</c:v>
                </c:pt>
                <c:pt idx="1">
                  <c:v>101.5</c:v>
                </c:pt>
                <c:pt idx="2">
                  <c:v>112.6</c:v>
                </c:pt>
                <c:pt idx="3">
                  <c:v>104</c:v>
                </c:pt>
                <c:pt idx="4">
                  <c:v>101.1</c:v>
                </c:pt>
              </c:numCache>
            </c:numRef>
          </c:val>
          <c:extLst>
            <c:ext xmlns:c16="http://schemas.microsoft.com/office/drawing/2014/chart" uri="{C3380CC4-5D6E-409C-BE32-E72D297353CC}">
              <c16:uniqueId val="{00000000-9F99-4BF1-9F6C-DC663C7B8A6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9F99-4BF1-9F6C-DC663C7B8A6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FD2-457F-BE13-5BB0B42BABB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FFD2-457F-BE13-5BB0B42BABB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95D-4F3B-8E8A-CB3B68CE4AD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95D-4F3B-8E8A-CB3B68CE4AD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E9A-4DF1-87AC-3D1D344EC1E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E9A-4DF1-87AC-3D1D344EC1E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3.4</c:v>
                </c:pt>
                <c:pt idx="1">
                  <c:v>6.7</c:v>
                </c:pt>
                <c:pt idx="2">
                  <c:v>0</c:v>
                </c:pt>
                <c:pt idx="3">
                  <c:v>0</c:v>
                </c:pt>
                <c:pt idx="4">
                  <c:v>0</c:v>
                </c:pt>
              </c:numCache>
            </c:numRef>
          </c:val>
          <c:extLst>
            <c:ext xmlns:c16="http://schemas.microsoft.com/office/drawing/2014/chart" uri="{C3380CC4-5D6E-409C-BE32-E72D297353CC}">
              <c16:uniqueId val="{00000000-DA3B-48C9-8003-B7FCD20B42B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DA3B-48C9-8003-B7FCD20B42B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11</c:v>
                </c:pt>
                <c:pt idx="1">
                  <c:v>39</c:v>
                </c:pt>
                <c:pt idx="2">
                  <c:v>0</c:v>
                </c:pt>
                <c:pt idx="3">
                  <c:v>0</c:v>
                </c:pt>
                <c:pt idx="4">
                  <c:v>0</c:v>
                </c:pt>
              </c:numCache>
            </c:numRef>
          </c:val>
          <c:extLst>
            <c:ext xmlns:c16="http://schemas.microsoft.com/office/drawing/2014/chart" uri="{C3380CC4-5D6E-409C-BE32-E72D297353CC}">
              <c16:uniqueId val="{00000000-0E8D-4651-9029-19E90D4E827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0E8D-4651-9029-19E90D4E827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37.5</c:v>
                </c:pt>
                <c:pt idx="1">
                  <c:v>23.3</c:v>
                </c:pt>
                <c:pt idx="2">
                  <c:v>33.5</c:v>
                </c:pt>
                <c:pt idx="3">
                  <c:v>33.9</c:v>
                </c:pt>
                <c:pt idx="4">
                  <c:v>34.1</c:v>
                </c:pt>
              </c:numCache>
            </c:numRef>
          </c:val>
          <c:extLst>
            <c:ext xmlns:c16="http://schemas.microsoft.com/office/drawing/2014/chart" uri="{C3380CC4-5D6E-409C-BE32-E72D297353CC}">
              <c16:uniqueId val="{00000000-AA0E-4356-AF6B-96DDD417712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AA0E-4356-AF6B-96DDD417712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5.2</c:v>
                </c:pt>
                <c:pt idx="1">
                  <c:v>-5.4</c:v>
                </c:pt>
                <c:pt idx="2">
                  <c:v>11.2</c:v>
                </c:pt>
                <c:pt idx="3">
                  <c:v>5</c:v>
                </c:pt>
                <c:pt idx="4">
                  <c:v>2.2000000000000002</c:v>
                </c:pt>
              </c:numCache>
            </c:numRef>
          </c:val>
          <c:extLst>
            <c:ext xmlns:c16="http://schemas.microsoft.com/office/drawing/2014/chart" uri="{C3380CC4-5D6E-409C-BE32-E72D297353CC}">
              <c16:uniqueId val="{00000000-07DA-47A0-89CC-45763CEE3DA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07DA-47A0-89CC-45763CEE3DA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969</c:v>
                </c:pt>
                <c:pt idx="1">
                  <c:v>-1417</c:v>
                </c:pt>
                <c:pt idx="2">
                  <c:v>4186</c:v>
                </c:pt>
                <c:pt idx="3">
                  <c:v>1411</c:v>
                </c:pt>
                <c:pt idx="4">
                  <c:v>367</c:v>
                </c:pt>
              </c:numCache>
            </c:numRef>
          </c:val>
          <c:extLst>
            <c:ext xmlns:c16="http://schemas.microsoft.com/office/drawing/2014/chart" uri="{C3380CC4-5D6E-409C-BE32-E72D297353CC}">
              <c16:uniqueId val="{00000000-95DB-4A5F-BE79-64A75B726B0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95DB-4A5F-BE79-64A75B726B0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A57"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三重県伊賀市　市営駐車場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13159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558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111</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129</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107.3</v>
      </c>
      <c r="V31" s="98"/>
      <c r="W31" s="98"/>
      <c r="X31" s="98"/>
      <c r="Y31" s="98"/>
      <c r="Z31" s="98"/>
      <c r="AA31" s="98"/>
      <c r="AB31" s="98"/>
      <c r="AC31" s="98"/>
      <c r="AD31" s="98"/>
      <c r="AE31" s="98"/>
      <c r="AF31" s="98"/>
      <c r="AG31" s="98"/>
      <c r="AH31" s="98"/>
      <c r="AI31" s="98"/>
      <c r="AJ31" s="98"/>
      <c r="AK31" s="98"/>
      <c r="AL31" s="98"/>
      <c r="AM31" s="98"/>
      <c r="AN31" s="98">
        <f>データ!Z7</f>
        <v>101.5</v>
      </c>
      <c r="AO31" s="98"/>
      <c r="AP31" s="98"/>
      <c r="AQ31" s="98"/>
      <c r="AR31" s="98"/>
      <c r="AS31" s="98"/>
      <c r="AT31" s="98"/>
      <c r="AU31" s="98"/>
      <c r="AV31" s="98"/>
      <c r="AW31" s="98"/>
      <c r="AX31" s="98"/>
      <c r="AY31" s="98"/>
      <c r="AZ31" s="98"/>
      <c r="BA31" s="98"/>
      <c r="BB31" s="98"/>
      <c r="BC31" s="98"/>
      <c r="BD31" s="98"/>
      <c r="BE31" s="98"/>
      <c r="BF31" s="98"/>
      <c r="BG31" s="98">
        <f>データ!AA7</f>
        <v>112.6</v>
      </c>
      <c r="BH31" s="98"/>
      <c r="BI31" s="98"/>
      <c r="BJ31" s="98"/>
      <c r="BK31" s="98"/>
      <c r="BL31" s="98"/>
      <c r="BM31" s="98"/>
      <c r="BN31" s="98"/>
      <c r="BO31" s="98"/>
      <c r="BP31" s="98"/>
      <c r="BQ31" s="98"/>
      <c r="BR31" s="98"/>
      <c r="BS31" s="98"/>
      <c r="BT31" s="98"/>
      <c r="BU31" s="98"/>
      <c r="BV31" s="98"/>
      <c r="BW31" s="98"/>
      <c r="BX31" s="98"/>
      <c r="BY31" s="98"/>
      <c r="BZ31" s="98">
        <f>データ!AB7</f>
        <v>104</v>
      </c>
      <c r="CA31" s="98"/>
      <c r="CB31" s="98"/>
      <c r="CC31" s="98"/>
      <c r="CD31" s="98"/>
      <c r="CE31" s="98"/>
      <c r="CF31" s="98"/>
      <c r="CG31" s="98"/>
      <c r="CH31" s="98"/>
      <c r="CI31" s="98"/>
      <c r="CJ31" s="98"/>
      <c r="CK31" s="98"/>
      <c r="CL31" s="98"/>
      <c r="CM31" s="98"/>
      <c r="CN31" s="98"/>
      <c r="CO31" s="98"/>
      <c r="CP31" s="98"/>
      <c r="CQ31" s="98"/>
      <c r="CR31" s="98"/>
      <c r="CS31" s="98">
        <f>データ!AC7</f>
        <v>101.1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3.4</v>
      </c>
      <c r="EM31" s="98"/>
      <c r="EN31" s="98"/>
      <c r="EO31" s="98"/>
      <c r="EP31" s="98"/>
      <c r="EQ31" s="98"/>
      <c r="ER31" s="98"/>
      <c r="ES31" s="98"/>
      <c r="ET31" s="98"/>
      <c r="EU31" s="98"/>
      <c r="EV31" s="98"/>
      <c r="EW31" s="98"/>
      <c r="EX31" s="98"/>
      <c r="EY31" s="98"/>
      <c r="EZ31" s="98"/>
      <c r="FA31" s="98"/>
      <c r="FB31" s="98"/>
      <c r="FC31" s="98"/>
      <c r="FD31" s="98"/>
      <c r="FE31" s="98">
        <f>データ!AK7</f>
        <v>6.7</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37.5</v>
      </c>
      <c r="JD31" s="67"/>
      <c r="JE31" s="67"/>
      <c r="JF31" s="67"/>
      <c r="JG31" s="67"/>
      <c r="JH31" s="67"/>
      <c r="JI31" s="67"/>
      <c r="JJ31" s="67"/>
      <c r="JK31" s="67"/>
      <c r="JL31" s="67"/>
      <c r="JM31" s="67"/>
      <c r="JN31" s="67"/>
      <c r="JO31" s="67"/>
      <c r="JP31" s="67"/>
      <c r="JQ31" s="67"/>
      <c r="JR31" s="67"/>
      <c r="JS31" s="67"/>
      <c r="JT31" s="67"/>
      <c r="JU31" s="68"/>
      <c r="JV31" s="66">
        <f>データ!DL7</f>
        <v>23.3</v>
      </c>
      <c r="JW31" s="67"/>
      <c r="JX31" s="67"/>
      <c r="JY31" s="67"/>
      <c r="JZ31" s="67"/>
      <c r="KA31" s="67"/>
      <c r="KB31" s="67"/>
      <c r="KC31" s="67"/>
      <c r="KD31" s="67"/>
      <c r="KE31" s="67"/>
      <c r="KF31" s="67"/>
      <c r="KG31" s="67"/>
      <c r="KH31" s="67"/>
      <c r="KI31" s="67"/>
      <c r="KJ31" s="67"/>
      <c r="KK31" s="67"/>
      <c r="KL31" s="67"/>
      <c r="KM31" s="67"/>
      <c r="KN31" s="68"/>
      <c r="KO31" s="66">
        <f>データ!DM7</f>
        <v>33.5</v>
      </c>
      <c r="KP31" s="67"/>
      <c r="KQ31" s="67"/>
      <c r="KR31" s="67"/>
      <c r="KS31" s="67"/>
      <c r="KT31" s="67"/>
      <c r="KU31" s="67"/>
      <c r="KV31" s="67"/>
      <c r="KW31" s="67"/>
      <c r="KX31" s="67"/>
      <c r="KY31" s="67"/>
      <c r="KZ31" s="67"/>
      <c r="LA31" s="67"/>
      <c r="LB31" s="67"/>
      <c r="LC31" s="67"/>
      <c r="LD31" s="67"/>
      <c r="LE31" s="67"/>
      <c r="LF31" s="67"/>
      <c r="LG31" s="68"/>
      <c r="LH31" s="66">
        <f>データ!DN7</f>
        <v>33.9</v>
      </c>
      <c r="LI31" s="67"/>
      <c r="LJ31" s="67"/>
      <c r="LK31" s="67"/>
      <c r="LL31" s="67"/>
      <c r="LM31" s="67"/>
      <c r="LN31" s="67"/>
      <c r="LO31" s="67"/>
      <c r="LP31" s="67"/>
      <c r="LQ31" s="67"/>
      <c r="LR31" s="67"/>
      <c r="LS31" s="67"/>
      <c r="LT31" s="67"/>
      <c r="LU31" s="67"/>
      <c r="LV31" s="67"/>
      <c r="LW31" s="67"/>
      <c r="LX31" s="67"/>
      <c r="LY31" s="67"/>
      <c r="LZ31" s="68"/>
      <c r="MA31" s="66">
        <f>データ!DO7</f>
        <v>34.1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130</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132</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11</v>
      </c>
      <c r="V52" s="97"/>
      <c r="W52" s="97"/>
      <c r="X52" s="97"/>
      <c r="Y52" s="97"/>
      <c r="Z52" s="97"/>
      <c r="AA52" s="97"/>
      <c r="AB52" s="97"/>
      <c r="AC52" s="97"/>
      <c r="AD52" s="97"/>
      <c r="AE52" s="97"/>
      <c r="AF52" s="97"/>
      <c r="AG52" s="97"/>
      <c r="AH52" s="97"/>
      <c r="AI52" s="97"/>
      <c r="AJ52" s="97"/>
      <c r="AK52" s="97"/>
      <c r="AL52" s="97"/>
      <c r="AM52" s="97"/>
      <c r="AN52" s="97">
        <f>データ!AV7</f>
        <v>39</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5.2</v>
      </c>
      <c r="EM52" s="98"/>
      <c r="EN52" s="98"/>
      <c r="EO52" s="98"/>
      <c r="EP52" s="98"/>
      <c r="EQ52" s="98"/>
      <c r="ER52" s="98"/>
      <c r="ES52" s="98"/>
      <c r="ET52" s="98"/>
      <c r="EU52" s="98"/>
      <c r="EV52" s="98"/>
      <c r="EW52" s="98"/>
      <c r="EX52" s="98"/>
      <c r="EY52" s="98"/>
      <c r="EZ52" s="98"/>
      <c r="FA52" s="98"/>
      <c r="FB52" s="98"/>
      <c r="FC52" s="98"/>
      <c r="FD52" s="98"/>
      <c r="FE52" s="98">
        <f>データ!BG7</f>
        <v>-5.4</v>
      </c>
      <c r="FF52" s="98"/>
      <c r="FG52" s="98"/>
      <c r="FH52" s="98"/>
      <c r="FI52" s="98"/>
      <c r="FJ52" s="98"/>
      <c r="FK52" s="98"/>
      <c r="FL52" s="98"/>
      <c r="FM52" s="98"/>
      <c r="FN52" s="98"/>
      <c r="FO52" s="98"/>
      <c r="FP52" s="98"/>
      <c r="FQ52" s="98"/>
      <c r="FR52" s="98"/>
      <c r="FS52" s="98"/>
      <c r="FT52" s="98"/>
      <c r="FU52" s="98"/>
      <c r="FV52" s="98"/>
      <c r="FW52" s="98"/>
      <c r="FX52" s="98">
        <f>データ!BH7</f>
        <v>11.2</v>
      </c>
      <c r="FY52" s="98"/>
      <c r="FZ52" s="98"/>
      <c r="GA52" s="98"/>
      <c r="GB52" s="98"/>
      <c r="GC52" s="98"/>
      <c r="GD52" s="98"/>
      <c r="GE52" s="98"/>
      <c r="GF52" s="98"/>
      <c r="GG52" s="98"/>
      <c r="GH52" s="98"/>
      <c r="GI52" s="98"/>
      <c r="GJ52" s="98"/>
      <c r="GK52" s="98"/>
      <c r="GL52" s="98"/>
      <c r="GM52" s="98"/>
      <c r="GN52" s="98"/>
      <c r="GO52" s="98"/>
      <c r="GP52" s="98"/>
      <c r="GQ52" s="98">
        <f>データ!BI7</f>
        <v>5</v>
      </c>
      <c r="GR52" s="98"/>
      <c r="GS52" s="98"/>
      <c r="GT52" s="98"/>
      <c r="GU52" s="98"/>
      <c r="GV52" s="98"/>
      <c r="GW52" s="98"/>
      <c r="GX52" s="98"/>
      <c r="GY52" s="98"/>
      <c r="GZ52" s="98"/>
      <c r="HA52" s="98"/>
      <c r="HB52" s="98"/>
      <c r="HC52" s="98"/>
      <c r="HD52" s="98"/>
      <c r="HE52" s="98"/>
      <c r="HF52" s="98"/>
      <c r="HG52" s="98"/>
      <c r="HH52" s="98"/>
      <c r="HI52" s="98"/>
      <c r="HJ52" s="98">
        <f>データ!BJ7</f>
        <v>2.2000000000000002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969</v>
      </c>
      <c r="JD52" s="97"/>
      <c r="JE52" s="97"/>
      <c r="JF52" s="97"/>
      <c r="JG52" s="97"/>
      <c r="JH52" s="97"/>
      <c r="JI52" s="97"/>
      <c r="JJ52" s="97"/>
      <c r="JK52" s="97"/>
      <c r="JL52" s="97"/>
      <c r="JM52" s="97"/>
      <c r="JN52" s="97"/>
      <c r="JO52" s="97"/>
      <c r="JP52" s="97"/>
      <c r="JQ52" s="97"/>
      <c r="JR52" s="97"/>
      <c r="JS52" s="97"/>
      <c r="JT52" s="97"/>
      <c r="JU52" s="97"/>
      <c r="JV52" s="97">
        <f>データ!BR7</f>
        <v>-1417</v>
      </c>
      <c r="JW52" s="97"/>
      <c r="JX52" s="97"/>
      <c r="JY52" s="97"/>
      <c r="JZ52" s="97"/>
      <c r="KA52" s="97"/>
      <c r="KB52" s="97"/>
      <c r="KC52" s="97"/>
      <c r="KD52" s="97"/>
      <c r="KE52" s="97"/>
      <c r="KF52" s="97"/>
      <c r="KG52" s="97"/>
      <c r="KH52" s="97"/>
      <c r="KI52" s="97"/>
      <c r="KJ52" s="97"/>
      <c r="KK52" s="97"/>
      <c r="KL52" s="97"/>
      <c r="KM52" s="97"/>
      <c r="KN52" s="97"/>
      <c r="KO52" s="97">
        <f>データ!BS7</f>
        <v>4186</v>
      </c>
      <c r="KP52" s="97"/>
      <c r="KQ52" s="97"/>
      <c r="KR52" s="97"/>
      <c r="KS52" s="97"/>
      <c r="KT52" s="97"/>
      <c r="KU52" s="97"/>
      <c r="KV52" s="97"/>
      <c r="KW52" s="97"/>
      <c r="KX52" s="97"/>
      <c r="KY52" s="97"/>
      <c r="KZ52" s="97"/>
      <c r="LA52" s="97"/>
      <c r="LB52" s="97"/>
      <c r="LC52" s="97"/>
      <c r="LD52" s="97"/>
      <c r="LE52" s="97"/>
      <c r="LF52" s="97"/>
      <c r="LG52" s="97"/>
      <c r="LH52" s="97">
        <f>データ!BT7</f>
        <v>1411</v>
      </c>
      <c r="LI52" s="97"/>
      <c r="LJ52" s="97"/>
      <c r="LK52" s="97"/>
      <c r="LL52" s="97"/>
      <c r="LM52" s="97"/>
      <c r="LN52" s="97"/>
      <c r="LO52" s="97"/>
      <c r="LP52" s="97"/>
      <c r="LQ52" s="97"/>
      <c r="LR52" s="97"/>
      <c r="LS52" s="97"/>
      <c r="LT52" s="97"/>
      <c r="LU52" s="97"/>
      <c r="LV52" s="97"/>
      <c r="LW52" s="97"/>
      <c r="LX52" s="97"/>
      <c r="LY52" s="97"/>
      <c r="LZ52" s="97"/>
      <c r="MA52" s="97">
        <f>データ!BU7</f>
        <v>367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131</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611022</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1600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oF5yU/R7XwnquzOjK734wtXxXsGDXvySDWG3T0mO2umVDoRnop7lcWf/9qhaWYei54pXWtVTyn963And2LKs/g==" saltValue="DTJxfa1R5Jq5wdA/3yUgy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35" t="s">
        <v>63</v>
      </c>
      <c r="AK4" s="135"/>
      <c r="AL4" s="135"/>
      <c r="AM4" s="135"/>
      <c r="AN4" s="135"/>
      <c r="AO4" s="135"/>
      <c r="AP4" s="135"/>
      <c r="AQ4" s="135"/>
      <c r="AR4" s="135"/>
      <c r="AS4" s="135"/>
      <c r="AT4" s="135"/>
      <c r="AU4" s="145" t="s">
        <v>64</v>
      </c>
      <c r="AV4" s="135"/>
      <c r="AW4" s="135"/>
      <c r="AX4" s="135"/>
      <c r="AY4" s="135"/>
      <c r="AZ4" s="135"/>
      <c r="BA4" s="135"/>
      <c r="BB4" s="135"/>
      <c r="BC4" s="135"/>
      <c r="BD4" s="135"/>
      <c r="BE4" s="135"/>
      <c r="BF4" s="135" t="s">
        <v>65</v>
      </c>
      <c r="BG4" s="135"/>
      <c r="BH4" s="135"/>
      <c r="BI4" s="135"/>
      <c r="BJ4" s="135"/>
      <c r="BK4" s="135"/>
      <c r="BL4" s="135"/>
      <c r="BM4" s="135"/>
      <c r="BN4" s="135"/>
      <c r="BO4" s="135"/>
      <c r="BP4" s="135"/>
      <c r="BQ4" s="145" t="s">
        <v>66</v>
      </c>
      <c r="BR4" s="135"/>
      <c r="BS4" s="135"/>
      <c r="BT4" s="135"/>
      <c r="BU4" s="135"/>
      <c r="BV4" s="135"/>
      <c r="BW4" s="135"/>
      <c r="BX4" s="135"/>
      <c r="BY4" s="135"/>
      <c r="BZ4" s="135"/>
      <c r="CA4" s="135"/>
      <c r="CB4" s="135" t="s">
        <v>67</v>
      </c>
      <c r="CC4" s="135"/>
      <c r="CD4" s="135"/>
      <c r="CE4" s="135"/>
      <c r="CF4" s="135"/>
      <c r="CG4" s="135"/>
      <c r="CH4" s="135"/>
      <c r="CI4" s="135"/>
      <c r="CJ4" s="135"/>
      <c r="CK4" s="135"/>
      <c r="CL4" s="135"/>
      <c r="CM4" s="136" t="s">
        <v>68</v>
      </c>
      <c r="CN4" s="136" t="s">
        <v>69</v>
      </c>
      <c r="CO4" s="138" t="s">
        <v>70</v>
      </c>
      <c r="CP4" s="139"/>
      <c r="CQ4" s="139"/>
      <c r="CR4" s="139"/>
      <c r="CS4" s="139"/>
      <c r="CT4" s="139"/>
      <c r="CU4" s="139"/>
      <c r="CV4" s="139"/>
      <c r="CW4" s="139"/>
      <c r="CX4" s="139"/>
      <c r="CY4" s="140"/>
      <c r="CZ4" s="135" t="s">
        <v>71</v>
      </c>
      <c r="DA4" s="135"/>
      <c r="DB4" s="135"/>
      <c r="DC4" s="135"/>
      <c r="DD4" s="135"/>
      <c r="DE4" s="135"/>
      <c r="DF4" s="135"/>
      <c r="DG4" s="135"/>
      <c r="DH4" s="135"/>
      <c r="DI4" s="135"/>
      <c r="DJ4" s="13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88</v>
      </c>
      <c r="AV5" s="47" t="s">
        <v>89</v>
      </c>
      <c r="AW5" s="47" t="s">
        <v>101</v>
      </c>
      <c r="AX5" s="47" t="s">
        <v>103</v>
      </c>
      <c r="AY5" s="47" t="s">
        <v>104</v>
      </c>
      <c r="AZ5" s="47" t="s">
        <v>93</v>
      </c>
      <c r="BA5" s="47" t="s">
        <v>94</v>
      </c>
      <c r="BB5" s="47" t="s">
        <v>95</v>
      </c>
      <c r="BC5" s="47" t="s">
        <v>96</v>
      </c>
      <c r="BD5" s="47" t="s">
        <v>97</v>
      </c>
      <c r="BE5" s="47" t="s">
        <v>98</v>
      </c>
      <c r="BF5" s="47" t="s">
        <v>88</v>
      </c>
      <c r="BG5" s="47" t="s">
        <v>89</v>
      </c>
      <c r="BH5" s="47" t="s">
        <v>90</v>
      </c>
      <c r="BI5" s="47" t="s">
        <v>102</v>
      </c>
      <c r="BJ5" s="47" t="s">
        <v>92</v>
      </c>
      <c r="BK5" s="47" t="s">
        <v>93</v>
      </c>
      <c r="BL5" s="47" t="s">
        <v>94</v>
      </c>
      <c r="BM5" s="47" t="s">
        <v>95</v>
      </c>
      <c r="BN5" s="47" t="s">
        <v>96</v>
      </c>
      <c r="BO5" s="47" t="s">
        <v>97</v>
      </c>
      <c r="BP5" s="47" t="s">
        <v>98</v>
      </c>
      <c r="BQ5" s="47" t="s">
        <v>88</v>
      </c>
      <c r="BR5" s="47" t="s">
        <v>89</v>
      </c>
      <c r="BS5" s="47" t="s">
        <v>105</v>
      </c>
      <c r="BT5" s="47" t="s">
        <v>103</v>
      </c>
      <c r="BU5" s="47" t="s">
        <v>92</v>
      </c>
      <c r="BV5" s="47" t="s">
        <v>93</v>
      </c>
      <c r="BW5" s="47" t="s">
        <v>94</v>
      </c>
      <c r="BX5" s="47" t="s">
        <v>95</v>
      </c>
      <c r="BY5" s="47" t="s">
        <v>96</v>
      </c>
      <c r="BZ5" s="47" t="s">
        <v>97</v>
      </c>
      <c r="CA5" s="47" t="s">
        <v>98</v>
      </c>
      <c r="CB5" s="47" t="s">
        <v>88</v>
      </c>
      <c r="CC5" s="47" t="s">
        <v>89</v>
      </c>
      <c r="CD5" s="47" t="s">
        <v>101</v>
      </c>
      <c r="CE5" s="47" t="s">
        <v>102</v>
      </c>
      <c r="CF5" s="47" t="s">
        <v>92</v>
      </c>
      <c r="CG5" s="47" t="s">
        <v>93</v>
      </c>
      <c r="CH5" s="47" t="s">
        <v>94</v>
      </c>
      <c r="CI5" s="47" t="s">
        <v>95</v>
      </c>
      <c r="CJ5" s="47" t="s">
        <v>96</v>
      </c>
      <c r="CK5" s="47" t="s">
        <v>97</v>
      </c>
      <c r="CL5" s="47" t="s">
        <v>98</v>
      </c>
      <c r="CM5" s="137"/>
      <c r="CN5" s="137"/>
      <c r="CO5" s="47" t="s">
        <v>88</v>
      </c>
      <c r="CP5" s="47" t="s">
        <v>89</v>
      </c>
      <c r="CQ5" s="47" t="s">
        <v>90</v>
      </c>
      <c r="CR5" s="47" t="s">
        <v>102</v>
      </c>
      <c r="CS5" s="47" t="s">
        <v>92</v>
      </c>
      <c r="CT5" s="47" t="s">
        <v>93</v>
      </c>
      <c r="CU5" s="47" t="s">
        <v>94</v>
      </c>
      <c r="CV5" s="47" t="s">
        <v>95</v>
      </c>
      <c r="CW5" s="47" t="s">
        <v>96</v>
      </c>
      <c r="CX5" s="47" t="s">
        <v>97</v>
      </c>
      <c r="CY5" s="47" t="s">
        <v>98</v>
      </c>
      <c r="CZ5" s="47" t="s">
        <v>88</v>
      </c>
      <c r="DA5" s="47" t="s">
        <v>89</v>
      </c>
      <c r="DB5" s="47" t="s">
        <v>105</v>
      </c>
      <c r="DC5" s="47" t="s">
        <v>91</v>
      </c>
      <c r="DD5" s="47" t="s">
        <v>106</v>
      </c>
      <c r="DE5" s="47" t="s">
        <v>93</v>
      </c>
      <c r="DF5" s="47" t="s">
        <v>94</v>
      </c>
      <c r="DG5" s="47" t="s">
        <v>95</v>
      </c>
      <c r="DH5" s="47" t="s">
        <v>96</v>
      </c>
      <c r="DI5" s="47" t="s">
        <v>97</v>
      </c>
      <c r="DJ5" s="47" t="s">
        <v>35</v>
      </c>
      <c r="DK5" s="47" t="s">
        <v>107</v>
      </c>
      <c r="DL5" s="47" t="s">
        <v>89</v>
      </c>
      <c r="DM5" s="47" t="s">
        <v>101</v>
      </c>
      <c r="DN5" s="47" t="s">
        <v>102</v>
      </c>
      <c r="DO5" s="47" t="s">
        <v>104</v>
      </c>
      <c r="DP5" s="47" t="s">
        <v>93</v>
      </c>
      <c r="DQ5" s="47" t="s">
        <v>94</v>
      </c>
      <c r="DR5" s="47" t="s">
        <v>95</v>
      </c>
      <c r="DS5" s="47" t="s">
        <v>96</v>
      </c>
      <c r="DT5" s="47" t="s">
        <v>97</v>
      </c>
      <c r="DU5" s="47" t="s">
        <v>98</v>
      </c>
    </row>
    <row r="6" spans="1:125" s="54" customFormat="1" x14ac:dyDescent="0.15">
      <c r="A6" s="37" t="s">
        <v>108</v>
      </c>
      <c r="B6" s="48">
        <f>B8</f>
        <v>2024</v>
      </c>
      <c r="C6" s="48">
        <f t="shared" ref="C6:X6" si="1">C8</f>
        <v>242161</v>
      </c>
      <c r="D6" s="48">
        <f t="shared" si="1"/>
        <v>47</v>
      </c>
      <c r="E6" s="48">
        <f t="shared" si="1"/>
        <v>14</v>
      </c>
      <c r="F6" s="48">
        <f t="shared" si="1"/>
        <v>0</v>
      </c>
      <c r="G6" s="48">
        <f t="shared" si="1"/>
        <v>1</v>
      </c>
      <c r="H6" s="48" t="str">
        <f>SUBSTITUTE(H8,"　","")</f>
        <v>三重県伊賀市</v>
      </c>
      <c r="I6" s="48" t="str">
        <f t="shared" si="1"/>
        <v>市営駐車場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51</v>
      </c>
      <c r="S6" s="50" t="str">
        <f t="shared" si="1"/>
        <v>駅</v>
      </c>
      <c r="T6" s="50" t="str">
        <f t="shared" si="1"/>
        <v>無</v>
      </c>
      <c r="U6" s="51">
        <f t="shared" si="1"/>
        <v>13159</v>
      </c>
      <c r="V6" s="51">
        <f t="shared" si="1"/>
        <v>558</v>
      </c>
      <c r="W6" s="51">
        <f t="shared" si="1"/>
        <v>111</v>
      </c>
      <c r="X6" s="50" t="str">
        <f t="shared" si="1"/>
        <v>無</v>
      </c>
      <c r="Y6" s="52">
        <f>IF(Y8="-",NA(),Y8)</f>
        <v>107.3</v>
      </c>
      <c r="Z6" s="52">
        <f t="shared" ref="Z6:AH6" si="2">IF(Z8="-",NA(),Z8)</f>
        <v>101.5</v>
      </c>
      <c r="AA6" s="52">
        <f t="shared" si="2"/>
        <v>112.6</v>
      </c>
      <c r="AB6" s="52">
        <f t="shared" si="2"/>
        <v>104</v>
      </c>
      <c r="AC6" s="52">
        <f t="shared" si="2"/>
        <v>101.1</v>
      </c>
      <c r="AD6" s="52">
        <f t="shared" si="2"/>
        <v>383.4</v>
      </c>
      <c r="AE6" s="52">
        <f t="shared" si="2"/>
        <v>338.4</v>
      </c>
      <c r="AF6" s="52">
        <f t="shared" si="2"/>
        <v>1268.9000000000001</v>
      </c>
      <c r="AG6" s="52">
        <f t="shared" si="2"/>
        <v>2075.9</v>
      </c>
      <c r="AH6" s="52">
        <f t="shared" si="2"/>
        <v>1433.6</v>
      </c>
      <c r="AI6" s="49" t="str">
        <f>IF(AI8="-","",IF(AI8="-","【-】","【"&amp;SUBSTITUTE(TEXT(AI8,"#,##0.0"),"-","△")&amp;"】"))</f>
        <v>【1,604.7】</v>
      </c>
      <c r="AJ6" s="52">
        <f>IF(AJ8="-",NA(),AJ8)</f>
        <v>3.4</v>
      </c>
      <c r="AK6" s="52">
        <f t="shared" ref="AK6:AS6" si="3">IF(AK8="-",NA(),AK8)</f>
        <v>6.7</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11</v>
      </c>
      <c r="AV6" s="53">
        <f t="shared" ref="AV6:BD6" si="4">IF(AV8="-",NA(),AV8)</f>
        <v>39</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5.2</v>
      </c>
      <c r="BG6" s="52">
        <f t="shared" ref="BG6:BO6" si="5">IF(BG8="-",NA(),BG8)</f>
        <v>-5.4</v>
      </c>
      <c r="BH6" s="52">
        <f t="shared" si="5"/>
        <v>11.2</v>
      </c>
      <c r="BI6" s="52">
        <f t="shared" si="5"/>
        <v>5</v>
      </c>
      <c r="BJ6" s="52">
        <f t="shared" si="5"/>
        <v>2.2000000000000002</v>
      </c>
      <c r="BK6" s="52">
        <f t="shared" si="5"/>
        <v>-122.5</v>
      </c>
      <c r="BL6" s="52">
        <f t="shared" si="5"/>
        <v>8.5</v>
      </c>
      <c r="BM6" s="52">
        <f t="shared" si="5"/>
        <v>26.6</v>
      </c>
      <c r="BN6" s="52">
        <f t="shared" si="5"/>
        <v>35.4</v>
      </c>
      <c r="BO6" s="52">
        <f t="shared" si="5"/>
        <v>27.3</v>
      </c>
      <c r="BP6" s="49" t="str">
        <f>IF(BP8="-","",IF(BP8="-","【-】","【"&amp;SUBSTITUTE(TEXT(BP8,"#,##0.0"),"-","△")&amp;"】"))</f>
        <v>【2.0】</v>
      </c>
      <c r="BQ6" s="53">
        <f>IF(BQ8="-",NA(),BQ8)</f>
        <v>969</v>
      </c>
      <c r="BR6" s="53">
        <f t="shared" ref="BR6:BZ6" si="6">IF(BR8="-",NA(),BR8)</f>
        <v>-1417</v>
      </c>
      <c r="BS6" s="53">
        <f t="shared" si="6"/>
        <v>4186</v>
      </c>
      <c r="BT6" s="53">
        <f t="shared" si="6"/>
        <v>1411</v>
      </c>
      <c r="BU6" s="53">
        <f t="shared" si="6"/>
        <v>367</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109</v>
      </c>
      <c r="CM6" s="51">
        <f t="shared" ref="CM6:CN6" si="7">CM8</f>
        <v>611022</v>
      </c>
      <c r="CN6" s="51">
        <f t="shared" si="7"/>
        <v>1600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37.5</v>
      </c>
      <c r="DL6" s="52">
        <f t="shared" ref="DL6:DT6" si="9">IF(DL8="-",NA(),DL8)</f>
        <v>23.3</v>
      </c>
      <c r="DM6" s="52">
        <f t="shared" si="9"/>
        <v>33.5</v>
      </c>
      <c r="DN6" s="52">
        <f t="shared" si="9"/>
        <v>33.9</v>
      </c>
      <c r="DO6" s="52">
        <f t="shared" si="9"/>
        <v>34.1</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110</v>
      </c>
      <c r="B7" s="48">
        <f t="shared" ref="B7:X7" si="10">B8</f>
        <v>2024</v>
      </c>
      <c r="C7" s="48">
        <f t="shared" si="10"/>
        <v>242161</v>
      </c>
      <c r="D7" s="48">
        <f t="shared" si="10"/>
        <v>47</v>
      </c>
      <c r="E7" s="48">
        <f t="shared" si="10"/>
        <v>14</v>
      </c>
      <c r="F7" s="48">
        <f t="shared" si="10"/>
        <v>0</v>
      </c>
      <c r="G7" s="48">
        <f t="shared" si="10"/>
        <v>1</v>
      </c>
      <c r="H7" s="48" t="str">
        <f t="shared" si="10"/>
        <v>三重県　伊賀市</v>
      </c>
      <c r="I7" s="48" t="str">
        <f t="shared" si="10"/>
        <v>市営駐車場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51</v>
      </c>
      <c r="S7" s="50" t="str">
        <f t="shared" si="10"/>
        <v>駅</v>
      </c>
      <c r="T7" s="50" t="str">
        <f t="shared" si="10"/>
        <v>無</v>
      </c>
      <c r="U7" s="51">
        <f t="shared" si="10"/>
        <v>13159</v>
      </c>
      <c r="V7" s="51">
        <f t="shared" si="10"/>
        <v>558</v>
      </c>
      <c r="W7" s="51">
        <f t="shared" si="10"/>
        <v>111</v>
      </c>
      <c r="X7" s="50" t="str">
        <f t="shared" si="10"/>
        <v>無</v>
      </c>
      <c r="Y7" s="52">
        <f>Y8</f>
        <v>107.3</v>
      </c>
      <c r="Z7" s="52">
        <f t="shared" ref="Z7:AH7" si="11">Z8</f>
        <v>101.5</v>
      </c>
      <c r="AA7" s="52">
        <f t="shared" si="11"/>
        <v>112.6</v>
      </c>
      <c r="AB7" s="52">
        <f t="shared" si="11"/>
        <v>104</v>
      </c>
      <c r="AC7" s="52">
        <f t="shared" si="11"/>
        <v>101.1</v>
      </c>
      <c r="AD7" s="52">
        <f t="shared" si="11"/>
        <v>383.4</v>
      </c>
      <c r="AE7" s="52">
        <f t="shared" si="11"/>
        <v>338.4</v>
      </c>
      <c r="AF7" s="52">
        <f t="shared" si="11"/>
        <v>1268.9000000000001</v>
      </c>
      <c r="AG7" s="52">
        <f t="shared" si="11"/>
        <v>2075.9</v>
      </c>
      <c r="AH7" s="52">
        <f t="shared" si="11"/>
        <v>1433.6</v>
      </c>
      <c r="AI7" s="49"/>
      <c r="AJ7" s="52">
        <f>AJ8</f>
        <v>3.4</v>
      </c>
      <c r="AK7" s="52">
        <f t="shared" ref="AK7:AS7" si="12">AK8</f>
        <v>6.7</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11</v>
      </c>
      <c r="AV7" s="53">
        <f t="shared" ref="AV7:BD7" si="13">AV8</f>
        <v>39</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5.2</v>
      </c>
      <c r="BG7" s="52">
        <f t="shared" ref="BG7:BO7" si="14">BG8</f>
        <v>-5.4</v>
      </c>
      <c r="BH7" s="52">
        <f t="shared" si="14"/>
        <v>11.2</v>
      </c>
      <c r="BI7" s="52">
        <f t="shared" si="14"/>
        <v>5</v>
      </c>
      <c r="BJ7" s="52">
        <f t="shared" si="14"/>
        <v>2.2000000000000002</v>
      </c>
      <c r="BK7" s="52">
        <f t="shared" si="14"/>
        <v>-122.5</v>
      </c>
      <c r="BL7" s="52">
        <f t="shared" si="14"/>
        <v>8.5</v>
      </c>
      <c r="BM7" s="52">
        <f t="shared" si="14"/>
        <v>26.6</v>
      </c>
      <c r="BN7" s="52">
        <f t="shared" si="14"/>
        <v>35.4</v>
      </c>
      <c r="BO7" s="52">
        <f t="shared" si="14"/>
        <v>27.3</v>
      </c>
      <c r="BP7" s="49"/>
      <c r="BQ7" s="53">
        <f>BQ8</f>
        <v>969</v>
      </c>
      <c r="BR7" s="53">
        <f t="shared" ref="BR7:BZ7" si="15">BR8</f>
        <v>-1417</v>
      </c>
      <c r="BS7" s="53">
        <f t="shared" si="15"/>
        <v>4186</v>
      </c>
      <c r="BT7" s="53">
        <f t="shared" si="15"/>
        <v>1411</v>
      </c>
      <c r="BU7" s="53">
        <f t="shared" si="15"/>
        <v>367</v>
      </c>
      <c r="BV7" s="53">
        <f t="shared" si="15"/>
        <v>2576</v>
      </c>
      <c r="BW7" s="53">
        <f t="shared" si="15"/>
        <v>4153</v>
      </c>
      <c r="BX7" s="53">
        <f t="shared" si="15"/>
        <v>6140</v>
      </c>
      <c r="BY7" s="53">
        <f t="shared" si="15"/>
        <v>9344</v>
      </c>
      <c r="BZ7" s="53">
        <f t="shared" si="15"/>
        <v>6621</v>
      </c>
      <c r="CA7" s="51"/>
      <c r="CB7" s="52" t="s">
        <v>111</v>
      </c>
      <c r="CC7" s="52" t="s">
        <v>111</v>
      </c>
      <c r="CD7" s="52" t="s">
        <v>111</v>
      </c>
      <c r="CE7" s="52" t="s">
        <v>111</v>
      </c>
      <c r="CF7" s="52" t="s">
        <v>111</v>
      </c>
      <c r="CG7" s="52" t="s">
        <v>111</v>
      </c>
      <c r="CH7" s="52" t="s">
        <v>111</v>
      </c>
      <c r="CI7" s="52" t="s">
        <v>111</v>
      </c>
      <c r="CJ7" s="52" t="s">
        <v>111</v>
      </c>
      <c r="CK7" s="52" t="s">
        <v>109</v>
      </c>
      <c r="CL7" s="49"/>
      <c r="CM7" s="51">
        <f>CM8</f>
        <v>611022</v>
      </c>
      <c r="CN7" s="51">
        <f>CN8</f>
        <v>1600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37.5</v>
      </c>
      <c r="DL7" s="52">
        <f t="shared" ref="DL7:DT7" si="17">DL8</f>
        <v>23.3</v>
      </c>
      <c r="DM7" s="52">
        <f t="shared" si="17"/>
        <v>33.5</v>
      </c>
      <c r="DN7" s="52">
        <f t="shared" si="17"/>
        <v>33.9</v>
      </c>
      <c r="DO7" s="52">
        <f t="shared" si="17"/>
        <v>34.1</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242161</v>
      </c>
      <c r="D8" s="55">
        <v>47</v>
      </c>
      <c r="E8" s="55">
        <v>14</v>
      </c>
      <c r="F8" s="55">
        <v>0</v>
      </c>
      <c r="G8" s="55">
        <v>1</v>
      </c>
      <c r="H8" s="55" t="s">
        <v>112</v>
      </c>
      <c r="I8" s="55" t="s">
        <v>113</v>
      </c>
      <c r="J8" s="55" t="s">
        <v>114</v>
      </c>
      <c r="K8" s="55" t="s">
        <v>115</v>
      </c>
      <c r="L8" s="55" t="s">
        <v>116</v>
      </c>
      <c r="M8" s="55" t="s">
        <v>117</v>
      </c>
      <c r="N8" s="55" t="s">
        <v>118</v>
      </c>
      <c r="O8" s="56" t="s">
        <v>119</v>
      </c>
      <c r="P8" s="57" t="s">
        <v>120</v>
      </c>
      <c r="Q8" s="57" t="s">
        <v>121</v>
      </c>
      <c r="R8" s="58">
        <v>51</v>
      </c>
      <c r="S8" s="57" t="s">
        <v>122</v>
      </c>
      <c r="T8" s="57" t="s">
        <v>123</v>
      </c>
      <c r="U8" s="58">
        <v>13159</v>
      </c>
      <c r="V8" s="58">
        <v>558</v>
      </c>
      <c r="W8" s="58">
        <v>111</v>
      </c>
      <c r="X8" s="57" t="s">
        <v>123</v>
      </c>
      <c r="Y8" s="59">
        <v>107.3</v>
      </c>
      <c r="Z8" s="59">
        <v>101.5</v>
      </c>
      <c r="AA8" s="59">
        <v>112.6</v>
      </c>
      <c r="AB8" s="59">
        <v>104</v>
      </c>
      <c r="AC8" s="59">
        <v>101.1</v>
      </c>
      <c r="AD8" s="59">
        <v>383.4</v>
      </c>
      <c r="AE8" s="59">
        <v>338.4</v>
      </c>
      <c r="AF8" s="59">
        <v>1268.9000000000001</v>
      </c>
      <c r="AG8" s="59">
        <v>2075.9</v>
      </c>
      <c r="AH8" s="59">
        <v>1433.6</v>
      </c>
      <c r="AI8" s="56">
        <v>1604.7</v>
      </c>
      <c r="AJ8" s="59">
        <v>3.4</v>
      </c>
      <c r="AK8" s="59">
        <v>6.7</v>
      </c>
      <c r="AL8" s="59">
        <v>0</v>
      </c>
      <c r="AM8" s="59">
        <v>0</v>
      </c>
      <c r="AN8" s="59">
        <v>0</v>
      </c>
      <c r="AO8" s="59">
        <v>10.199999999999999</v>
      </c>
      <c r="AP8" s="59">
        <v>5.0999999999999996</v>
      </c>
      <c r="AQ8" s="59">
        <v>1.9</v>
      </c>
      <c r="AR8" s="59">
        <v>3.3</v>
      </c>
      <c r="AS8" s="59">
        <v>3.8</v>
      </c>
      <c r="AT8" s="56">
        <v>3.8</v>
      </c>
      <c r="AU8" s="60">
        <v>11</v>
      </c>
      <c r="AV8" s="60">
        <v>39</v>
      </c>
      <c r="AW8" s="60">
        <v>0</v>
      </c>
      <c r="AX8" s="60">
        <v>0</v>
      </c>
      <c r="AY8" s="60">
        <v>0</v>
      </c>
      <c r="AZ8" s="60">
        <v>407</v>
      </c>
      <c r="BA8" s="60">
        <v>166</v>
      </c>
      <c r="BB8" s="60">
        <v>18</v>
      </c>
      <c r="BC8" s="60">
        <v>22</v>
      </c>
      <c r="BD8" s="60">
        <v>59</v>
      </c>
      <c r="BE8" s="60">
        <v>39</v>
      </c>
      <c r="BF8" s="59">
        <v>5.2</v>
      </c>
      <c r="BG8" s="59">
        <v>-5.4</v>
      </c>
      <c r="BH8" s="59">
        <v>11.2</v>
      </c>
      <c r="BI8" s="59">
        <v>5</v>
      </c>
      <c r="BJ8" s="59">
        <v>2.2000000000000002</v>
      </c>
      <c r="BK8" s="59">
        <v>-122.5</v>
      </c>
      <c r="BL8" s="59">
        <v>8.5</v>
      </c>
      <c r="BM8" s="59">
        <v>26.6</v>
      </c>
      <c r="BN8" s="59">
        <v>35.4</v>
      </c>
      <c r="BO8" s="59">
        <v>27.3</v>
      </c>
      <c r="BP8" s="56">
        <v>2</v>
      </c>
      <c r="BQ8" s="60">
        <v>969</v>
      </c>
      <c r="BR8" s="60">
        <v>-1417</v>
      </c>
      <c r="BS8" s="60">
        <v>4186</v>
      </c>
      <c r="BT8" s="61">
        <v>1411</v>
      </c>
      <c r="BU8" s="61">
        <v>367</v>
      </c>
      <c r="BV8" s="60">
        <v>2576</v>
      </c>
      <c r="BW8" s="60">
        <v>4153</v>
      </c>
      <c r="BX8" s="60">
        <v>6140</v>
      </c>
      <c r="BY8" s="60">
        <v>9344</v>
      </c>
      <c r="BZ8" s="60">
        <v>6621</v>
      </c>
      <c r="CA8" s="58">
        <v>10905</v>
      </c>
      <c r="CB8" s="59" t="s">
        <v>116</v>
      </c>
      <c r="CC8" s="59" t="s">
        <v>116</v>
      </c>
      <c r="CD8" s="59" t="s">
        <v>116</v>
      </c>
      <c r="CE8" s="59" t="s">
        <v>116</v>
      </c>
      <c r="CF8" s="59" t="s">
        <v>116</v>
      </c>
      <c r="CG8" s="59" t="s">
        <v>116</v>
      </c>
      <c r="CH8" s="59" t="s">
        <v>116</v>
      </c>
      <c r="CI8" s="59" t="s">
        <v>116</v>
      </c>
      <c r="CJ8" s="59" t="s">
        <v>116</v>
      </c>
      <c r="CK8" s="59" t="s">
        <v>116</v>
      </c>
      <c r="CL8" s="56" t="s">
        <v>116</v>
      </c>
      <c r="CM8" s="58">
        <v>611022</v>
      </c>
      <c r="CN8" s="58">
        <v>1600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70.3</v>
      </c>
      <c r="DF8" s="59">
        <v>70</v>
      </c>
      <c r="DG8" s="59">
        <v>47.6</v>
      </c>
      <c r="DH8" s="59">
        <v>35.9</v>
      </c>
      <c r="DI8" s="59">
        <v>24.8</v>
      </c>
      <c r="DJ8" s="56">
        <v>73.400000000000006</v>
      </c>
      <c r="DK8" s="59">
        <v>37.5</v>
      </c>
      <c r="DL8" s="59">
        <v>23.3</v>
      </c>
      <c r="DM8" s="59">
        <v>33.5</v>
      </c>
      <c r="DN8" s="59">
        <v>33.9</v>
      </c>
      <c r="DO8" s="59">
        <v>34.1</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