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73\課別共有フォルダ\都市計画課\01_都市計画係\06_駐車場\R7\03_地方公営企業決算関連\20260115（0210〆）_公営企業に係る経営比較分析表（令和６年度決算）の分析等について\提出\"/>
    </mc:Choice>
  </mc:AlternateContent>
  <xr:revisionPtr revIDLastSave="0" documentId="13_ncr:1_{083EFD13-C7E4-44C2-88D4-6A7877523E7B}" xr6:coauthVersionLast="36" xr6:coauthVersionMax="36" xr10:uidLastSave="{00000000-0000-0000-0000-000000000000}"/>
  <workbookProtection workbookAlgorithmName="SHA-512" workbookHashValue="dAigbL3x/7F2T4vBRIUbcrH0iosDivp4DXTLmyCBGD2of5D5Wg47WUEVBrbnUT5kJUdHmSjUup3dvCQhTa26yQ==" workbookSaltValue="aqVPmFPh/iZz6kbHbwEi3A=="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LH32" i="4" s="1"/>
  <c r="DR7" i="5"/>
  <c r="DQ7" i="5"/>
  <c r="JV32" i="4" s="1"/>
  <c r="DP7" i="5"/>
  <c r="DO7" i="5"/>
  <c r="MA31" i="4" s="1"/>
  <c r="DN7" i="5"/>
  <c r="DM7" i="5"/>
  <c r="DL7" i="5"/>
  <c r="DK7" i="5"/>
  <c r="DI7" i="5"/>
  <c r="DH7" i="5"/>
  <c r="LT78" i="4" s="1"/>
  <c r="DG7" i="5"/>
  <c r="LE78" i="4" s="1"/>
  <c r="DF7" i="5"/>
  <c r="KP78" i="4" s="1"/>
  <c r="DE7" i="5"/>
  <c r="DD7" i="5"/>
  <c r="MI77" i="4" s="1"/>
  <c r="DC7" i="5"/>
  <c r="DB7" i="5"/>
  <c r="DA7" i="5"/>
  <c r="CZ7" i="5"/>
  <c r="KA77" i="4" s="1"/>
  <c r="CN7" i="5"/>
  <c r="CV76" i="4" s="1"/>
  <c r="CM7" i="5"/>
  <c r="CV67" i="4" s="1"/>
  <c r="BZ7" i="5"/>
  <c r="MA53" i="4" s="1"/>
  <c r="BY7" i="5"/>
  <c r="LH53" i="4" s="1"/>
  <c r="BX7" i="5"/>
  <c r="KO53" i="4" s="1"/>
  <c r="BW7" i="5"/>
  <c r="JV53" i="4" s="1"/>
  <c r="BV7" i="5"/>
  <c r="JC53" i="4" s="1"/>
  <c r="BU7" i="5"/>
  <c r="BT7" i="5"/>
  <c r="BS7" i="5"/>
  <c r="BR7" i="5"/>
  <c r="BQ7" i="5"/>
  <c r="BO7" i="5"/>
  <c r="BN7" i="5"/>
  <c r="BM7" i="5"/>
  <c r="BL7" i="5"/>
  <c r="FE53" i="4" s="1"/>
  <c r="BK7" i="5"/>
  <c r="EL53" i="4" s="1"/>
  <c r="BJ7" i="5"/>
  <c r="BI7" i="5"/>
  <c r="BH7" i="5"/>
  <c r="FX52" i="4" s="1"/>
  <c r="BG7" i="5"/>
  <c r="BF7" i="5"/>
  <c r="EL52" i="4" s="1"/>
  <c r="BD7" i="5"/>
  <c r="BC7" i="5"/>
  <c r="BB7" i="5"/>
  <c r="BG53" i="4" s="1"/>
  <c r="BA7" i="5"/>
  <c r="AN53" i="4" s="1"/>
  <c r="AZ7" i="5"/>
  <c r="U53" i="4" s="1"/>
  <c r="AY7" i="5"/>
  <c r="CS52" i="4" s="1"/>
  <c r="AX7" i="5"/>
  <c r="BZ52" i="4" s="1"/>
  <c r="AW7" i="5"/>
  <c r="BG52" i="4" s="1"/>
  <c r="AV7" i="5"/>
  <c r="AN52" i="4" s="1"/>
  <c r="AU7" i="5"/>
  <c r="U52" i="4" s="1"/>
  <c r="AS7" i="5"/>
  <c r="AR7" i="5"/>
  <c r="AQ7" i="5"/>
  <c r="FX32" i="4" s="1"/>
  <c r="AP7" i="5"/>
  <c r="FE32" i="4" s="1"/>
  <c r="AO7" i="5"/>
  <c r="AN7" i="5"/>
  <c r="AM7" i="5"/>
  <c r="AL7" i="5"/>
  <c r="AK7" i="5"/>
  <c r="FE31" i="4" s="1"/>
  <c r="AJ7" i="5"/>
  <c r="EL31" i="4" s="1"/>
  <c r="AH7" i="5"/>
  <c r="AG7" i="5"/>
  <c r="BZ32" i="4" s="1"/>
  <c r="AF7" i="5"/>
  <c r="AE7" i="5"/>
  <c r="AN32" i="4" s="1"/>
  <c r="AD7" i="5"/>
  <c r="AC7" i="5"/>
  <c r="AB7" i="5"/>
  <c r="BZ31" i="4" s="1"/>
  <c r="AA7" i="5"/>
  <c r="BG31" i="4" s="1"/>
  <c r="Z7" i="5"/>
  <c r="AN31" i="4" s="1"/>
  <c r="Y7" i="5"/>
  <c r="U31" i="4" s="1"/>
  <c r="X7" i="5"/>
  <c r="LJ10" i="4" s="1"/>
  <c r="W7" i="5"/>
  <c r="V7" i="5"/>
  <c r="HX10" i="4" s="1"/>
  <c r="U7" i="5"/>
  <c r="LJ8" i="4" s="1"/>
  <c r="T7" i="5"/>
  <c r="S7" i="5"/>
  <c r="HX8" i="4" s="1"/>
  <c r="R7" i="5"/>
  <c r="Q7" i="5"/>
  <c r="P7" i="5"/>
  <c r="O7" i="5"/>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KA78" i="4"/>
  <c r="IT78" i="4"/>
  <c r="IE78" i="4"/>
  <c r="HP78" i="4"/>
  <c r="HA78" i="4"/>
  <c r="GL78" i="4"/>
  <c r="BZ78" i="4"/>
  <c r="BK78" i="4"/>
  <c r="AV78" i="4"/>
  <c r="AG78" i="4"/>
  <c r="R78" i="4"/>
  <c r="LT77" i="4"/>
  <c r="LE77" i="4"/>
  <c r="KP77" i="4"/>
  <c r="IT77" i="4"/>
  <c r="IE77" i="4"/>
  <c r="HP77" i="4"/>
  <c r="HA77" i="4"/>
  <c r="GL77" i="4"/>
  <c r="BZ77" i="4"/>
  <c r="BK77" i="4"/>
  <c r="AV77" i="4"/>
  <c r="AG77" i="4"/>
  <c r="R77" i="4"/>
  <c r="HJ53" i="4"/>
  <c r="GQ53" i="4"/>
  <c r="FX53" i="4"/>
  <c r="CS53" i="4"/>
  <c r="BZ53" i="4"/>
  <c r="MA52" i="4"/>
  <c r="LH52" i="4"/>
  <c r="KO52" i="4"/>
  <c r="JV52" i="4"/>
  <c r="JC52" i="4"/>
  <c r="HJ52" i="4"/>
  <c r="GQ52" i="4"/>
  <c r="FE52" i="4"/>
  <c r="KO32" i="4"/>
  <c r="JC32" i="4"/>
  <c r="HJ32" i="4"/>
  <c r="GQ32" i="4"/>
  <c r="EL32" i="4"/>
  <c r="CS32" i="4"/>
  <c r="BG32" i="4"/>
  <c r="U32" i="4"/>
  <c r="LH31" i="4"/>
  <c r="KO31" i="4"/>
  <c r="JV31" i="4"/>
  <c r="JC31" i="4"/>
  <c r="HJ31" i="4"/>
  <c r="GQ31" i="4"/>
  <c r="FX31" i="4"/>
  <c r="CS31" i="4"/>
  <c r="JQ10" i="4"/>
  <c r="DU10" i="4"/>
  <c r="CF10" i="4"/>
  <c r="B10" i="4"/>
  <c r="JQ8" i="4"/>
  <c r="MA30" i="4" l="1"/>
  <c r="IT76" i="4"/>
  <c r="CS51" i="4"/>
  <c r="HJ30" i="4"/>
  <c r="CS30" i="4"/>
  <c r="BZ76" i="4"/>
  <c r="MA51" i="4"/>
  <c r="MI76" i="4"/>
  <c r="HJ51" i="4"/>
  <c r="C11" i="5"/>
  <c r="D11" i="5"/>
  <c r="E11" i="5"/>
  <c r="B11" i="5"/>
  <c r="AV76" i="4" l="1"/>
  <c r="KO51" i="4"/>
  <c r="LE76" i="4"/>
  <c r="FX51" i="4"/>
  <c r="KO30" i="4"/>
  <c r="HP76" i="4"/>
  <c r="BG51" i="4"/>
  <c r="FX30" i="4"/>
  <c r="BG30" i="4"/>
  <c r="GL76" i="4"/>
  <c r="U51" i="4"/>
  <c r="EL30" i="4"/>
  <c r="U30" i="4"/>
  <c r="R76" i="4"/>
  <c r="JC51" i="4"/>
  <c r="KA76" i="4"/>
  <c r="EL51" i="4"/>
  <c r="JC30" i="4"/>
  <c r="LT76" i="4"/>
  <c r="GQ51" i="4"/>
  <c r="LH30" i="4"/>
  <c r="IE76" i="4"/>
  <c r="BZ51" i="4"/>
  <c r="GQ30" i="4"/>
  <c r="BZ30" i="4"/>
  <c r="BK76" i="4"/>
  <c r="LH51" i="4"/>
  <c r="AN30" i="4"/>
  <c r="AG76" i="4"/>
  <c r="JV51" i="4"/>
  <c r="KP76" i="4"/>
  <c r="FE51" i="4"/>
  <c r="JV30" i="4"/>
  <c r="HA76" i="4"/>
  <c r="AN51" i="4"/>
  <c r="FE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<sst xmlns="http://schemas.openxmlformats.org/spreadsheetml/2006/main" count="278" uniqueCount="130">
  <si>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</si>
  <si>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</si>
  <si>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</si>
  <si>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</si>
  <si>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</si>
  <si>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</si>
  <si>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</si>
  <si>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</si>
  <si>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</si>
  <si>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</si>
  <si>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</si>
  <si>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</si>
  <si>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</si>
  <si>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</si>
  <si>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</si>
  <si>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</si>
  <si>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</si>
  <si>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</si>
  <si>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</si>
  <si>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</si>
  <si>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</si>
  <si>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</si>
  <si>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</si>
  <si>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</si>
  <si>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</si>
  <si>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</si>
  <si>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</si>
  <si>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</si>
  <si>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</si>
  <si>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</si>
  <si>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</si>
  <si>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</si>
  <si>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</si>
  <si>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</si>
  <si>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</si>
  <si>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</si>
  <si>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</si>
  <si>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</si>
  <si>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</si>
  <si>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</si>
  <si>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</si>
  <si>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</si>
  <si>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</si>
  <si>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</si>
  <si>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</si>
  <si>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</si>
  <si>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</si>
  <si>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</si>
  <si>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</si>
  <si>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</si>
  <si>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</si>
  <si>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</si>
  <si>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</si>
  <si>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</si>
  <si>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</si>
  <si>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</si>
  <si>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</si>
  <si>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</si>
  <si>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</si>
  <si>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</si>
  <si>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</si>
  <si>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</si>
  <si>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</si>
  <si>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</si>
  <si>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</si>
  <si>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</si>
  <si>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</si>
  <si>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</si>
  <si>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</si>
  <si>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</si>
  <si>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</si>
  <si>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</si>
  <si>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</si>
  <si>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</si>
  <si>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</si>
  <si>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</si>
  <si>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</si>
  <si>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</si>
  <si>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</si>
  <si>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</si>
  <si>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</si>
  <si>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</si>
  <si>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</si>
  <si>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</si>
  <si>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</si>
  <si>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</si>
  <si>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</si>
  <si>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</si>
  <si>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</si>
  <si>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</si>
  <si>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</si>
  <si>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</si>
  <si>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</si>
  <si>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</si>
  <si>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</si>
  <si>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</si>
  <si>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</si>
  <si>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</si>
  <si>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</si>
  <si>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</si>
  <si>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</si>
  <si>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</si>
  <si>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</si>
  <si>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</si>
  <si>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</si>
  <si>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</si>
  <si>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</si>
  <si>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</si>
  <si>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</si>
  <si>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</si>
  <si>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志摩磯部駅前東駐車場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</si>
  <si>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</si>
  <si>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</si>
  <si>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</si>
  <si>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</si>
  <si>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</si>
  <si>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</si>
  <si>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</si>
  <si>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</si>
  <si>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</si>
  <si>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</si>
  <si>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</si>
  <si>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</si>
  <si>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</si>
  <si>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</si>
  <si>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</si>
  <si>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・本駐車場は月極駐車場で駅前広場に隣接した場所に設置されているが、利用可能区画21区画のうち1区画の利用に留まっている。
・令和6年度は、口座振替方法の変更に伴う支出増により、収益的収支比率の始めとした各指標に影響が出ている。</t>
    <rPh sb="53" eb="54">
      <t>トド</t>
    </rPh>
    <phoneticPr fontId="5"/>
  </si>
  <si>
    <t>・施設は舗装、案内看板、照明灯程度であり、駐車可能台数も21台と比較的小規模である。
・令和3年度には、安全・安心のため、また防犯・不正利用防止のために防犯カメラ設置を行っている。また、令和4年度には防草対策を施した。</t>
    <phoneticPr fontId="5"/>
  </si>
  <si>
    <t>・当該駐車場の設置された目的として、駅前駐車場利用の混雑緩和および利用者の利便性向上のために設置されたものであることから、料金収入の売上向上を目的に設置されたものではなく、特に経営改善への取組を行っていないが、利用者が少ない状況が続いているため、広報等による利用促進を図る必要がある。</t>
    <rPh sb="109" eb="110">
      <t>スク</t>
    </rPh>
    <phoneticPr fontId="5"/>
  </si>
  <si>
    <t>・令和2年10月1日から駅前駐車場の混雑緩和のため月極駐車場として開設された。
・当該駐車場の利用者が極端に少ない理由として、より駅に近い他の公共駐車場の利用が多いことと、そもそもの駅利用者が減少していることが影響していると考えられる。
・近隣公共駐車場を含めた全体的な駐車場について、利用の周知を図り、利用率の向上に努める必要がある。</t>
    <rPh sb="65" eb="66">
      <t>エキ</t>
    </rPh>
    <rPh sb="67" eb="68">
      <t>チカ</t>
    </rPh>
    <rPh sb="69" eb="70">
      <t>タ</t>
    </rPh>
    <rPh sb="80" eb="81">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</si>
</sst>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88.3</c:v>
                </c:pt>
                <c:pt idx="2">
                  <c:v>0</c:v>
                </c:pt>
                <c:pt idx="3">
                  <c:v>43636.4</c:v>
                </c:pt>
                <c:pt idx="4">
                  <c:v>302.2</c:v>
                </c:pt>
              </c:numCache>
            </c:numRef>
          </c:val>
          <c:extLst>
            <c:ext xmlns:c16="http://schemas.microsoft.com/office/drawing/2014/chart" uri="{C3380CC4-5D6E-409C-BE32-E72D297353CC}">
              <c16:uniqueId val="{00000000-9BEB-490A-821B-FF341E323A3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BEB-490A-821B-FF341E323A3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F7-4926-AC11-DCDA0D06D3C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28F7-4926-AC11-DCDA0D06D3C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5CE-4954-8C11-3E3D6105DC7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5CE-4954-8C11-3E3D6105DC7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178-495A-9148-703E9ADC70A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178-495A-9148-703E9ADC70A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100</c:v>
                </c:pt>
                <c:pt idx="1">
                  <c:v>88.3</c:v>
                </c:pt>
                <c:pt idx="2">
                  <c:v>0</c:v>
                </c:pt>
                <c:pt idx="3">
                  <c:v>0</c:v>
                </c:pt>
                <c:pt idx="4">
                  <c:v>0</c:v>
                </c:pt>
              </c:numCache>
            </c:numRef>
          </c:val>
          <c:extLst>
            <c:ext xmlns:c16="http://schemas.microsoft.com/office/drawing/2014/chart" uri="{C3380CC4-5D6E-409C-BE32-E72D297353CC}">
              <c16:uniqueId val="{00000000-977D-4433-A294-760E34B6B6A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977D-4433-A294-760E34B6B6A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9D8-4E82-93CC-42688592C13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49D8-4E82-93CC-42688592C13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0</c:v>
                </c:pt>
                <c:pt idx="1">
                  <c:v>0</c:v>
                </c:pt>
                <c:pt idx="2">
                  <c:v>0</c:v>
                </c:pt>
                <c:pt idx="3">
                  <c:v>4.8</c:v>
                </c:pt>
                <c:pt idx="4">
                  <c:v>4.8</c:v>
                </c:pt>
              </c:numCache>
            </c:numRef>
          </c:val>
          <c:extLst>
            <c:ext xmlns:c16="http://schemas.microsoft.com/office/drawing/2014/chart" uri="{C3380CC4-5D6E-409C-BE32-E72D297353CC}">
              <c16:uniqueId val="{00000000-230B-4686-BF70-5C55A7BE538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230B-4686-BF70-5C55A7BE538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0</c:v>
                </c:pt>
                <c:pt idx="2">
                  <c:v>0</c:v>
                </c:pt>
                <c:pt idx="3">
                  <c:v>99.8</c:v>
                </c:pt>
                <c:pt idx="4">
                  <c:v>66.900000000000006</c:v>
                </c:pt>
              </c:numCache>
            </c:numRef>
          </c:val>
          <c:extLst>
            <c:ext xmlns:c16="http://schemas.microsoft.com/office/drawing/2014/chart" uri="{C3380CC4-5D6E-409C-BE32-E72D297353CC}">
              <c16:uniqueId val="{00000000-4C15-4BBF-8A1C-50CDE22ADC5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C15-4BBF-8A1C-50CDE22ADC5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-2053</c:v>
                </c:pt>
                <c:pt idx="1">
                  <c:v>-444</c:v>
                </c:pt>
                <c:pt idx="2">
                  <c:v>0</c:v>
                </c:pt>
                <c:pt idx="3">
                  <c:v>24</c:v>
                </c:pt>
                <c:pt idx="4">
                  <c:v>32</c:v>
                </c:pt>
              </c:numCache>
            </c:numRef>
          </c:val>
          <c:extLst>
            <c:ext xmlns:c16="http://schemas.microsoft.com/office/drawing/2014/chart" uri="{C3380CC4-5D6E-409C-BE32-E72D297353CC}">
              <c16:uniqueId val="{00000000-BE76-476A-A616-7E826C14B8B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BE76-476A-A616-7E826C14B8B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J3"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三重県志摩市　志摩磯部駅前東駐車場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126</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88.3</v>
      </c>
      <c r="AO31" s="98"/>
      <c r="AP31" s="98"/>
      <c r="AQ31" s="98"/>
      <c r="AR31" s="98"/>
      <c r="AS31" s="98"/>
      <c r="AT31" s="98"/>
      <c r="AU31" s="98"/>
      <c r="AV31" s="98"/>
      <c r="AW31" s="98"/>
      <c r="AX31" s="98"/>
      <c r="AY31" s="98"/>
      <c r="AZ31" s="98"/>
      <c r="BA31" s="98"/>
      <c r="BB31" s="98"/>
      <c r="BC31" s="98"/>
      <c r="BD31" s="98"/>
      <c r="BE31" s="98"/>
      <c r="BF31" s="98"/>
      <c r="BG31" s="98">
        <f>データ!AA7</f>
        <v>0</v>
      </c>
      <c r="BH31" s="98"/>
      <c r="BI31" s="98"/>
      <c r="BJ31" s="98"/>
      <c r="BK31" s="98"/>
      <c r="BL31" s="98"/>
      <c r="BM31" s="98"/>
      <c r="BN31" s="98"/>
      <c r="BO31" s="98"/>
      <c r="BP31" s="98"/>
      <c r="BQ31" s="98"/>
      <c r="BR31" s="98"/>
      <c r="BS31" s="98"/>
      <c r="BT31" s="98"/>
      <c r="BU31" s="98"/>
      <c r="BV31" s="98"/>
      <c r="BW31" s="98"/>
      <c r="BX31" s="98"/>
      <c r="BY31" s="98"/>
      <c r="BZ31" s="98">
        <f>データ!AB7</f>
        <v>43636.4</v>
      </c>
      <c r="CA31" s="98"/>
      <c r="CB31" s="98"/>
      <c r="CC31" s="98"/>
      <c r="CD31" s="98"/>
      <c r="CE31" s="98"/>
      <c r="CF31" s="98"/>
      <c r="CG31" s="98"/>
      <c r="CH31" s="98"/>
      <c r="CI31" s="98"/>
      <c r="CJ31" s="98"/>
      <c r="CK31" s="98"/>
      <c r="CL31" s="98"/>
      <c r="CM31" s="98"/>
      <c r="CN31" s="98"/>
      <c r="CO31" s="98"/>
      <c r="CP31" s="98"/>
      <c r="CQ31" s="98"/>
      <c r="CR31" s="98"/>
      <c r="CS31" s="98">
        <f>データ!AC7</f>
        <v>302.2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100</v>
      </c>
      <c r="EM31" s="98"/>
      <c r="EN31" s="98"/>
      <c r="EO31" s="98"/>
      <c r="EP31" s="98"/>
      <c r="EQ31" s="98"/>
      <c r="ER31" s="98"/>
      <c r="ES31" s="98"/>
      <c r="ET31" s="98"/>
      <c r="EU31" s="98"/>
      <c r="EV31" s="98"/>
      <c r="EW31" s="98"/>
      <c r="EX31" s="98"/>
      <c r="EY31" s="98"/>
      <c r="EZ31" s="98"/>
      <c r="FA31" s="98"/>
      <c r="FB31" s="98"/>
      <c r="FC31" s="98"/>
      <c r="FD31" s="98"/>
      <c r="FE31" s="98">
        <f>データ!AK7</f>
        <v>88.3</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0</v>
      </c>
      <c r="JD31" s="67"/>
      <c r="JE31" s="67"/>
      <c r="JF31" s="67"/>
      <c r="JG31" s="67"/>
      <c r="JH31" s="67"/>
      <c r="JI31" s="67"/>
      <c r="JJ31" s="67"/>
      <c r="JK31" s="67"/>
      <c r="JL31" s="67"/>
      <c r="JM31" s="67"/>
      <c r="JN31" s="67"/>
      <c r="JO31" s="67"/>
      <c r="JP31" s="67"/>
      <c r="JQ31" s="67"/>
      <c r="JR31" s="67"/>
      <c r="JS31" s="67"/>
      <c r="JT31" s="67"/>
      <c r="JU31" s="68"/>
      <c r="JV31" s="66">
        <f>データ!DL7</f>
        <v>0</v>
      </c>
      <c r="JW31" s="67"/>
      <c r="JX31" s="67"/>
      <c r="JY31" s="67"/>
      <c r="JZ31" s="67"/>
      <c r="KA31" s="67"/>
      <c r="KB31" s="67"/>
      <c r="KC31" s="67"/>
      <c r="KD31" s="67"/>
      <c r="KE31" s="67"/>
      <c r="KF31" s="67"/>
      <c r="KG31" s="67"/>
      <c r="KH31" s="67"/>
      <c r="KI31" s="67"/>
      <c r="KJ31" s="67"/>
      <c r="KK31" s="67"/>
      <c r="KL31" s="67"/>
      <c r="KM31" s="67"/>
      <c r="KN31" s="68"/>
      <c r="KO31" s="66">
        <f>データ!DM7</f>
        <v>0</v>
      </c>
      <c r="KP31" s="67"/>
      <c r="KQ31" s="67"/>
      <c r="KR31" s="67"/>
      <c r="KS31" s="67"/>
      <c r="KT31" s="67"/>
      <c r="KU31" s="67"/>
      <c r="KV31" s="67"/>
      <c r="KW31" s="67"/>
      <c r="KX31" s="67"/>
      <c r="KY31" s="67"/>
      <c r="KZ31" s="67"/>
      <c r="LA31" s="67"/>
      <c r="LB31" s="67"/>
      <c r="LC31" s="67"/>
      <c r="LD31" s="67"/>
      <c r="LE31" s="67"/>
      <c r="LF31" s="67"/>
      <c r="LG31" s="68"/>
      <c r="LH31" s="66">
        <f>データ!DN7</f>
        <v>4.8</v>
      </c>
      <c r="LI31" s="67"/>
      <c r="LJ31" s="67"/>
      <c r="LK31" s="67"/>
      <c r="LL31" s="67"/>
      <c r="LM31" s="67"/>
      <c r="LN31" s="67"/>
      <c r="LO31" s="67"/>
      <c r="LP31" s="67"/>
      <c r="LQ31" s="67"/>
      <c r="LR31" s="67"/>
      <c r="LS31" s="67"/>
      <c r="LT31" s="67"/>
      <c r="LU31" s="67"/>
      <c r="LV31" s="67"/>
      <c r="LW31" s="67"/>
      <c r="LX31" s="67"/>
      <c r="LY31" s="67"/>
      <c r="LZ31" s="68"/>
      <c r="MA31" s="66">
        <f>データ!DO7</f>
        <v>4.8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127</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128</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0</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99.8</v>
      </c>
      <c r="GR52" s="98"/>
      <c r="GS52" s="98"/>
      <c r="GT52" s="98"/>
      <c r="GU52" s="98"/>
      <c r="GV52" s="98"/>
      <c r="GW52" s="98"/>
      <c r="GX52" s="98"/>
      <c r="GY52" s="98"/>
      <c r="GZ52" s="98"/>
      <c r="HA52" s="98"/>
      <c r="HB52" s="98"/>
      <c r="HC52" s="98"/>
      <c r="HD52" s="98"/>
      <c r="HE52" s="98"/>
      <c r="HF52" s="98"/>
      <c r="HG52" s="98"/>
      <c r="HH52" s="98"/>
      <c r="HI52" s="98"/>
      <c r="HJ52" s="98">
        <f>データ!BJ7</f>
        <v>66.900000000000006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-2053</v>
      </c>
      <c r="JD52" s="97"/>
      <c r="JE52" s="97"/>
      <c r="JF52" s="97"/>
      <c r="JG52" s="97"/>
      <c r="JH52" s="97"/>
      <c r="JI52" s="97"/>
      <c r="JJ52" s="97"/>
      <c r="JK52" s="97"/>
      <c r="JL52" s="97"/>
      <c r="JM52" s="97"/>
      <c r="JN52" s="97"/>
      <c r="JO52" s="97"/>
      <c r="JP52" s="97"/>
      <c r="JQ52" s="97"/>
      <c r="JR52" s="97"/>
      <c r="JS52" s="97"/>
      <c r="JT52" s="97"/>
      <c r="JU52" s="97"/>
      <c r="JV52" s="97">
        <f>データ!BR7</f>
        <v>-444</v>
      </c>
      <c r="JW52" s="97"/>
      <c r="JX52" s="97"/>
      <c r="JY52" s="97"/>
      <c r="JZ52" s="97"/>
      <c r="KA52" s="97"/>
      <c r="KB52" s="97"/>
      <c r="KC52" s="97"/>
      <c r="KD52" s="97"/>
      <c r="KE52" s="97"/>
      <c r="KF52" s="97"/>
      <c r="KG52" s="97"/>
      <c r="KH52" s="97"/>
      <c r="KI52" s="97"/>
      <c r="KJ52" s="97"/>
      <c r="KK52" s="97"/>
      <c r="KL52" s="97"/>
      <c r="KM52" s="97"/>
      <c r="KN52" s="97"/>
      <c r="KO52" s="97">
        <f>データ!BS7</f>
        <v>0</v>
      </c>
      <c r="KP52" s="97"/>
      <c r="KQ52" s="97"/>
      <c r="KR52" s="97"/>
      <c r="KS52" s="97"/>
      <c r="KT52" s="97"/>
      <c r="KU52" s="97"/>
      <c r="KV52" s="97"/>
      <c r="KW52" s="97"/>
      <c r="KX52" s="97"/>
      <c r="KY52" s="97"/>
      <c r="KZ52" s="97"/>
      <c r="LA52" s="97"/>
      <c r="LB52" s="97"/>
      <c r="LC52" s="97"/>
      <c r="LD52" s="97"/>
      <c r="LE52" s="97"/>
      <c r="LF52" s="97"/>
      <c r="LG52" s="97"/>
      <c r="LH52" s="97">
        <f>データ!BT7</f>
        <v>24</v>
      </c>
      <c r="LI52" s="97"/>
      <c r="LJ52" s="97"/>
      <c r="LK52" s="97"/>
      <c r="LL52" s="97"/>
      <c r="LM52" s="97"/>
      <c r="LN52" s="97"/>
      <c r="LO52" s="97"/>
      <c r="LP52" s="97"/>
      <c r="LQ52" s="97"/>
      <c r="LR52" s="97"/>
      <c r="LS52" s="97"/>
      <c r="LT52" s="97"/>
      <c r="LU52" s="97"/>
      <c r="LV52" s="97"/>
      <c r="LW52" s="97"/>
      <c r="LX52" s="97"/>
      <c r="LY52" s="97"/>
      <c r="LZ52" s="97"/>
      <c r="MA52" s="97">
        <f>データ!BU7</f>
        <v>32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129</v>
      </c>
      <c r="NE66" s="89"/>
      <c r="NF66" s="89"/>
      <c r="NG66" s="89"/>
      <c r="NH66" s="89"/>
      <c r="NI66" s="89"/>
      <c r="NJ66" s="89"/>
      <c r="NK66" s="89"/>
      <c r="NL66" s="89"/>
      <c r="NM66" s="89"/>
      <c r="NN66" s="89"/>
      <c r="NO66" s="89"/>
      <c r="NP66" s="89"/>
      <c r="NQ66" s="89"/>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67</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ntL6rDbjYPgXvMD3Ut1YLxIYV7EoMRd3OAi2UayA/rsoAlMLzVD6dg0Esd1C7E1zeTNKgSVobo+2VISm9z3Bg==" saltValue="9kkF8lhY02wJW0q+8vLV1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35" t="s">
        <v>65</v>
      </c>
      <c r="AK4" s="135"/>
      <c r="AL4" s="135"/>
      <c r="AM4" s="135"/>
      <c r="AN4" s="135"/>
      <c r="AO4" s="135"/>
      <c r="AP4" s="135"/>
      <c r="AQ4" s="135"/>
      <c r="AR4" s="135"/>
      <c r="AS4" s="135"/>
      <c r="AT4" s="135"/>
      <c r="AU4" s="145" t="s">
        <v>66</v>
      </c>
      <c r="AV4" s="135"/>
      <c r="AW4" s="135"/>
      <c r="AX4" s="135"/>
      <c r="AY4" s="135"/>
      <c r="AZ4" s="135"/>
      <c r="BA4" s="135"/>
      <c r="BB4" s="135"/>
      <c r="BC4" s="135"/>
      <c r="BD4" s="135"/>
      <c r="BE4" s="135"/>
      <c r="BF4" s="135" t="s">
        <v>67</v>
      </c>
      <c r="BG4" s="135"/>
      <c r="BH4" s="135"/>
      <c r="BI4" s="135"/>
      <c r="BJ4" s="135"/>
      <c r="BK4" s="135"/>
      <c r="BL4" s="135"/>
      <c r="BM4" s="135"/>
      <c r="BN4" s="135"/>
      <c r="BO4" s="135"/>
      <c r="BP4" s="135"/>
      <c r="BQ4" s="145" t="s">
        <v>68</v>
      </c>
      <c r="BR4" s="135"/>
      <c r="BS4" s="135"/>
      <c r="BT4" s="135"/>
      <c r="BU4" s="135"/>
      <c r="BV4" s="135"/>
      <c r="BW4" s="135"/>
      <c r="BX4" s="135"/>
      <c r="BY4" s="135"/>
      <c r="BZ4" s="135"/>
      <c r="CA4" s="135"/>
      <c r="CB4" s="135" t="s">
        <v>69</v>
      </c>
      <c r="CC4" s="135"/>
      <c r="CD4" s="135"/>
      <c r="CE4" s="135"/>
      <c r="CF4" s="135"/>
      <c r="CG4" s="135"/>
      <c r="CH4" s="135"/>
      <c r="CI4" s="135"/>
      <c r="CJ4" s="135"/>
      <c r="CK4" s="135"/>
      <c r="CL4" s="135"/>
      <c r="CM4" s="136" t="s">
        <v>70</v>
      </c>
      <c r="CN4" s="136" t="s">
        <v>71</v>
      </c>
      <c r="CO4" s="138" t="s">
        <v>72</v>
      </c>
      <c r="CP4" s="139"/>
      <c r="CQ4" s="139"/>
      <c r="CR4" s="139"/>
      <c r="CS4" s="139"/>
      <c r="CT4" s="139"/>
      <c r="CU4" s="139"/>
      <c r="CV4" s="139"/>
      <c r="CW4" s="139"/>
      <c r="CX4" s="139"/>
      <c r="CY4" s="140"/>
      <c r="CZ4" s="135" t="s">
        <v>73</v>
      </c>
      <c r="DA4" s="135"/>
      <c r="DB4" s="135"/>
      <c r="DC4" s="135"/>
      <c r="DD4" s="135"/>
      <c r="DE4" s="135"/>
      <c r="DF4" s="135"/>
      <c r="DG4" s="135"/>
      <c r="DH4" s="135"/>
      <c r="DI4" s="135"/>
      <c r="DJ4" s="135"/>
      <c r="DK4" s="138" t="s">
        <v>74</v>
      </c>
      <c r="DL4" s="139"/>
      <c r="DM4" s="139"/>
      <c r="DN4" s="139"/>
      <c r="DO4" s="139"/>
      <c r="DP4" s="139"/>
      <c r="DQ4" s="139"/>
      <c r="DR4" s="139"/>
      <c r="DS4" s="139"/>
      <c r="DT4" s="139"/>
      <c r="DU4" s="140"/>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101</v>
      </c>
      <c r="AN5" s="47" t="s">
        <v>102</v>
      </c>
      <c r="AO5" s="47" t="s">
        <v>95</v>
      </c>
      <c r="AP5" s="47" t="s">
        <v>96</v>
      </c>
      <c r="AQ5" s="47" t="s">
        <v>97</v>
      </c>
      <c r="AR5" s="47" t="s">
        <v>98</v>
      </c>
      <c r="AS5" s="47" t="s">
        <v>99</v>
      </c>
      <c r="AT5" s="47" t="s">
        <v>100</v>
      </c>
      <c r="AU5" s="47" t="s">
        <v>90</v>
      </c>
      <c r="AV5" s="47" t="s">
        <v>91</v>
      </c>
      <c r="AW5" s="47" t="s">
        <v>92</v>
      </c>
      <c r="AX5" s="47" t="s">
        <v>93</v>
      </c>
      <c r="AY5" s="47" t="s">
        <v>102</v>
      </c>
      <c r="AZ5" s="47" t="s">
        <v>95</v>
      </c>
      <c r="BA5" s="47" t="s">
        <v>96</v>
      </c>
      <c r="BB5" s="47" t="s">
        <v>97</v>
      </c>
      <c r="BC5" s="47" t="s">
        <v>98</v>
      </c>
      <c r="BD5" s="47" t="s">
        <v>99</v>
      </c>
      <c r="BE5" s="47" t="s">
        <v>100</v>
      </c>
      <c r="BF5" s="47" t="s">
        <v>90</v>
      </c>
      <c r="BG5" s="47" t="s">
        <v>91</v>
      </c>
      <c r="BH5" s="47" t="s">
        <v>92</v>
      </c>
      <c r="BI5" s="47" t="s">
        <v>93</v>
      </c>
      <c r="BJ5" s="47" t="s">
        <v>102</v>
      </c>
      <c r="BK5" s="47" t="s">
        <v>95</v>
      </c>
      <c r="BL5" s="47" t="s">
        <v>96</v>
      </c>
      <c r="BM5" s="47" t="s">
        <v>97</v>
      </c>
      <c r="BN5" s="47" t="s">
        <v>98</v>
      </c>
      <c r="BO5" s="47" t="s">
        <v>99</v>
      </c>
      <c r="BP5" s="47" t="s">
        <v>100</v>
      </c>
      <c r="BQ5" s="47" t="s">
        <v>90</v>
      </c>
      <c r="BR5" s="47" t="s">
        <v>91</v>
      </c>
      <c r="BS5" s="47" t="s">
        <v>92</v>
      </c>
      <c r="BT5" s="47" t="s">
        <v>93</v>
      </c>
      <c r="BU5" s="47" t="s">
        <v>103</v>
      </c>
      <c r="BV5" s="47" t="s">
        <v>95</v>
      </c>
      <c r="BW5" s="47" t="s">
        <v>96</v>
      </c>
      <c r="BX5" s="47" t="s">
        <v>97</v>
      </c>
      <c r="BY5" s="47" t="s">
        <v>98</v>
      </c>
      <c r="BZ5" s="47" t="s">
        <v>99</v>
      </c>
      <c r="CA5" s="47" t="s">
        <v>100</v>
      </c>
      <c r="CB5" s="47" t="s">
        <v>90</v>
      </c>
      <c r="CC5" s="47" t="s">
        <v>91</v>
      </c>
      <c r="CD5" s="47" t="s">
        <v>92</v>
      </c>
      <c r="CE5" s="47" t="s">
        <v>101</v>
      </c>
      <c r="CF5" s="47" t="s">
        <v>102</v>
      </c>
      <c r="CG5" s="47" t="s">
        <v>95</v>
      </c>
      <c r="CH5" s="47" t="s">
        <v>96</v>
      </c>
      <c r="CI5" s="47" t="s">
        <v>97</v>
      </c>
      <c r="CJ5" s="47" t="s">
        <v>98</v>
      </c>
      <c r="CK5" s="47" t="s">
        <v>99</v>
      </c>
      <c r="CL5" s="47" t="s">
        <v>100</v>
      </c>
      <c r="CM5" s="137"/>
      <c r="CN5" s="137"/>
      <c r="CO5" s="47" t="s">
        <v>104</v>
      </c>
      <c r="CP5" s="47" t="s">
        <v>91</v>
      </c>
      <c r="CQ5" s="47" t="s">
        <v>92</v>
      </c>
      <c r="CR5" s="47" t="s">
        <v>93</v>
      </c>
      <c r="CS5" s="47" t="s">
        <v>102</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102</v>
      </c>
      <c r="DP5" s="47" t="s">
        <v>95</v>
      </c>
      <c r="DQ5" s="47" t="s">
        <v>96</v>
      </c>
      <c r="DR5" s="47" t="s">
        <v>97</v>
      </c>
      <c r="DS5" s="47" t="s">
        <v>98</v>
      </c>
      <c r="DT5" s="47" t="s">
        <v>99</v>
      </c>
      <c r="DU5" s="47" t="s">
        <v>100</v>
      </c>
    </row>
    <row r="6" spans="1:125" s="54" customFormat="1" x14ac:dyDescent="0.2">
      <c r="A6" s="37" t="s">
        <v>105</v>
      </c>
      <c r="B6" s="48">
        <f>B8</f>
        <v>2024</v>
      </c>
      <c r="C6" s="48">
        <f t="shared" ref="C6:X6" si="1">C8</f>
        <v>242152</v>
      </c>
      <c r="D6" s="48">
        <f t="shared" si="1"/>
        <v>47</v>
      </c>
      <c r="E6" s="48">
        <f t="shared" si="1"/>
        <v>14</v>
      </c>
      <c r="F6" s="48">
        <f t="shared" si="1"/>
        <v>0</v>
      </c>
      <c r="G6" s="48">
        <f t="shared" si="1"/>
        <v>4</v>
      </c>
      <c r="H6" s="48" t="str">
        <f>SUBSTITUTE(H8,"　","")</f>
        <v>三重県志摩市</v>
      </c>
      <c r="I6" s="48" t="str">
        <f t="shared" si="1"/>
        <v>志摩磯部駅前東駐車場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駅</v>
      </c>
      <c r="T6" s="50" t="str">
        <f t="shared" si="1"/>
        <v>無</v>
      </c>
      <c r="U6" s="51">
        <f t="shared" si="1"/>
        <v>263</v>
      </c>
      <c r="V6" s="51">
        <f t="shared" si="1"/>
        <v>21</v>
      </c>
      <c r="W6" s="51">
        <f t="shared" si="1"/>
        <v>6</v>
      </c>
      <c r="X6" s="50" t="str">
        <f t="shared" si="1"/>
        <v>無</v>
      </c>
      <c r="Y6" s="52">
        <f>IF(Y8="-",NA(),Y8)</f>
        <v>100</v>
      </c>
      <c r="Z6" s="52">
        <f t="shared" ref="Z6:AH6" si="2">IF(Z8="-",NA(),Z8)</f>
        <v>88.3</v>
      </c>
      <c r="AA6" s="52">
        <f t="shared" si="2"/>
        <v>0</v>
      </c>
      <c r="AB6" s="52">
        <f t="shared" si="2"/>
        <v>43636.4</v>
      </c>
      <c r="AC6" s="52">
        <f t="shared" si="2"/>
        <v>302.2</v>
      </c>
      <c r="AD6" s="52">
        <f t="shared" si="2"/>
        <v>383.4</v>
      </c>
      <c r="AE6" s="52">
        <f t="shared" si="2"/>
        <v>338.4</v>
      </c>
      <c r="AF6" s="52">
        <f t="shared" si="2"/>
        <v>1268.9000000000001</v>
      </c>
      <c r="AG6" s="52">
        <f t="shared" si="2"/>
        <v>2075.9</v>
      </c>
      <c r="AH6" s="52">
        <f t="shared" si="2"/>
        <v>1433.6</v>
      </c>
      <c r="AI6" s="49" t="str">
        <f>IF(AI8="-","",IF(AI8="-","【-】","【"&amp;SUBSTITUTE(TEXT(AI8,"#,##0.0"),"-","△")&amp;"】"))</f>
        <v>【1,604.7】</v>
      </c>
      <c r="AJ6" s="52">
        <f>IF(AJ8="-",NA(),AJ8)</f>
        <v>100</v>
      </c>
      <c r="AK6" s="52">
        <f t="shared" ref="AK6:AS6" si="3">IF(AK8="-",NA(),AK8)</f>
        <v>88.3</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0</v>
      </c>
      <c r="BG6" s="52">
        <f t="shared" ref="BG6:BO6" si="5">IF(BG8="-",NA(),BG8)</f>
        <v>0</v>
      </c>
      <c r="BH6" s="52">
        <f t="shared" si="5"/>
        <v>0</v>
      </c>
      <c r="BI6" s="52">
        <f t="shared" si="5"/>
        <v>99.8</v>
      </c>
      <c r="BJ6" s="52">
        <f t="shared" si="5"/>
        <v>66.900000000000006</v>
      </c>
      <c r="BK6" s="52">
        <f t="shared" si="5"/>
        <v>-122.5</v>
      </c>
      <c r="BL6" s="52">
        <f t="shared" si="5"/>
        <v>8.5</v>
      </c>
      <c r="BM6" s="52">
        <f t="shared" si="5"/>
        <v>26.6</v>
      </c>
      <c r="BN6" s="52">
        <f t="shared" si="5"/>
        <v>35.4</v>
      </c>
      <c r="BO6" s="52">
        <f t="shared" si="5"/>
        <v>27.3</v>
      </c>
      <c r="BP6" s="49" t="str">
        <f>IF(BP8="-","",IF(BP8="-","【-】","【"&amp;SUBSTITUTE(TEXT(BP8,"#,##0.0"),"-","△")&amp;"】"))</f>
        <v>【2.0】</v>
      </c>
      <c r="BQ6" s="53">
        <f>IF(BQ8="-",NA(),BQ8)</f>
        <v>-2053</v>
      </c>
      <c r="BR6" s="53">
        <f t="shared" ref="BR6:BZ6" si="6">IF(BR8="-",NA(),BR8)</f>
        <v>-444</v>
      </c>
      <c r="BS6" s="53">
        <f t="shared" si="6"/>
        <v>0</v>
      </c>
      <c r="BT6" s="53">
        <f t="shared" si="6"/>
        <v>24</v>
      </c>
      <c r="BU6" s="53">
        <f t="shared" si="6"/>
        <v>32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67</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0</v>
      </c>
      <c r="DL6" s="52">
        <f t="shared" ref="DL6:DT6" si="9">IF(DL8="-",NA(),DL8)</f>
        <v>0</v>
      </c>
      <c r="DM6" s="52">
        <f t="shared" si="9"/>
        <v>0</v>
      </c>
      <c r="DN6" s="52">
        <f t="shared" si="9"/>
        <v>4.8</v>
      </c>
      <c r="DO6" s="52">
        <f t="shared" si="9"/>
        <v>4.8</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107</v>
      </c>
      <c r="B7" s="48">
        <f t="shared" ref="B7:X7" si="10">B8</f>
        <v>2024</v>
      </c>
      <c r="C7" s="48">
        <f t="shared" si="10"/>
        <v>242152</v>
      </c>
      <c r="D7" s="48">
        <f t="shared" si="10"/>
        <v>47</v>
      </c>
      <c r="E7" s="48">
        <f t="shared" si="10"/>
        <v>14</v>
      </c>
      <c r="F7" s="48">
        <f t="shared" si="10"/>
        <v>0</v>
      </c>
      <c r="G7" s="48">
        <f t="shared" si="10"/>
        <v>4</v>
      </c>
      <c r="H7" s="48" t="str">
        <f t="shared" si="10"/>
        <v>三重県　志摩市</v>
      </c>
      <c r="I7" s="48" t="str">
        <f t="shared" si="10"/>
        <v>志摩磯部駅前東駐車場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駅</v>
      </c>
      <c r="T7" s="50" t="str">
        <f t="shared" si="10"/>
        <v>無</v>
      </c>
      <c r="U7" s="51">
        <f t="shared" si="10"/>
        <v>263</v>
      </c>
      <c r="V7" s="51">
        <f t="shared" si="10"/>
        <v>21</v>
      </c>
      <c r="W7" s="51">
        <f t="shared" si="10"/>
        <v>6</v>
      </c>
      <c r="X7" s="50" t="str">
        <f t="shared" si="10"/>
        <v>無</v>
      </c>
      <c r="Y7" s="52">
        <f>Y8</f>
        <v>100</v>
      </c>
      <c r="Z7" s="52">
        <f t="shared" ref="Z7:AH7" si="11">Z8</f>
        <v>88.3</v>
      </c>
      <c r="AA7" s="52">
        <f t="shared" si="11"/>
        <v>0</v>
      </c>
      <c r="AB7" s="52">
        <f t="shared" si="11"/>
        <v>43636.4</v>
      </c>
      <c r="AC7" s="52">
        <f t="shared" si="11"/>
        <v>302.2</v>
      </c>
      <c r="AD7" s="52">
        <f t="shared" si="11"/>
        <v>383.4</v>
      </c>
      <c r="AE7" s="52">
        <f t="shared" si="11"/>
        <v>338.4</v>
      </c>
      <c r="AF7" s="52">
        <f t="shared" si="11"/>
        <v>1268.9000000000001</v>
      </c>
      <c r="AG7" s="52">
        <f t="shared" si="11"/>
        <v>2075.9</v>
      </c>
      <c r="AH7" s="52">
        <f t="shared" si="11"/>
        <v>1433.6</v>
      </c>
      <c r="AI7" s="49"/>
      <c r="AJ7" s="52">
        <f>AJ8</f>
        <v>100</v>
      </c>
      <c r="AK7" s="52">
        <f t="shared" ref="AK7:AS7" si="12">AK8</f>
        <v>88.3</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0</v>
      </c>
      <c r="BG7" s="52">
        <f t="shared" ref="BG7:BO7" si="14">BG8</f>
        <v>0</v>
      </c>
      <c r="BH7" s="52">
        <f t="shared" si="14"/>
        <v>0</v>
      </c>
      <c r="BI7" s="52">
        <f t="shared" si="14"/>
        <v>99.8</v>
      </c>
      <c r="BJ7" s="52">
        <f t="shared" si="14"/>
        <v>66.900000000000006</v>
      </c>
      <c r="BK7" s="52">
        <f t="shared" si="14"/>
        <v>-122.5</v>
      </c>
      <c r="BL7" s="52">
        <f t="shared" si="14"/>
        <v>8.5</v>
      </c>
      <c r="BM7" s="52">
        <f t="shared" si="14"/>
        <v>26.6</v>
      </c>
      <c r="BN7" s="52">
        <f t="shared" si="14"/>
        <v>35.4</v>
      </c>
      <c r="BO7" s="52">
        <f t="shared" si="14"/>
        <v>27.3</v>
      </c>
      <c r="BP7" s="49"/>
      <c r="BQ7" s="53">
        <f>BQ8</f>
        <v>-2053</v>
      </c>
      <c r="BR7" s="53">
        <f t="shared" ref="BR7:BZ7" si="15">BR8</f>
        <v>-444</v>
      </c>
      <c r="BS7" s="53">
        <f t="shared" si="15"/>
        <v>0</v>
      </c>
      <c r="BT7" s="53">
        <f t="shared" si="15"/>
        <v>24</v>
      </c>
      <c r="BU7" s="53">
        <f t="shared" si="15"/>
        <v>32</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67</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0</v>
      </c>
      <c r="DL7" s="52">
        <f t="shared" ref="DL7:DT7" si="17">DL8</f>
        <v>0</v>
      </c>
      <c r="DM7" s="52">
        <f t="shared" si="17"/>
        <v>0</v>
      </c>
      <c r="DN7" s="52">
        <f t="shared" si="17"/>
        <v>4.8</v>
      </c>
      <c r="DO7" s="52">
        <f t="shared" si="17"/>
        <v>4.8</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242152</v>
      </c>
      <c r="D8" s="55">
        <v>47</v>
      </c>
      <c r="E8" s="55">
        <v>14</v>
      </c>
      <c r="F8" s="55">
        <v>0</v>
      </c>
      <c r="G8" s="55">
        <v>4</v>
      </c>
      <c r="H8" s="55" t="s">
        <v>109</v>
      </c>
      <c r="I8" s="55" t="s">
        <v>110</v>
      </c>
      <c r="J8" s="55" t="s">
        <v>111</v>
      </c>
      <c r="K8" s="55" t="s">
        <v>112</v>
      </c>
      <c r="L8" s="55" t="s">
        <v>113</v>
      </c>
      <c r="M8" s="55" t="s">
        <v>114</v>
      </c>
      <c r="N8" s="55" t="s">
        <v>115</v>
      </c>
      <c r="O8" s="56" t="s">
        <v>116</v>
      </c>
      <c r="P8" s="57" t="s">
        <v>117</v>
      </c>
      <c r="Q8" s="57" t="s">
        <v>118</v>
      </c>
      <c r="R8" s="58">
        <v>4</v>
      </c>
      <c r="S8" s="57" t="s">
        <v>119</v>
      </c>
      <c r="T8" s="57" t="s">
        <v>120</v>
      </c>
      <c r="U8" s="58">
        <v>263</v>
      </c>
      <c r="V8" s="58">
        <v>21</v>
      </c>
      <c r="W8" s="58">
        <v>6</v>
      </c>
      <c r="X8" s="57" t="s">
        <v>120</v>
      </c>
      <c r="Y8" s="59">
        <v>100</v>
      </c>
      <c r="Z8" s="59">
        <v>88.3</v>
      </c>
      <c r="AA8" s="59">
        <v>0</v>
      </c>
      <c r="AB8" s="59">
        <v>43636.4</v>
      </c>
      <c r="AC8" s="59">
        <v>302.2</v>
      </c>
      <c r="AD8" s="59">
        <v>383.4</v>
      </c>
      <c r="AE8" s="59">
        <v>338.4</v>
      </c>
      <c r="AF8" s="59">
        <v>1268.9000000000001</v>
      </c>
      <c r="AG8" s="59">
        <v>2075.9</v>
      </c>
      <c r="AH8" s="59">
        <v>1433.6</v>
      </c>
      <c r="AI8" s="56">
        <v>1604.7</v>
      </c>
      <c r="AJ8" s="59">
        <v>100</v>
      </c>
      <c r="AK8" s="59">
        <v>88.3</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0</v>
      </c>
      <c r="BG8" s="59">
        <v>0</v>
      </c>
      <c r="BH8" s="59">
        <v>0</v>
      </c>
      <c r="BI8" s="59">
        <v>99.8</v>
      </c>
      <c r="BJ8" s="59">
        <v>66.900000000000006</v>
      </c>
      <c r="BK8" s="59">
        <v>-122.5</v>
      </c>
      <c r="BL8" s="59">
        <v>8.5</v>
      </c>
      <c r="BM8" s="59">
        <v>26.6</v>
      </c>
      <c r="BN8" s="59">
        <v>35.4</v>
      </c>
      <c r="BO8" s="59">
        <v>27.3</v>
      </c>
      <c r="BP8" s="56">
        <v>2</v>
      </c>
      <c r="BQ8" s="60">
        <v>-2053</v>
      </c>
      <c r="BR8" s="60">
        <v>-444</v>
      </c>
      <c r="BS8" s="60">
        <v>0</v>
      </c>
      <c r="BT8" s="61">
        <v>24</v>
      </c>
      <c r="BU8" s="61">
        <v>32</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67</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0</v>
      </c>
      <c r="DL8" s="59">
        <v>0</v>
      </c>
      <c r="DM8" s="59">
        <v>0</v>
      </c>
      <c r="DN8" s="59">
        <v>4.8</v>
      </c>
      <c r="DO8" s="59">
        <v>4.8</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