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uYhTMZ+tFFEtFBqtX4nvLWA/vGYawSTGTYjiQ3jil0JVLWXfbhQd0bCTvWmH63SGSt7x9B3AKB33Hyrw2Y7jw==" workbookSaltValue="TuAjaAHy+eiagiRduXh3X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<sst xmlns="http://schemas.openxmlformats.org/spreadsheetml/2006/main" xmlns:r="http://schemas.openxmlformats.org/officeDocument/2006/relationships" count="111" uniqueCount="111">
  <si>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</si>
  <si>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</si>
  <si>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</si>
  <si>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</si>
  <si>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</si>
  <si>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</si>
  <si>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</si>
  <si>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管理者の情報</t>
    <rPh sb="0" eb="3">
      <t>カンリシャ</t>
    </rPh>
    <rPh sb="4" eb="6">
      <t>ジョウホウ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</si>
  <si>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</si>
  <si>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</si>
  <si>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</si>
  <si>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</si>
  <si>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</si>
  <si>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</si>
  <si>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</si>
  <si>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</si>
  <si>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　有形固定資産減価償却率は、前年度より1.42ポイント増加し、類似団体平均値を5.49ポイント上回っています。類似団体と比較しても固定資産の老朽化が進行しており、更新が必要な資産の増加が今後見込まれるため、更新にかかる財源の確保が必要となります。
  管路経年化率は、管路の更新により前年度より0.11ポイント減少している。
　管路更新率は0.10ポイントで、管路670mの更新を行いました。固定資産の老朽化が進行しており、管路更新率を高めていく必要があります。</t>
    <rPh sb="126" eb="128">
      <t>カンロ</t>
    </rPh>
    <rPh sb="128" eb="130">
      <t>ケイネン</t>
    </rPh>
    <rPh sb="130" eb="131">
      <t>カ</t>
    </rPh>
    <rPh sb="131" eb="132">
      <t>リツ</t>
    </rPh>
    <rPh sb="134" eb="136">
      <t>カンロ</t>
    </rPh>
    <rPh sb="137" eb="139">
      <t>コウシン</t>
    </rPh>
    <rPh sb="142" eb="145">
      <t>ゼンネンド</t>
    </rPh>
    <rPh sb="155" eb="157">
      <t>ゲンショウ</t>
    </rPh>
    <phoneticPr fontId="1"/>
  </si>
  <si>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</si>
  <si>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</si>
  <si>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</si>
  <si>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</si>
  <si>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</si>
  <si>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</si>
  <si>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</si>
  <si>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</si>
  <si>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</si>
  <si>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</si>
  <si>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</si>
  <si>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</si>
  <si>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</si>
  <si>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</si>
  <si>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</si>
  <si>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</si>
  <si>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</si>
  <si>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</si>
  <si>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</si>
  <si>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</si>
  <si>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</si>
  <si>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</si>
  <si>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</si>
  <si>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</si>
  <si>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</si>
  <si>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</si>
  <si>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</si>
  <si>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</si>
  <si>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</si>
  <si>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</si>
  <si>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</si>
  <si>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</si>
  <si>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</si>
  <si>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</si>
  <si>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</si>
  <si>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</si>
  <si>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</si>
  <si>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</si>
  <si>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</si>
  <si>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</si>
  <si>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</si>
  <si>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</si>
  <si>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</si>
  <si>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</si>
  <si>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</si>
  <si>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</si>
  <si>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</si>
  <si>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</si>
  <si>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</si>
  <si>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</si>
  <si>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</si>
  <si>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</si>
  <si>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</si>
  <si>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</si>
  <si>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</si>
  <si>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</si>
  <si>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</si>
  <si>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</si>
  <si>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</si>
  <si>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</si>
  <si>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</si>
  <si>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</si>
  <si>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</si>
  <si>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</si>
  <si>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</si>
  <si>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</si>
  <si>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</si>
  <si>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</si>
  <si>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</si>
  <si>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</si>
  <si>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</si>
  <si>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</si>
  <si>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</si>
  <si>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</si>
  <si>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</si>
  <si>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</si>
  <si>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</si>
  <si>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</si>
  <si>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水道事業</t>
  </si>
  <si>
    <t>三重県　いなべ市</t>
  </si>
  <si>
    <t>法適用</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</si>
  <si>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</si>
  <si>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</si>
  <si>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</si>
  <si>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</si>
  <si>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</si>
  <si>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</si>
  <si>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</si>
  <si>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</si>
  <si>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</si>
  <si>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</si>
  <si>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</si>
  <si>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水道事業は人口減少に伴う給水人口の減少等から収益の増加が見込めない一方で、資産の老朽化や耐震化の実施に伴う多額の更新費用が必要となるなど経営環境が厳しさを増すことが予想されます。
　令和6年度に改定した水道事業経営戦略のもと、中長期的な視点による料金体系の見直しや固定資産の更新整備、経営の健全化・効率化が図れるよう取り組みを進めていきます。</t>
    <rPh sb="98" eb="100">
      <t>カイテイ</t>
    </rPh>
    <phoneticPr fontId="1"/>
  </si>
  <si>
    <t>　経常収支比率は100％を超えており、また累積欠損金も生じていないことから、経営の健全性は保たれていると言えます。
　流動比率は100％を超えており、短期的な債務に対する支払能力を有しています。
　企業債残高対給水収益比率は前年度よりも減少し、類似団体平均値を67.32ポイント下回っています。
　料金回収率は前年度より3.2ポイント上昇しましたが、100％を下回っており、給水に係る費用が給水収益以外の収入で賄われていることを示しています。
　給水原価は、経常費用から控除するべき長期前受金戻入の考え方を整理し、長期前受金戻入の額が増加したため、前年度より4.43円減少していますが、今後の物価高騰による給水原価の増はさけられません。
　有収率は前年度より0.58ポイント増加しましたが、類似団体平均値を下回っています。数値が低い場合は、漏水等の原因で配水量が収益に結びついていないと考えられるため、有収率が向上するよう漏水調査や修繕工事等の対策を講じていきます。</t>
    <rPh sb="229" eb="231">
      <t>ケイジョウ</t>
    </rPh>
    <rPh sb="231" eb="233">
      <t>ヒヨウ</t>
    </rPh>
    <rPh sb="235" eb="237">
      <t>コウジョ</t>
    </rPh>
    <rPh sb="241" eb="243">
      <t>チョウキ</t>
    </rPh>
    <rPh sb="243" eb="246">
      <t>マエウケキン</t>
    </rPh>
    <rPh sb="246" eb="248">
      <t>レイニュウ</t>
    </rPh>
    <rPh sb="249" eb="250">
      <t>カンガ</t>
    </rPh>
    <rPh sb="251" eb="252">
      <t>カタ</t>
    </rPh>
    <rPh sb="253" eb="255">
      <t>セイリ</t>
    </rPh>
    <rPh sb="265" eb="266">
      <t>ガク</t>
    </rPh>
    <rPh sb="267" eb="269">
      <t>ゾウカ</t>
    </rPh>
    <rPh sb="293" eb="295">
      <t>コンゴ</t>
    </rPh>
    <rPh sb="296" eb="298">
      <t>ブッカ</t>
    </rPh>
    <rPh sb="298" eb="300">
      <t>コウトウ</t>
    </rPh>
    <rPh sb="303" eb="305">
      <t>キュウスイ</t>
    </rPh>
    <rPh sb="305" eb="306">
      <t>ハラ</t>
    </rPh>
    <rPh sb="306" eb="307">
      <t>カ</t>
    </rPh>
    <rPh sb="308" eb="309">
      <t>ゾウ</t>
    </rPh>
    <rPh sb="337" eb="339">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</si>
</sst>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haredStrings.xml" Type="http://schemas.openxmlformats.org/officeDocument/2006/relationships/sharedStrings"/><Relationship Id="rId6" Target="styles.xml" Type="http://schemas.openxmlformats.org/officeDocument/2006/relationships/styles"/></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9.e-002</c:v>
                </c:pt>
                <c:pt idx="4" formatCode="#,##0.00;&quot;△&quot;#,##0.00;&quot;-&quot;">
                  <c:v>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61.36</c:v>
                </c:pt>
                <c:pt idx="1">
                  <c:v>62.02</c:v>
                </c:pt>
                <c:pt idx="2">
                  <c:v>62.63</c:v>
                </c:pt>
                <c:pt idx="3">
                  <c:v>61.38</c:v>
                </c:pt>
                <c:pt idx="4">
                  <c:v>61.66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86.46</c:v>
                </c:pt>
                <c:pt idx="1">
                  <c:v>83.55</c:v>
                </c:pt>
                <c:pt idx="2">
                  <c:v>81.7</c:v>
                </c:pt>
                <c:pt idx="3">
                  <c:v>81.81</c:v>
                </c:pt>
                <c:pt idx="4">
                  <c:v>82.39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110.24</c:v>
                </c:pt>
                <c:pt idx="1">
                  <c:v>107.53</c:v>
                </c:pt>
                <c:pt idx="2">
                  <c:v>105.5</c:v>
                </c:pt>
                <c:pt idx="3">
                  <c:v>102.4</c:v>
                </c:pt>
                <c:pt idx="4">
                  <c:v>105.61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53.47</c:v>
                </c:pt>
                <c:pt idx="1">
                  <c:v>55.03</c:v>
                </c:pt>
                <c:pt idx="2">
                  <c:v>55.14</c:v>
                </c:pt>
                <c:pt idx="3">
                  <c:v>56.6</c:v>
                </c:pt>
                <c:pt idx="4">
                  <c:v>58.02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9.26</c:v>
                </c:pt>
                <c:pt idx="4" formatCode="#,##0.00;&quot;△&quot;#,##0.00;&quot;-&quot;">
                  <c:v>9.15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497.18</c:v>
                </c:pt>
                <c:pt idx="1">
                  <c:v>579.1</c:v>
                </c:pt>
                <c:pt idx="2">
                  <c:v>592.08000000000004</c:v>
                </c:pt>
                <c:pt idx="3">
                  <c:v>700.83</c:v>
                </c:pt>
                <c:pt idx="4">
                  <c:v>577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351.39</c:v>
                </c:pt>
                <c:pt idx="1">
                  <c:v>328.4</c:v>
                </c:pt>
                <c:pt idx="2">
                  <c:v>340.68</c:v>
                </c:pt>
                <c:pt idx="3">
                  <c:v>335.76</c:v>
                </c:pt>
                <c:pt idx="4">
                  <c:v>298.23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c:v>
                </c:pt>
                <c:pt idx="1">
                  <c:v>99.55</c:v>
                </c:pt>
                <c:pt idx="2">
                  <c:v>94.52</c:v>
                </c:pt>
                <c:pt idx="3">
                  <c:v>94.68</c:v>
                </c:pt>
                <c:pt idx="4">
                  <c:v>97.88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141.46</c:v>
                </c:pt>
                <c:pt idx="1">
                  <c:v>145.84</c:v>
                </c:pt>
                <c:pt idx="2">
                  <c:v>153.6</c:v>
                </c:pt>
                <c:pt idx="3">
                  <c:v>153.08000000000001</c:v>
                </c:pt>
                <c:pt idx="4">
                  <c:v>148.65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 standalone="yes"?><Relationships xmlns="http://schemas.openxmlformats.org/package/2006/relationships"><Relationship Id="rId1" Target="file:///C:/&#22577;&#21578;&#26360;&#65288;&#26360;&#24335;&#65289;/&#20844;&#21942;&#20225;&#26989;&#32076;&#21942;&#27604;&#36611;&#20998;&#26512;&#34920;/APAHO411000.xlsm" TargetMode="External" Type="http://schemas.openxmlformats.org/officeDocument/2006/relationships/externalLinkPath"/></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三重県　いなべ市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17</v>
      </c>
      <c r="J7" s="13"/>
      <c r="K7" s="13"/>
      <c r="L7" s="13"/>
      <c r="M7" s="13"/>
      <c r="N7" s="13"/>
      <c r="O7" s="22"/>
      <c r="P7" s="25" t="s">
        <v>9</v>
      </c>
      <c r="Q7" s="25"/>
      <c r="R7" s="25"/>
      <c r="S7" s="25"/>
      <c r="T7" s="25"/>
      <c r="U7" s="25"/>
      <c r="V7" s="25"/>
      <c r="W7" s="25" t="s">
        <v>18</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44507</v>
      </c>
      <c r="AM8" s="29"/>
      <c r="AN8" s="29"/>
      <c r="AO8" s="29"/>
      <c r="AP8" s="29"/>
      <c r="AQ8" s="29"/>
      <c r="AR8" s="29"/>
      <c r="AS8" s="29"/>
      <c r="AT8" s="7">
        <f>データ!$S$6</f>
        <v>219.83</v>
      </c>
      <c r="AU8" s="15"/>
      <c r="AV8" s="15"/>
      <c r="AW8" s="15"/>
      <c r="AX8" s="15"/>
      <c r="AY8" s="15"/>
      <c r="AZ8" s="15"/>
      <c r="BA8" s="15"/>
      <c r="BB8" s="27">
        <f>データ!$T$6</f>
        <v>202.46</v>
      </c>
      <c r="BC8" s="27"/>
      <c r="BD8" s="27"/>
      <c r="BE8" s="27"/>
      <c r="BF8" s="27"/>
      <c r="BG8" s="27"/>
      <c r="BH8" s="27"/>
      <c r="BI8" s="27"/>
      <c r="BJ8" s="3"/>
      <c r="BK8" s="3"/>
      <c r="BL8" s="36" t="s">
        <v>15</v>
      </c>
      <c r="BM8" s="46"/>
      <c r="BN8" s="53" t="s">
        <v>22</v>
      </c>
      <c r="BO8" s="53"/>
      <c r="BP8" s="53"/>
      <c r="BQ8" s="53"/>
      <c r="BR8" s="53"/>
      <c r="BS8" s="53"/>
      <c r="BT8" s="53"/>
      <c r="BU8" s="53"/>
      <c r="BV8" s="53"/>
      <c r="BW8" s="53"/>
      <c r="BX8" s="53"/>
      <c r="BY8" s="57"/>
    </row>
    <row r="9" spans="1:78" ht="18.75" customHeight="1">
      <c r="A9" s="2"/>
      <c r="B9" s="5" t="s">
        <v>25</v>
      </c>
      <c r="C9" s="13"/>
      <c r="D9" s="13"/>
      <c r="E9" s="13"/>
      <c r="F9" s="13"/>
      <c r="G9" s="13"/>
      <c r="H9" s="13"/>
      <c r="I9" s="5" t="s">
        <v>26</v>
      </c>
      <c r="J9" s="13"/>
      <c r="K9" s="13"/>
      <c r="L9" s="13"/>
      <c r="M9" s="13"/>
      <c r="N9" s="13"/>
      <c r="O9" s="22"/>
      <c r="P9" s="25" t="s">
        <v>28</v>
      </c>
      <c r="Q9" s="25"/>
      <c r="R9" s="25"/>
      <c r="S9" s="25"/>
      <c r="T9" s="25"/>
      <c r="U9" s="25"/>
      <c r="V9" s="25"/>
      <c r="W9" s="25" t="s">
        <v>23</v>
      </c>
      <c r="X9" s="25"/>
      <c r="Y9" s="25"/>
      <c r="Z9" s="25"/>
      <c r="AA9" s="25"/>
      <c r="AB9" s="25"/>
      <c r="AC9" s="25"/>
      <c r="AD9" s="2"/>
      <c r="AE9" s="2"/>
      <c r="AF9" s="2"/>
      <c r="AG9" s="2"/>
      <c r="AH9" s="2"/>
      <c r="AI9" s="2"/>
      <c r="AJ9" s="2"/>
      <c r="AK9" s="2"/>
      <c r="AL9" s="25" t="s">
        <v>31</v>
      </c>
      <c r="AM9" s="25"/>
      <c r="AN9" s="25"/>
      <c r="AO9" s="25"/>
      <c r="AP9" s="25"/>
      <c r="AQ9" s="25"/>
      <c r="AR9" s="25"/>
      <c r="AS9" s="25"/>
      <c r="AT9" s="5" t="s">
        <v>33</v>
      </c>
      <c r="AU9" s="13"/>
      <c r="AV9" s="13"/>
      <c r="AW9" s="13"/>
      <c r="AX9" s="13"/>
      <c r="AY9" s="13"/>
      <c r="AZ9" s="13"/>
      <c r="BA9" s="13"/>
      <c r="BB9" s="25" t="s">
        <v>1</v>
      </c>
      <c r="BC9" s="25"/>
      <c r="BD9" s="25"/>
      <c r="BE9" s="25"/>
      <c r="BF9" s="25"/>
      <c r="BG9" s="25"/>
      <c r="BH9" s="25"/>
      <c r="BI9" s="25"/>
      <c r="BJ9" s="3"/>
      <c r="BK9" s="3"/>
      <c r="BL9" s="37" t="s">
        <v>34</v>
      </c>
      <c r="BM9" s="47"/>
      <c r="BN9" s="54" t="s">
        <v>36</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80.36</v>
      </c>
      <c r="J10" s="15"/>
      <c r="K10" s="15"/>
      <c r="L10" s="15"/>
      <c r="M10" s="15"/>
      <c r="N10" s="15"/>
      <c r="O10" s="24"/>
      <c r="P10" s="27">
        <f>データ!$P$6</f>
        <v>99.96</v>
      </c>
      <c r="Q10" s="27"/>
      <c r="R10" s="27"/>
      <c r="S10" s="27"/>
      <c r="T10" s="27"/>
      <c r="U10" s="27"/>
      <c r="V10" s="27"/>
      <c r="W10" s="29">
        <f>データ!$Q$6</f>
        <v>2640</v>
      </c>
      <c r="X10" s="29"/>
      <c r="Y10" s="29"/>
      <c r="Z10" s="29"/>
      <c r="AA10" s="29"/>
      <c r="AB10" s="29"/>
      <c r="AC10" s="29"/>
      <c r="AD10" s="2"/>
      <c r="AE10" s="2"/>
      <c r="AF10" s="2"/>
      <c r="AG10" s="2"/>
      <c r="AH10" s="2"/>
      <c r="AI10" s="2"/>
      <c r="AJ10" s="2"/>
      <c r="AK10" s="2"/>
      <c r="AL10" s="29">
        <f>データ!$U$6</f>
        <v>44323</v>
      </c>
      <c r="AM10" s="29"/>
      <c r="AN10" s="29"/>
      <c r="AO10" s="29"/>
      <c r="AP10" s="29"/>
      <c r="AQ10" s="29"/>
      <c r="AR10" s="29"/>
      <c r="AS10" s="29"/>
      <c r="AT10" s="7">
        <f>データ!$V$6</f>
        <v>119.56</v>
      </c>
      <c r="AU10" s="15"/>
      <c r="AV10" s="15"/>
      <c r="AW10" s="15"/>
      <c r="AX10" s="15"/>
      <c r="AY10" s="15"/>
      <c r="AZ10" s="15"/>
      <c r="BA10" s="15"/>
      <c r="BB10" s="27">
        <f>データ!$W$6</f>
        <v>370.72</v>
      </c>
      <c r="BC10" s="27"/>
      <c r="BD10" s="27"/>
      <c r="BE10" s="27"/>
      <c r="BF10" s="27"/>
      <c r="BG10" s="27"/>
      <c r="BH10" s="27"/>
      <c r="BI10" s="27"/>
      <c r="BJ10" s="2"/>
      <c r="BK10" s="2"/>
      <c r="BL10" s="38" t="s">
        <v>38</v>
      </c>
      <c r="BM10" s="48"/>
      <c r="BN10" s="55" t="s">
        <v>40</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46</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16</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47</v>
      </c>
      <c r="C84" s="12"/>
      <c r="D84" s="12"/>
      <c r="E84" s="12" t="s">
        <v>49</v>
      </c>
      <c r="F84" s="12" t="s">
        <v>51</v>
      </c>
      <c r="G84" s="12" t="s">
        <v>52</v>
      </c>
      <c r="H84" s="12" t="s">
        <v>45</v>
      </c>
      <c r="I84" s="12" t="s">
        <v>11</v>
      </c>
      <c r="J84" s="12" t="s">
        <v>29</v>
      </c>
      <c r="K84" s="12" t="s">
        <v>53</v>
      </c>
      <c r="L84" s="12" t="s">
        <v>55</v>
      </c>
      <c r="M84" s="12" t="s">
        <v>35</v>
      </c>
      <c r="N84" s="12" t="s">
        <v>57</v>
      </c>
      <c r="O84" s="12" t="s">
        <v>59</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gNx8bY3IeXIBBVE8ycApa3sjpyY45s2n1Xs8TaCkzPJ28gvOy/GJ+t8kFSd0pGbpa33t4qvO83P+M+cWGuHbpw==" saltValue="Gf0Jqh9K5P10xtZb0IUi+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60</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62</v>
      </c>
      <c r="D3" s="67" t="s">
        <v>39</v>
      </c>
      <c r="E3" s="67" t="s">
        <v>8</v>
      </c>
      <c r="F3" s="67" t="s">
        <v>6</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63</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4</v>
      </c>
      <c r="BF4" s="84"/>
      <c r="BG4" s="84"/>
      <c r="BH4" s="84"/>
      <c r="BI4" s="84"/>
      <c r="BJ4" s="84"/>
      <c r="BK4" s="84"/>
      <c r="BL4" s="84"/>
      <c r="BM4" s="84"/>
      <c r="BN4" s="84"/>
      <c r="BO4" s="84"/>
      <c r="BP4" s="84" t="s">
        <v>37</v>
      </c>
      <c r="BQ4" s="84"/>
      <c r="BR4" s="84"/>
      <c r="BS4" s="84"/>
      <c r="BT4" s="84"/>
      <c r="BU4" s="84"/>
      <c r="BV4" s="84"/>
      <c r="BW4" s="84"/>
      <c r="BX4" s="84"/>
      <c r="BY4" s="84"/>
      <c r="BZ4" s="84"/>
      <c r="CA4" s="84" t="s">
        <v>64</v>
      </c>
      <c r="CB4" s="84"/>
      <c r="CC4" s="84"/>
      <c r="CD4" s="84"/>
      <c r="CE4" s="84"/>
      <c r="CF4" s="84"/>
      <c r="CG4" s="84"/>
      <c r="CH4" s="84"/>
      <c r="CI4" s="84"/>
      <c r="CJ4" s="84"/>
      <c r="CK4" s="84"/>
      <c r="CL4" s="84" t="s">
        <v>66</v>
      </c>
      <c r="CM4" s="84"/>
      <c r="CN4" s="84"/>
      <c r="CO4" s="84"/>
      <c r="CP4" s="84"/>
      <c r="CQ4" s="84"/>
      <c r="CR4" s="84"/>
      <c r="CS4" s="84"/>
      <c r="CT4" s="84"/>
      <c r="CU4" s="84"/>
      <c r="CV4" s="84"/>
      <c r="CW4" s="84" t="s">
        <v>67</v>
      </c>
      <c r="CX4" s="84"/>
      <c r="CY4" s="84"/>
      <c r="CZ4" s="84"/>
      <c r="DA4" s="84"/>
      <c r="DB4" s="84"/>
      <c r="DC4" s="84"/>
      <c r="DD4" s="84"/>
      <c r="DE4" s="84"/>
      <c r="DF4" s="84"/>
      <c r="DG4" s="84"/>
      <c r="DH4" s="84" t="s">
        <v>68</v>
      </c>
      <c r="DI4" s="84"/>
      <c r="DJ4" s="84"/>
      <c r="DK4" s="84"/>
      <c r="DL4" s="84"/>
      <c r="DM4" s="84"/>
      <c r="DN4" s="84"/>
      <c r="DO4" s="84"/>
      <c r="DP4" s="84"/>
      <c r="DQ4" s="84"/>
      <c r="DR4" s="84"/>
      <c r="DS4" s="84" t="s">
        <v>3</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30</v>
      </c>
      <c r="B5" s="69"/>
      <c r="C5" s="69"/>
      <c r="D5" s="69"/>
      <c r="E5" s="69"/>
      <c r="F5" s="69"/>
      <c r="G5" s="69"/>
      <c r="H5" s="76" t="s">
        <v>61</v>
      </c>
      <c r="I5" s="76" t="s">
        <v>70</v>
      </c>
      <c r="J5" s="76" t="s">
        <v>71</v>
      </c>
      <c r="K5" s="76" t="s">
        <v>72</v>
      </c>
      <c r="L5" s="76" t="s">
        <v>73</v>
      </c>
      <c r="M5" s="76" t="s">
        <v>7</v>
      </c>
      <c r="N5" s="76" t="s">
        <v>74</v>
      </c>
      <c r="O5" s="76" t="s">
        <v>75</v>
      </c>
      <c r="P5" s="76" t="s">
        <v>76</v>
      </c>
      <c r="Q5" s="76" t="s">
        <v>77</v>
      </c>
      <c r="R5" s="76" t="s">
        <v>78</v>
      </c>
      <c r="S5" s="76" t="s">
        <v>79</v>
      </c>
      <c r="T5" s="76" t="s">
        <v>65</v>
      </c>
      <c r="U5" s="76" t="s">
        <v>80</v>
      </c>
      <c r="V5" s="76" t="s">
        <v>81</v>
      </c>
      <c r="W5" s="76" t="s">
        <v>82</v>
      </c>
      <c r="X5" s="76" t="s">
        <v>83</v>
      </c>
      <c r="Y5" s="76" t="s">
        <v>84</v>
      </c>
      <c r="Z5" s="76" t="s">
        <v>85</v>
      </c>
      <c r="AA5" s="76" t="s">
        <v>86</v>
      </c>
      <c r="AB5" s="76" t="s">
        <v>87</v>
      </c>
      <c r="AC5" s="76" t="s">
        <v>89</v>
      </c>
      <c r="AD5" s="76" t="s">
        <v>90</v>
      </c>
      <c r="AE5" s="76" t="s">
        <v>91</v>
      </c>
      <c r="AF5" s="76" t="s">
        <v>92</v>
      </c>
      <c r="AG5" s="76" t="s">
        <v>93</v>
      </c>
      <c r="AH5" s="76" t="s">
        <v>47</v>
      </c>
      <c r="AI5" s="76" t="s">
        <v>83</v>
      </c>
      <c r="AJ5" s="76" t="s">
        <v>84</v>
      </c>
      <c r="AK5" s="76" t="s">
        <v>85</v>
      </c>
      <c r="AL5" s="76" t="s">
        <v>86</v>
      </c>
      <c r="AM5" s="76" t="s">
        <v>87</v>
      </c>
      <c r="AN5" s="76" t="s">
        <v>89</v>
      </c>
      <c r="AO5" s="76" t="s">
        <v>90</v>
      </c>
      <c r="AP5" s="76" t="s">
        <v>91</v>
      </c>
      <c r="AQ5" s="76" t="s">
        <v>92</v>
      </c>
      <c r="AR5" s="76" t="s">
        <v>93</v>
      </c>
      <c r="AS5" s="76" t="s">
        <v>88</v>
      </c>
      <c r="AT5" s="76" t="s">
        <v>83</v>
      </c>
      <c r="AU5" s="76" t="s">
        <v>84</v>
      </c>
      <c r="AV5" s="76" t="s">
        <v>85</v>
      </c>
      <c r="AW5" s="76" t="s">
        <v>86</v>
      </c>
      <c r="AX5" s="76" t="s">
        <v>87</v>
      </c>
      <c r="AY5" s="76" t="s">
        <v>89</v>
      </c>
      <c r="AZ5" s="76" t="s">
        <v>90</v>
      </c>
      <c r="BA5" s="76" t="s">
        <v>91</v>
      </c>
      <c r="BB5" s="76" t="s">
        <v>92</v>
      </c>
      <c r="BC5" s="76" t="s">
        <v>93</v>
      </c>
      <c r="BD5" s="76" t="s">
        <v>88</v>
      </c>
      <c r="BE5" s="76" t="s">
        <v>83</v>
      </c>
      <c r="BF5" s="76" t="s">
        <v>84</v>
      </c>
      <c r="BG5" s="76" t="s">
        <v>85</v>
      </c>
      <c r="BH5" s="76" t="s">
        <v>86</v>
      </c>
      <c r="BI5" s="76" t="s">
        <v>87</v>
      </c>
      <c r="BJ5" s="76" t="s">
        <v>89</v>
      </c>
      <c r="BK5" s="76" t="s">
        <v>90</v>
      </c>
      <c r="BL5" s="76" t="s">
        <v>91</v>
      </c>
      <c r="BM5" s="76" t="s">
        <v>92</v>
      </c>
      <c r="BN5" s="76" t="s">
        <v>93</v>
      </c>
      <c r="BO5" s="76" t="s">
        <v>88</v>
      </c>
      <c r="BP5" s="76" t="s">
        <v>83</v>
      </c>
      <c r="BQ5" s="76" t="s">
        <v>84</v>
      </c>
      <c r="BR5" s="76" t="s">
        <v>85</v>
      </c>
      <c r="BS5" s="76" t="s">
        <v>86</v>
      </c>
      <c r="BT5" s="76" t="s">
        <v>87</v>
      </c>
      <c r="BU5" s="76" t="s">
        <v>89</v>
      </c>
      <c r="BV5" s="76" t="s">
        <v>90</v>
      </c>
      <c r="BW5" s="76" t="s">
        <v>91</v>
      </c>
      <c r="BX5" s="76" t="s">
        <v>92</v>
      </c>
      <c r="BY5" s="76" t="s">
        <v>93</v>
      </c>
      <c r="BZ5" s="76" t="s">
        <v>88</v>
      </c>
      <c r="CA5" s="76" t="s">
        <v>83</v>
      </c>
      <c r="CB5" s="76" t="s">
        <v>84</v>
      </c>
      <c r="CC5" s="76" t="s">
        <v>85</v>
      </c>
      <c r="CD5" s="76" t="s">
        <v>86</v>
      </c>
      <c r="CE5" s="76" t="s">
        <v>87</v>
      </c>
      <c r="CF5" s="76" t="s">
        <v>89</v>
      </c>
      <c r="CG5" s="76" t="s">
        <v>90</v>
      </c>
      <c r="CH5" s="76" t="s">
        <v>91</v>
      </c>
      <c r="CI5" s="76" t="s">
        <v>92</v>
      </c>
      <c r="CJ5" s="76" t="s">
        <v>93</v>
      </c>
      <c r="CK5" s="76" t="s">
        <v>88</v>
      </c>
      <c r="CL5" s="76" t="s">
        <v>83</v>
      </c>
      <c r="CM5" s="76" t="s">
        <v>84</v>
      </c>
      <c r="CN5" s="76" t="s">
        <v>85</v>
      </c>
      <c r="CO5" s="76" t="s">
        <v>86</v>
      </c>
      <c r="CP5" s="76" t="s">
        <v>87</v>
      </c>
      <c r="CQ5" s="76" t="s">
        <v>89</v>
      </c>
      <c r="CR5" s="76" t="s">
        <v>90</v>
      </c>
      <c r="CS5" s="76" t="s">
        <v>91</v>
      </c>
      <c r="CT5" s="76" t="s">
        <v>92</v>
      </c>
      <c r="CU5" s="76" t="s">
        <v>93</v>
      </c>
      <c r="CV5" s="76" t="s">
        <v>88</v>
      </c>
      <c r="CW5" s="76" t="s">
        <v>83</v>
      </c>
      <c r="CX5" s="76" t="s">
        <v>84</v>
      </c>
      <c r="CY5" s="76" t="s">
        <v>85</v>
      </c>
      <c r="CZ5" s="76" t="s">
        <v>86</v>
      </c>
      <c r="DA5" s="76" t="s">
        <v>87</v>
      </c>
      <c r="DB5" s="76" t="s">
        <v>89</v>
      </c>
      <c r="DC5" s="76" t="s">
        <v>90</v>
      </c>
      <c r="DD5" s="76" t="s">
        <v>91</v>
      </c>
      <c r="DE5" s="76" t="s">
        <v>92</v>
      </c>
      <c r="DF5" s="76" t="s">
        <v>93</v>
      </c>
      <c r="DG5" s="76" t="s">
        <v>88</v>
      </c>
      <c r="DH5" s="76" t="s">
        <v>83</v>
      </c>
      <c r="DI5" s="76" t="s">
        <v>84</v>
      </c>
      <c r="DJ5" s="76" t="s">
        <v>85</v>
      </c>
      <c r="DK5" s="76" t="s">
        <v>86</v>
      </c>
      <c r="DL5" s="76" t="s">
        <v>87</v>
      </c>
      <c r="DM5" s="76" t="s">
        <v>89</v>
      </c>
      <c r="DN5" s="76" t="s">
        <v>90</v>
      </c>
      <c r="DO5" s="76" t="s">
        <v>91</v>
      </c>
      <c r="DP5" s="76" t="s">
        <v>92</v>
      </c>
      <c r="DQ5" s="76" t="s">
        <v>93</v>
      </c>
      <c r="DR5" s="76" t="s">
        <v>88</v>
      </c>
      <c r="DS5" s="76" t="s">
        <v>83</v>
      </c>
      <c r="DT5" s="76" t="s">
        <v>84</v>
      </c>
      <c r="DU5" s="76" t="s">
        <v>85</v>
      </c>
      <c r="DV5" s="76" t="s">
        <v>86</v>
      </c>
      <c r="DW5" s="76" t="s">
        <v>87</v>
      </c>
      <c r="DX5" s="76" t="s">
        <v>89</v>
      </c>
      <c r="DY5" s="76" t="s">
        <v>90</v>
      </c>
      <c r="DZ5" s="76" t="s">
        <v>91</v>
      </c>
      <c r="EA5" s="76" t="s">
        <v>92</v>
      </c>
      <c r="EB5" s="76" t="s">
        <v>93</v>
      </c>
      <c r="EC5" s="76" t="s">
        <v>88</v>
      </c>
      <c r="ED5" s="76" t="s">
        <v>83</v>
      </c>
      <c r="EE5" s="76" t="s">
        <v>84</v>
      </c>
      <c r="EF5" s="76" t="s">
        <v>85</v>
      </c>
      <c r="EG5" s="76" t="s">
        <v>86</v>
      </c>
      <c r="EH5" s="76" t="s">
        <v>87</v>
      </c>
      <c r="EI5" s="76" t="s">
        <v>89</v>
      </c>
      <c r="EJ5" s="76" t="s">
        <v>90</v>
      </c>
      <c r="EK5" s="76" t="s">
        <v>91</v>
      </c>
      <c r="EL5" s="76" t="s">
        <v>92</v>
      </c>
      <c r="EM5" s="76" t="s">
        <v>93</v>
      </c>
      <c r="EN5" s="76" t="s">
        <v>88</v>
      </c>
    </row>
    <row r="6" spans="1:144" s="64" customFormat="1">
      <c r="A6" s="65" t="s">
        <v>94</v>
      </c>
      <c r="B6" s="70">
        <f t="shared" ref="B6:W6" si="1">B7</f>
        <v>2024</v>
      </c>
      <c r="C6" s="70">
        <f t="shared" si="1"/>
        <v>242144</v>
      </c>
      <c r="D6" s="70">
        <f t="shared" si="1"/>
        <v>46</v>
      </c>
      <c r="E6" s="70">
        <f t="shared" si="1"/>
        <v>1</v>
      </c>
      <c r="F6" s="70">
        <f t="shared" si="1"/>
        <v>0</v>
      </c>
      <c r="G6" s="70">
        <f t="shared" si="1"/>
        <v>1</v>
      </c>
      <c r="H6" s="70" t="str">
        <f t="shared" si="1"/>
        <v>三重県　いなべ市</v>
      </c>
      <c r="I6" s="70" t="str">
        <f t="shared" si="1"/>
        <v>法適用</v>
      </c>
      <c r="J6" s="70" t="str">
        <f t="shared" si="1"/>
        <v>水道事業</v>
      </c>
      <c r="K6" s="70" t="str">
        <f t="shared" si="1"/>
        <v>末端給水事業</v>
      </c>
      <c r="L6" s="70" t="str">
        <f t="shared" si="1"/>
        <v>A5</v>
      </c>
      <c r="M6" s="70" t="str">
        <f t="shared" si="1"/>
        <v>非設置</v>
      </c>
      <c r="N6" s="79" t="str">
        <f t="shared" si="1"/>
        <v>-</v>
      </c>
      <c r="O6" s="79">
        <f t="shared" si="1"/>
        <v>80.36</v>
      </c>
      <c r="P6" s="79">
        <f t="shared" si="1"/>
        <v>99.96</v>
      </c>
      <c r="Q6" s="79">
        <f t="shared" si="1"/>
        <v>2640</v>
      </c>
      <c r="R6" s="79">
        <f t="shared" si="1"/>
        <v>44507</v>
      </c>
      <c r="S6" s="79">
        <f t="shared" si="1"/>
        <v>219.83</v>
      </c>
      <c r="T6" s="79">
        <f t="shared" si="1"/>
        <v>202.46</v>
      </c>
      <c r="U6" s="79">
        <f t="shared" si="1"/>
        <v>44323</v>
      </c>
      <c r="V6" s="79">
        <f t="shared" si="1"/>
        <v>119.56</v>
      </c>
      <c r="W6" s="79">
        <f t="shared" si="1"/>
        <v>370.72</v>
      </c>
      <c r="X6" s="85">
        <f t="shared" ref="X6:AG6" si="2">IF(X7="",NA(),X7)</f>
        <v>110.24</v>
      </c>
      <c r="Y6" s="85">
        <f t="shared" si="2"/>
        <v>107.53</v>
      </c>
      <c r="Z6" s="85">
        <f t="shared" si="2"/>
        <v>105.5</v>
      </c>
      <c r="AA6" s="85">
        <f t="shared" si="2"/>
        <v>102.4</v>
      </c>
      <c r="AB6" s="85">
        <f t="shared" si="2"/>
        <v>105.61</v>
      </c>
      <c r="AC6" s="85">
        <f t="shared" si="2"/>
        <v>108.83</v>
      </c>
      <c r="AD6" s="85">
        <f t="shared" si="2"/>
        <v>109.23</v>
      </c>
      <c r="AE6" s="85">
        <f t="shared" si="2"/>
        <v>108.04</v>
      </c>
      <c r="AF6" s="85">
        <f t="shared" si="2"/>
        <v>107.49</v>
      </c>
      <c r="AG6" s="85">
        <f t="shared" si="2"/>
        <v>107.15</v>
      </c>
      <c r="AH6" s="79" t="str">
        <f>IF(AH7="","",IF(AH7="-","【-】","【"&amp;SUBSTITUTE(TEXT(AH7,"#,##0.00"),"-","△")&amp;"】"))</f>
        <v>【107.26】</v>
      </c>
      <c r="AI6" s="79">
        <f t="shared" ref="AI6:AR6" si="3">IF(AI7="",NA(),AI7)</f>
        <v>0</v>
      </c>
      <c r="AJ6" s="79">
        <f t="shared" si="3"/>
        <v>0</v>
      </c>
      <c r="AK6" s="79">
        <f t="shared" si="3"/>
        <v>0</v>
      </c>
      <c r="AL6" s="79">
        <f t="shared" si="3"/>
        <v>0</v>
      </c>
      <c r="AM6" s="79">
        <f t="shared" si="3"/>
        <v>0</v>
      </c>
      <c r="AN6" s="85">
        <f t="shared" si="3"/>
        <v>4.34</v>
      </c>
      <c r="AO6" s="85">
        <f t="shared" si="3"/>
        <v>4.6900000000000004</v>
      </c>
      <c r="AP6" s="85">
        <f t="shared" si="3"/>
        <v>4.72</v>
      </c>
      <c r="AQ6" s="85">
        <f t="shared" si="3"/>
        <v>5.76</v>
      </c>
      <c r="AR6" s="85">
        <f t="shared" si="3"/>
        <v>4.74</v>
      </c>
      <c r="AS6" s="79" t="str">
        <f>IF(AS7="","",IF(AS7="-","【-】","【"&amp;SUBSTITUTE(TEXT(AS7,"#,##0.00"),"-","△")&amp;"】"))</f>
        <v>【1.61】</v>
      </c>
      <c r="AT6" s="85">
        <f t="shared" ref="AT6:BC6" si="4">IF(AT7="",NA(),AT7)</f>
        <v>497.18</v>
      </c>
      <c r="AU6" s="85">
        <f t="shared" si="4"/>
        <v>579.1</v>
      </c>
      <c r="AV6" s="85">
        <f t="shared" si="4"/>
        <v>592.08000000000004</v>
      </c>
      <c r="AW6" s="85">
        <f t="shared" si="4"/>
        <v>700.83</v>
      </c>
      <c r="AX6" s="85">
        <f t="shared" si="4"/>
        <v>577</v>
      </c>
      <c r="AY6" s="85">
        <f t="shared" si="4"/>
        <v>327.77</v>
      </c>
      <c r="AZ6" s="85">
        <f t="shared" si="4"/>
        <v>338.02</v>
      </c>
      <c r="BA6" s="85">
        <f t="shared" si="4"/>
        <v>345.94</v>
      </c>
      <c r="BB6" s="85">
        <f t="shared" si="4"/>
        <v>329.7</v>
      </c>
      <c r="BC6" s="85">
        <f t="shared" si="4"/>
        <v>319.99</v>
      </c>
      <c r="BD6" s="79" t="str">
        <f>IF(BD7="","",IF(BD7="-","【-】","【"&amp;SUBSTITUTE(TEXT(BD7,"#,##0.00"),"-","△")&amp;"】"))</f>
        <v>【239.69】</v>
      </c>
      <c r="BE6" s="85">
        <f t="shared" ref="BE6:BN6" si="5">IF(BE7="",NA(),BE7)</f>
        <v>351.39</v>
      </c>
      <c r="BF6" s="85">
        <f t="shared" si="5"/>
        <v>328.4</v>
      </c>
      <c r="BG6" s="85">
        <f t="shared" si="5"/>
        <v>340.68</v>
      </c>
      <c r="BH6" s="85">
        <f t="shared" si="5"/>
        <v>335.76</v>
      </c>
      <c r="BI6" s="85">
        <f t="shared" si="5"/>
        <v>298.23</v>
      </c>
      <c r="BJ6" s="85">
        <f t="shared" si="5"/>
        <v>397.1</v>
      </c>
      <c r="BK6" s="85">
        <f t="shared" si="5"/>
        <v>379.91</v>
      </c>
      <c r="BL6" s="85">
        <f t="shared" si="5"/>
        <v>386.61</v>
      </c>
      <c r="BM6" s="85">
        <f t="shared" si="5"/>
        <v>381.56</v>
      </c>
      <c r="BN6" s="85">
        <f t="shared" si="5"/>
        <v>365.55</v>
      </c>
      <c r="BO6" s="79" t="str">
        <f>IF(BO7="","",IF(BO7="-","【-】","【"&amp;SUBSTITUTE(TEXT(BO7,"#,##0.00"),"-","△")&amp;"】"))</f>
        <v>【264.86】</v>
      </c>
      <c r="BP6" s="85">
        <f t="shared" ref="BP6:BY6" si="6">IF(BP7="",NA(),BP7)</f>
        <v>103</v>
      </c>
      <c r="BQ6" s="85">
        <f t="shared" si="6"/>
        <v>99.55</v>
      </c>
      <c r="BR6" s="85">
        <f t="shared" si="6"/>
        <v>94.52</v>
      </c>
      <c r="BS6" s="85">
        <f t="shared" si="6"/>
        <v>94.68</v>
      </c>
      <c r="BT6" s="85">
        <f t="shared" si="6"/>
        <v>97.88</v>
      </c>
      <c r="BU6" s="85">
        <f t="shared" si="6"/>
        <v>95.79</v>
      </c>
      <c r="BV6" s="85">
        <f t="shared" si="6"/>
        <v>98.3</v>
      </c>
      <c r="BW6" s="85">
        <f t="shared" si="6"/>
        <v>93.82</v>
      </c>
      <c r="BX6" s="85">
        <f t="shared" si="6"/>
        <v>95.04</v>
      </c>
      <c r="BY6" s="85">
        <f t="shared" si="6"/>
        <v>95.42</v>
      </c>
      <c r="BZ6" s="79" t="str">
        <f>IF(BZ7="","",IF(BZ7="-","【-】","【"&amp;SUBSTITUTE(TEXT(BZ7,"#,##0.00"),"-","△")&amp;"】"))</f>
        <v>【97.59】</v>
      </c>
      <c r="CA6" s="85">
        <f t="shared" ref="CA6:CJ6" si="7">IF(CA7="",NA(),CA7)</f>
        <v>141.46</v>
      </c>
      <c r="CB6" s="85">
        <f t="shared" si="7"/>
        <v>145.84</v>
      </c>
      <c r="CC6" s="85">
        <f t="shared" si="7"/>
        <v>153.6</v>
      </c>
      <c r="CD6" s="85">
        <f t="shared" si="7"/>
        <v>153.08000000000001</v>
      </c>
      <c r="CE6" s="85">
        <f t="shared" si="7"/>
        <v>148.65</v>
      </c>
      <c r="CF6" s="85">
        <f t="shared" si="7"/>
        <v>171.13</v>
      </c>
      <c r="CG6" s="85">
        <f t="shared" si="7"/>
        <v>173.7</v>
      </c>
      <c r="CH6" s="85">
        <f t="shared" si="7"/>
        <v>178.94</v>
      </c>
      <c r="CI6" s="85">
        <f t="shared" si="7"/>
        <v>180.19</v>
      </c>
      <c r="CJ6" s="85">
        <f t="shared" si="7"/>
        <v>184.25</v>
      </c>
      <c r="CK6" s="79" t="str">
        <f>IF(CK7="","",IF(CK7="-","【-】","【"&amp;SUBSTITUTE(TEXT(CK7,"#,##0.00"),"-","△")&amp;"】"))</f>
        <v>【181.66】</v>
      </c>
      <c r="CL6" s="85">
        <f t="shared" ref="CL6:CU6" si="8">IF(CL7="",NA(),CL7)</f>
        <v>61.36</v>
      </c>
      <c r="CM6" s="85">
        <f t="shared" si="8"/>
        <v>62.02</v>
      </c>
      <c r="CN6" s="85">
        <f t="shared" si="8"/>
        <v>62.63</v>
      </c>
      <c r="CO6" s="85">
        <f t="shared" si="8"/>
        <v>61.38</v>
      </c>
      <c r="CP6" s="85">
        <f t="shared" si="8"/>
        <v>61.66</v>
      </c>
      <c r="CQ6" s="85">
        <f t="shared" si="8"/>
        <v>60.12</v>
      </c>
      <c r="CR6" s="85">
        <f t="shared" si="8"/>
        <v>60.34</v>
      </c>
      <c r="CS6" s="85">
        <f t="shared" si="8"/>
        <v>59.54</v>
      </c>
      <c r="CT6" s="85">
        <f t="shared" si="8"/>
        <v>59.26</v>
      </c>
      <c r="CU6" s="85">
        <f t="shared" si="8"/>
        <v>60.44</v>
      </c>
      <c r="CV6" s="79" t="str">
        <f>IF(CV7="","",IF(CV7="-","【-】","【"&amp;SUBSTITUTE(TEXT(CV7,"#,##0.00"),"-","△")&amp;"】"))</f>
        <v>【60.21】</v>
      </c>
      <c r="CW6" s="85">
        <f t="shared" ref="CW6:DF6" si="9">IF(CW7="",NA(),CW7)</f>
        <v>86.46</v>
      </c>
      <c r="CX6" s="85">
        <f t="shared" si="9"/>
        <v>83.55</v>
      </c>
      <c r="CY6" s="85">
        <f t="shared" si="9"/>
        <v>81.7</v>
      </c>
      <c r="CZ6" s="85">
        <f t="shared" si="9"/>
        <v>81.81</v>
      </c>
      <c r="DA6" s="85">
        <f t="shared" si="9"/>
        <v>82.39</v>
      </c>
      <c r="DB6" s="85">
        <f t="shared" si="9"/>
        <v>84.24</v>
      </c>
      <c r="DC6" s="85">
        <f t="shared" si="9"/>
        <v>84.19</v>
      </c>
      <c r="DD6" s="85">
        <f t="shared" si="9"/>
        <v>83.93</v>
      </c>
      <c r="DE6" s="85">
        <f t="shared" si="9"/>
        <v>83.84</v>
      </c>
      <c r="DF6" s="85">
        <f t="shared" si="9"/>
        <v>83.39</v>
      </c>
      <c r="DG6" s="79" t="str">
        <f>IF(DG7="","",IF(DG7="-","【-】","【"&amp;SUBSTITUTE(TEXT(DG7,"#,##0.00"),"-","△")&amp;"】"))</f>
        <v>【89.21】</v>
      </c>
      <c r="DH6" s="85">
        <f t="shared" ref="DH6:DQ6" si="10">IF(DH7="",NA(),DH7)</f>
        <v>53.47</v>
      </c>
      <c r="DI6" s="85">
        <f t="shared" si="10"/>
        <v>55.03</v>
      </c>
      <c r="DJ6" s="85">
        <f t="shared" si="10"/>
        <v>55.14</v>
      </c>
      <c r="DK6" s="85">
        <f t="shared" si="10"/>
        <v>56.6</v>
      </c>
      <c r="DL6" s="85">
        <f t="shared" si="10"/>
        <v>58.02</v>
      </c>
      <c r="DM6" s="85">
        <f t="shared" si="10"/>
        <v>48.83</v>
      </c>
      <c r="DN6" s="85">
        <f t="shared" si="10"/>
        <v>49.96</v>
      </c>
      <c r="DO6" s="85">
        <f t="shared" si="10"/>
        <v>50.82</v>
      </c>
      <c r="DP6" s="85">
        <f t="shared" si="10"/>
        <v>51.82</v>
      </c>
      <c r="DQ6" s="85">
        <f t="shared" si="10"/>
        <v>52.53</v>
      </c>
      <c r="DR6" s="79" t="str">
        <f>IF(DR7="","",IF(DR7="-","【-】","【"&amp;SUBSTITUTE(TEXT(DR7,"#,##0.00"),"-","△")&amp;"】"))</f>
        <v>【52.41】</v>
      </c>
      <c r="DS6" s="79">
        <f t="shared" ref="DS6:EB6" si="11">IF(DS7="",NA(),DS7)</f>
        <v>0</v>
      </c>
      <c r="DT6" s="79">
        <f t="shared" si="11"/>
        <v>0</v>
      </c>
      <c r="DU6" s="79">
        <f t="shared" si="11"/>
        <v>0</v>
      </c>
      <c r="DV6" s="85">
        <f t="shared" si="11"/>
        <v>9.26</v>
      </c>
      <c r="DW6" s="85">
        <f t="shared" si="11"/>
        <v>9.15</v>
      </c>
      <c r="DX6" s="85">
        <f t="shared" si="11"/>
        <v>18.18</v>
      </c>
      <c r="DY6" s="85">
        <f t="shared" si="11"/>
        <v>19.32</v>
      </c>
      <c r="DZ6" s="85">
        <f t="shared" si="11"/>
        <v>21.16</v>
      </c>
      <c r="EA6" s="85">
        <f t="shared" si="11"/>
        <v>22.72</v>
      </c>
      <c r="EB6" s="85">
        <f t="shared" si="11"/>
        <v>24.16</v>
      </c>
      <c r="EC6" s="79" t="str">
        <f>IF(EC7="","",IF(EC7="-","【-】","【"&amp;SUBSTITUTE(TEXT(EC7,"#,##0.00"),"-","△")&amp;"】"))</f>
        <v>【26.78】</v>
      </c>
      <c r="ED6" s="79">
        <f t="shared" ref="ED6:EM6" si="12">IF(ED7="",NA(),ED7)</f>
        <v>0</v>
      </c>
      <c r="EE6" s="79">
        <f t="shared" si="12"/>
        <v>0</v>
      </c>
      <c r="EF6" s="79">
        <f t="shared" si="12"/>
        <v>0</v>
      </c>
      <c r="EG6" s="85">
        <f t="shared" si="12"/>
        <v>9.e-002</v>
      </c>
      <c r="EH6" s="85">
        <f t="shared" si="12"/>
        <v>0.1</v>
      </c>
      <c r="EI6" s="85">
        <f t="shared" si="12"/>
        <v>0.56999999999999995</v>
      </c>
      <c r="EJ6" s="85">
        <f t="shared" si="12"/>
        <v>0.52</v>
      </c>
      <c r="EK6" s="85">
        <f t="shared" si="12"/>
        <v>0.48</v>
      </c>
      <c r="EL6" s="85">
        <f t="shared" si="12"/>
        <v>0.48</v>
      </c>
      <c r="EM6" s="85">
        <f t="shared" si="12"/>
        <v>0.46</v>
      </c>
      <c r="EN6" s="79" t="str">
        <f>IF(EN7="","",IF(EN7="-","【-】","【"&amp;SUBSTITUTE(TEXT(EN7,"#,##0.00"),"-","△")&amp;"】"))</f>
        <v>【0.59】</v>
      </c>
    </row>
    <row r="7" spans="1:144" s="64" customFormat="1">
      <c r="A7" s="65"/>
      <c r="B7" s="71">
        <v>2024</v>
      </c>
      <c r="C7" s="71">
        <v>242144</v>
      </c>
      <c r="D7" s="71">
        <v>46</v>
      </c>
      <c r="E7" s="71">
        <v>1</v>
      </c>
      <c r="F7" s="71">
        <v>0</v>
      </c>
      <c r="G7" s="71">
        <v>1</v>
      </c>
      <c r="H7" s="71" t="s">
        <v>96</v>
      </c>
      <c r="I7" s="71" t="s">
        <v>97</v>
      </c>
      <c r="J7" s="71" t="s">
        <v>95</v>
      </c>
      <c r="K7" s="71" t="s">
        <v>98</v>
      </c>
      <c r="L7" s="71" t="s">
        <v>24</v>
      </c>
      <c r="M7" s="71" t="s">
        <v>0</v>
      </c>
      <c r="N7" s="80" t="s">
        <v>99</v>
      </c>
      <c r="O7" s="80">
        <v>80.36</v>
      </c>
      <c r="P7" s="80">
        <v>99.96</v>
      </c>
      <c r="Q7" s="80">
        <v>2640</v>
      </c>
      <c r="R7" s="80">
        <v>44507</v>
      </c>
      <c r="S7" s="80">
        <v>219.83</v>
      </c>
      <c r="T7" s="80">
        <v>202.46</v>
      </c>
      <c r="U7" s="80">
        <v>44323</v>
      </c>
      <c r="V7" s="80">
        <v>119.56</v>
      </c>
      <c r="W7" s="80">
        <v>370.72</v>
      </c>
      <c r="X7" s="80">
        <v>110.24</v>
      </c>
      <c r="Y7" s="80">
        <v>107.53</v>
      </c>
      <c r="Z7" s="80">
        <v>105.5</v>
      </c>
      <c r="AA7" s="80">
        <v>102.4</v>
      </c>
      <c r="AB7" s="80">
        <v>105.61</v>
      </c>
      <c r="AC7" s="80">
        <v>108.83</v>
      </c>
      <c r="AD7" s="80">
        <v>109.23</v>
      </c>
      <c r="AE7" s="80">
        <v>108.04</v>
      </c>
      <c r="AF7" s="80">
        <v>107.49</v>
      </c>
      <c r="AG7" s="80">
        <v>107.15</v>
      </c>
      <c r="AH7" s="80">
        <v>107.26</v>
      </c>
      <c r="AI7" s="80">
        <v>0</v>
      </c>
      <c r="AJ7" s="80">
        <v>0</v>
      </c>
      <c r="AK7" s="80">
        <v>0</v>
      </c>
      <c r="AL7" s="80">
        <v>0</v>
      </c>
      <c r="AM7" s="80">
        <v>0</v>
      </c>
      <c r="AN7" s="80">
        <v>4.34</v>
      </c>
      <c r="AO7" s="80">
        <v>4.6900000000000004</v>
      </c>
      <c r="AP7" s="80">
        <v>4.72</v>
      </c>
      <c r="AQ7" s="80">
        <v>5.76</v>
      </c>
      <c r="AR7" s="80">
        <v>4.74</v>
      </c>
      <c r="AS7" s="80">
        <v>1.61</v>
      </c>
      <c r="AT7" s="80">
        <v>497.18</v>
      </c>
      <c r="AU7" s="80">
        <v>579.1</v>
      </c>
      <c r="AV7" s="80">
        <v>592.08000000000004</v>
      </c>
      <c r="AW7" s="80">
        <v>700.83</v>
      </c>
      <c r="AX7" s="80">
        <v>577</v>
      </c>
      <c r="AY7" s="80">
        <v>327.77</v>
      </c>
      <c r="AZ7" s="80">
        <v>338.02</v>
      </c>
      <c r="BA7" s="80">
        <v>345.94</v>
      </c>
      <c r="BB7" s="80">
        <v>329.7</v>
      </c>
      <c r="BC7" s="80">
        <v>319.99</v>
      </c>
      <c r="BD7" s="80">
        <v>239.69</v>
      </c>
      <c r="BE7" s="80">
        <v>351.39</v>
      </c>
      <c r="BF7" s="80">
        <v>328.4</v>
      </c>
      <c r="BG7" s="80">
        <v>340.68</v>
      </c>
      <c r="BH7" s="80">
        <v>335.76</v>
      </c>
      <c r="BI7" s="80">
        <v>298.23</v>
      </c>
      <c r="BJ7" s="80">
        <v>397.1</v>
      </c>
      <c r="BK7" s="80">
        <v>379.91</v>
      </c>
      <c r="BL7" s="80">
        <v>386.61</v>
      </c>
      <c r="BM7" s="80">
        <v>381.56</v>
      </c>
      <c r="BN7" s="80">
        <v>365.55</v>
      </c>
      <c r="BO7" s="80">
        <v>264.86</v>
      </c>
      <c r="BP7" s="80">
        <v>103</v>
      </c>
      <c r="BQ7" s="80">
        <v>99.55</v>
      </c>
      <c r="BR7" s="80">
        <v>94.52</v>
      </c>
      <c r="BS7" s="80">
        <v>94.68</v>
      </c>
      <c r="BT7" s="80">
        <v>97.88</v>
      </c>
      <c r="BU7" s="80">
        <v>95.79</v>
      </c>
      <c r="BV7" s="80">
        <v>98.3</v>
      </c>
      <c r="BW7" s="80">
        <v>93.82</v>
      </c>
      <c r="BX7" s="80">
        <v>95.04</v>
      </c>
      <c r="BY7" s="80">
        <v>95.42</v>
      </c>
      <c r="BZ7" s="80">
        <v>97.59</v>
      </c>
      <c r="CA7" s="80">
        <v>141.46</v>
      </c>
      <c r="CB7" s="80">
        <v>145.84</v>
      </c>
      <c r="CC7" s="80">
        <v>153.6</v>
      </c>
      <c r="CD7" s="80">
        <v>153.08000000000001</v>
      </c>
      <c r="CE7" s="80">
        <v>148.65</v>
      </c>
      <c r="CF7" s="80">
        <v>171.13</v>
      </c>
      <c r="CG7" s="80">
        <v>173.7</v>
      </c>
      <c r="CH7" s="80">
        <v>178.94</v>
      </c>
      <c r="CI7" s="80">
        <v>180.19</v>
      </c>
      <c r="CJ7" s="80">
        <v>184.25</v>
      </c>
      <c r="CK7" s="80">
        <v>181.66</v>
      </c>
      <c r="CL7" s="80">
        <v>61.36</v>
      </c>
      <c r="CM7" s="80">
        <v>62.02</v>
      </c>
      <c r="CN7" s="80">
        <v>62.63</v>
      </c>
      <c r="CO7" s="80">
        <v>61.38</v>
      </c>
      <c r="CP7" s="80">
        <v>61.66</v>
      </c>
      <c r="CQ7" s="80">
        <v>60.12</v>
      </c>
      <c r="CR7" s="80">
        <v>60.34</v>
      </c>
      <c r="CS7" s="80">
        <v>59.54</v>
      </c>
      <c r="CT7" s="80">
        <v>59.26</v>
      </c>
      <c r="CU7" s="80">
        <v>60.44</v>
      </c>
      <c r="CV7" s="80">
        <v>60.21</v>
      </c>
      <c r="CW7" s="80">
        <v>86.46</v>
      </c>
      <c r="CX7" s="80">
        <v>83.55</v>
      </c>
      <c r="CY7" s="80">
        <v>81.7</v>
      </c>
      <c r="CZ7" s="80">
        <v>81.81</v>
      </c>
      <c r="DA7" s="80">
        <v>82.39</v>
      </c>
      <c r="DB7" s="80">
        <v>84.24</v>
      </c>
      <c r="DC7" s="80">
        <v>84.19</v>
      </c>
      <c r="DD7" s="80">
        <v>83.93</v>
      </c>
      <c r="DE7" s="80">
        <v>83.84</v>
      </c>
      <c r="DF7" s="80">
        <v>83.39</v>
      </c>
      <c r="DG7" s="80">
        <v>89.21</v>
      </c>
      <c r="DH7" s="80">
        <v>53.47</v>
      </c>
      <c r="DI7" s="80">
        <v>55.03</v>
      </c>
      <c r="DJ7" s="80">
        <v>55.14</v>
      </c>
      <c r="DK7" s="80">
        <v>56.6</v>
      </c>
      <c r="DL7" s="80">
        <v>58.02</v>
      </c>
      <c r="DM7" s="80">
        <v>48.83</v>
      </c>
      <c r="DN7" s="80">
        <v>49.96</v>
      </c>
      <c r="DO7" s="80">
        <v>50.82</v>
      </c>
      <c r="DP7" s="80">
        <v>51.82</v>
      </c>
      <c r="DQ7" s="80">
        <v>52.53</v>
      </c>
      <c r="DR7" s="80">
        <v>52.41</v>
      </c>
      <c r="DS7" s="80">
        <v>0</v>
      </c>
      <c r="DT7" s="80">
        <v>0</v>
      </c>
      <c r="DU7" s="80">
        <v>0</v>
      </c>
      <c r="DV7" s="80">
        <v>9.26</v>
      </c>
      <c r="DW7" s="80">
        <v>9.15</v>
      </c>
      <c r="DX7" s="80">
        <v>18.18</v>
      </c>
      <c r="DY7" s="80">
        <v>19.32</v>
      </c>
      <c r="DZ7" s="80">
        <v>21.16</v>
      </c>
      <c r="EA7" s="80">
        <v>22.72</v>
      </c>
      <c r="EB7" s="80">
        <v>24.16</v>
      </c>
      <c r="EC7" s="80">
        <v>26.78</v>
      </c>
      <c r="ED7" s="80">
        <v>0</v>
      </c>
      <c r="EE7" s="80">
        <v>0</v>
      </c>
      <c r="EF7" s="80">
        <v>0</v>
      </c>
      <c r="EG7" s="80">
        <v>9.e-002</v>
      </c>
      <c r="EH7" s="80">
        <v>0.1</v>
      </c>
      <c r="EI7" s="80">
        <v>0.56999999999999995</v>
      </c>
      <c r="EJ7" s="80">
        <v>0.52</v>
      </c>
      <c r="EK7" s="80">
        <v>0.48</v>
      </c>
      <c r="EL7" s="80">
        <v>0.48</v>
      </c>
      <c r="EM7" s="80">
        <v>0.46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2026-01-28T00:56:53Z</vt:filetime>
  </property>
</Properties>
</file>