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0.126.10.244\12水道課\06下水道係\行政情報\回答用紙\R8.2.10〆（県）公営企業に係る経営比較分析表（令和６年度決算）の分析等について（依頼）\"/>
    </mc:Choice>
  </mc:AlternateContent>
  <xr:revisionPtr revIDLastSave="0" documentId="13_ncr:1_{0F05DC8E-6284-4A05-BC00-90977043F721}" xr6:coauthVersionLast="47" xr6:coauthVersionMax="47" xr10:uidLastSave="{00000000-0000-0000-0000-000000000000}"/>
  <workbookProtection workbookAlgorithmName="SHA-512" workbookHashValue="8JSnpt7sFnDFMBzToozsQpKhGuWhKZvoKpwVx8L+/2NlHR722wUi+SATImOYcYUjxL0Krobz1twEgy7FcVRvig==" workbookSaltValue="yHzRwrNE4EsuHP3Zw5Qyo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AL10"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<sst xmlns="http://schemas.openxmlformats.org/spreadsheetml/2006/main" count="319" uniqueCount="116">
  <si>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</si>
  <si>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</si>
  <si>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</si>
  <si>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</si>
  <si>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</si>
  <si>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</si>
  <si>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</si>
  <si>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</si>
  <si>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</si>
  <si>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</si>
  <si>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</si>
  <si>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</si>
  <si>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</si>
  <si>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</si>
  <si>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</si>
  <si>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</si>
  <si>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</si>
  <si>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</si>
  <si>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</si>
  <si>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</si>
  <si>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</si>
  <si>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</si>
  <si>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</si>
  <si>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</si>
  <si>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</si>
  <si>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</si>
  <si>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</si>
  <si>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</si>
  <si>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</si>
  <si>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</si>
  <si>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</si>
  <si>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</si>
  <si>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</si>
  <si>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</si>
  <si>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</si>
  <si>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</si>
  <si>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</si>
  <si>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</si>
  <si>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</si>
  <si>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</si>
  <si>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</si>
  <si>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</si>
  <si>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</si>
  <si>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</si>
  <si>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</si>
  <si>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</si>
  <si>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</si>
  <si>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</si>
  <si>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</si>
  <si>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</si>
  <si>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</si>
  <si>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</si>
  <si>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</si>
  <si>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</si>
  <si>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</si>
  <si>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</si>
  <si>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</si>
  <si>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</si>
  <si>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</si>
  <si>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</si>
  <si>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</si>
  <si>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</si>
  <si>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</si>
  <si>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</si>
  <si>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</si>
  <si>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</si>
  <si>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</si>
  <si>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</si>
  <si>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</si>
  <si>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</si>
  <si>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</si>
  <si>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</si>
  <si>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</si>
  <si>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</si>
  <si>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</si>
  <si>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</si>
  <si>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</si>
  <si>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</si>
  <si>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</si>
  <si>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</si>
  <si>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</si>
  <si>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</si>
  <si>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</si>
  <si>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</si>
  <si>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</si>
  <si>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</si>
  <si>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</si>
  <si>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</si>
  <si>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</si>
  <si>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</si>
  <si>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</si>
  <si>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</si>
  <si>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</si>
  <si>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</si>
  <si>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</si>
  <si>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</si>
  <si>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</si>
  <si>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</si>
  <si>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</si>
  <si>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</si>
  <si>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</si>
  <si>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</si>
  <si>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</si>
  <si>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</si>
  <si>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</si>
  <si>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</si>
  <si>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</si>
  <si>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</si>
  <si>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</si>
  <si>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</si>
  <si>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</si>
  <si>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</si>
  <si>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</si>
  <si>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有形固定資産減価償却率は令和６年度の法適用時に減価償却累計額をゼロとして開始しており、低い水準となっている。今後減価償却が進むにつれて比率が高まっていく見込みである。管渠老朽化率は耐用年数を経過した管渠がないためゼロとなっており、現時点で改善が必要な管渠がないことから、管渠改善率もゼロとなっている。
供用開始から２５年以上が経過しており、特に管渠については、耐用年数に満たないものの更新が必要となる時期を見据えて、更新計画の協議に入ることが必要である。一方、機械・電気設備については、耐用年数を大幅に過ぎているものが殆どで、普段からの保守点検情報を活用し、ストックマネジメント計画等に沿った更新を行っていく必要がある。</t>
    <phoneticPr fontId="4"/>
  </si>
  <si>
    <t>令和6年度から公営企業会計に移行し初めての決算となりました。
経常収支比率については、令和６年度は100%
を下回っており、経常費用を経常収益で賄えていない状況である。また、欠損金が生じたことから累積欠損金比率が生じており、今後欠損金の解消が求められる。
汚水処理原価は、類似団体よりも高い水準で推移しており、また令和６年度は減価償却費の計上に伴い増加している。
経費回収率は、類似団体平均を下回っており、今後も人口減少に伴う使用料収入の減少や維持管理費用の増加が見込まれ、さらなる悪化が懸念される。
流動比率は、100％を下回っているため、今後も適正な資金管理に努める必要がある。企業債残高対事業規模比率についても、引き続き企業債残高の適切な管理が求められる。
施設利用率は平均値を下回っているが、市内宿泊施設の約３分の１を有する観光地であり、過去の観光需要予測に合わせた施設能力となっているが、水洗化率は、類似団体を上回っている状況にあることから、効率性については適正の範囲と考えている。</t>
    <rPh sb="0" eb="2">
      <t>レイワ</t>
    </rPh>
    <rPh sb="3" eb="5">
      <t>ネンド</t>
    </rPh>
    <rPh sb="7" eb="13">
      <t>コウエイキギョウカイケイ</t>
    </rPh>
    <rPh sb="14" eb="16">
      <t>イコウ</t>
    </rPh>
    <rPh sb="17" eb="18">
      <t>ハジ</t>
    </rPh>
    <rPh sb="21" eb="23">
      <t>ケッサン</t>
    </rPh>
    <rPh sb="340" eb="341">
      <t>アタイ</t>
    </rPh>
    <phoneticPr fontId="4"/>
  </si>
  <si>
    <t>本市の下水道は供用開始後30年未満であるが、施設の設備については更新需要が高まっており、ストックマネジメント計画に基づいて更新をしている。また、管路については更新需要が高まっているとはいえないものの、徐々に老朽化が進みつつあり、安定的な維持管理に向けた業務の委託料や、不具合の生じた施設・管路の修繕費は今後大きく増大していくことが見込まれる。コストの削減努力を講じつつも、安定的な事業の継続、施設・管路の維持管理が可能となるよう必要な費用を確保することが求められる。
今後コストの増加が見込まれる中、それに対応する財源を確保することも課題となっている。下水道事業は、家庭や企業等に負担いただく使用料・負担金や、決められた基準に沿って充当される国・県などの補助金、さらに市の一般会計から支出される繰入金によって運営されている。このうち下水道使用料については、利用者の負担に配慮しつつ、厳しい財政状況を踏まえて現行の料金体系が適正な水準であるかを継続的に検討することが求め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</si>
</sst>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9BE-4C2F-ADE7-22D8998D02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C9BE-4C2F-ADE7-22D8998D02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22.93</c:v>
                </c:pt>
              </c:numCache>
            </c:numRef>
          </c:val>
          <c:extLst>
            <c:ext xmlns:c16="http://schemas.microsoft.com/office/drawing/2014/chart" uri="{C3380CC4-5D6E-409C-BE32-E72D297353CC}">
              <c16:uniqueId val="{00000000-4B84-407F-B57B-40A22EB7BD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4B84-407F-B57B-40A22EB7BD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95.55</c:v>
                </c:pt>
              </c:numCache>
            </c:numRef>
          </c:val>
          <c:extLst>
            <c:ext xmlns:c16="http://schemas.microsoft.com/office/drawing/2014/chart" uri="{C3380CC4-5D6E-409C-BE32-E72D297353CC}">
              <c16:uniqueId val="{00000000-F46F-4ECD-AC48-00905584853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F46F-4ECD-AC48-00905584853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99.56</c:v>
                </c:pt>
              </c:numCache>
            </c:numRef>
          </c:val>
          <c:extLst>
            <c:ext xmlns:c16="http://schemas.microsoft.com/office/drawing/2014/chart" uri="{C3380CC4-5D6E-409C-BE32-E72D297353CC}">
              <c16:uniqueId val="{00000000-238C-433E-AB7A-7FE9D5AFEF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238C-433E-AB7A-7FE9D5AFEF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6.63</c:v>
                </c:pt>
              </c:numCache>
            </c:numRef>
          </c:val>
          <c:extLst>
            <c:ext xmlns:c16="http://schemas.microsoft.com/office/drawing/2014/chart" uri="{C3380CC4-5D6E-409C-BE32-E72D297353CC}">
              <c16:uniqueId val="{00000000-C241-4E97-93BC-1A16880A27A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C241-4E97-93BC-1A16880A27A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A0F-43AA-8945-82B27A77E6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DA0F-43AA-8945-82B27A77E6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5.92</c:v>
                </c:pt>
              </c:numCache>
            </c:numRef>
          </c:val>
          <c:extLst>
            <c:ext xmlns:c16="http://schemas.microsoft.com/office/drawing/2014/chart" uri="{C3380CC4-5D6E-409C-BE32-E72D297353CC}">
              <c16:uniqueId val="{00000000-DBBA-445D-BDF5-462EE351A6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DBBA-445D-BDF5-462EE351A6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98.68</c:v>
                </c:pt>
              </c:numCache>
            </c:numRef>
          </c:val>
          <c:extLst>
            <c:ext xmlns:c16="http://schemas.microsoft.com/office/drawing/2014/chart" uri="{C3380CC4-5D6E-409C-BE32-E72D297353CC}">
              <c16:uniqueId val="{00000000-72C3-4BD7-939D-2E43EE864E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72C3-4BD7-939D-2E43EE864E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213.33</c:v>
                </c:pt>
              </c:numCache>
            </c:numRef>
          </c:val>
          <c:extLst>
            <c:ext xmlns:c16="http://schemas.microsoft.com/office/drawing/2014/chart" uri="{C3380CC4-5D6E-409C-BE32-E72D297353CC}">
              <c16:uniqueId val="{00000000-08E4-4BFD-A8E6-2B493DA566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08E4-4BFD-A8E6-2B493DA566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40.049999999999997</c:v>
                </c:pt>
              </c:numCache>
            </c:numRef>
          </c:val>
          <c:extLst>
            <c:ext xmlns:c16="http://schemas.microsoft.com/office/drawing/2014/chart" uri="{C3380CC4-5D6E-409C-BE32-E72D297353CC}">
              <c16:uniqueId val="{00000000-A021-474C-AE83-F8B1CBF858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A021-474C-AE83-F8B1CBF858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399.71</c:v>
                </c:pt>
              </c:numCache>
            </c:numRef>
          </c:val>
          <c:extLst>
            <c:ext xmlns:c16="http://schemas.microsoft.com/office/drawing/2014/chart" uri="{C3380CC4-5D6E-409C-BE32-E72D297353CC}">
              <c16:uniqueId val="{00000000-42AB-4940-888F-FA40B4FA1D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42AB-4940-888F-FA40B4FA1D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三重県　鳥羽市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16424</v>
      </c>
      <c r="AM8" s="54"/>
      <c r="AN8" s="54"/>
      <c r="AO8" s="54"/>
      <c r="AP8" s="54"/>
      <c r="AQ8" s="54"/>
      <c r="AR8" s="54"/>
      <c r="AS8" s="54"/>
      <c r="AT8" s="53">
        <f>データ!T6</f>
        <v>107.34</v>
      </c>
      <c r="AU8" s="53"/>
      <c r="AV8" s="53"/>
      <c r="AW8" s="53"/>
      <c r="AX8" s="53"/>
      <c r="AY8" s="53"/>
      <c r="AZ8" s="53"/>
      <c r="BA8" s="53"/>
      <c r="BB8" s="53">
        <f>データ!U6</f>
        <v>153.01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94.48</v>
      </c>
      <c r="J10" s="53"/>
      <c r="K10" s="53"/>
      <c r="L10" s="53"/>
      <c r="M10" s="53"/>
      <c r="N10" s="53"/>
      <c r="O10" s="53"/>
      <c r="P10" s="53">
        <f>データ!P6</f>
        <v>7.61</v>
      </c>
      <c r="Q10" s="53"/>
      <c r="R10" s="53"/>
      <c r="S10" s="53"/>
      <c r="T10" s="53"/>
      <c r="U10" s="53"/>
      <c r="V10" s="53"/>
      <c r="W10" s="53">
        <f>データ!Q6</f>
        <v>87.52</v>
      </c>
      <c r="X10" s="53"/>
      <c r="Y10" s="53"/>
      <c r="Z10" s="53"/>
      <c r="AA10" s="53"/>
      <c r="AB10" s="53"/>
      <c r="AC10" s="53"/>
      <c r="AD10" s="54">
        <f>データ!R6</f>
        <v>2200</v>
      </c>
      <c r="AE10" s="54"/>
      <c r="AF10" s="54"/>
      <c r="AG10" s="54"/>
      <c r="AH10" s="54"/>
      <c r="AI10" s="54"/>
      <c r="AJ10" s="54"/>
      <c r="AK10" s="2"/>
      <c r="AL10" s="54">
        <f>データ!V6</f>
        <v>1237</v>
      </c>
      <c r="AM10" s="54"/>
      <c r="AN10" s="54"/>
      <c r="AO10" s="54"/>
      <c r="AP10" s="54"/>
      <c r="AQ10" s="54"/>
      <c r="AR10" s="54"/>
      <c r="AS10" s="54"/>
      <c r="AT10" s="53">
        <f>データ!W6</f>
        <v>0.53</v>
      </c>
      <c r="AU10" s="53"/>
      <c r="AV10" s="53"/>
      <c r="AW10" s="53"/>
      <c r="AX10" s="53"/>
      <c r="AY10" s="53"/>
      <c r="AZ10" s="53"/>
      <c r="BA10" s="53"/>
      <c r="BB10" s="53">
        <f>データ!X6</f>
        <v>2333.96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5uqeQ+TqRGKvpNMZl40BUhk+/1B/OBQW7bAC9QhrNAI/k/aHji1GXnXB8+ZpFpG3HGDzZrefYo5CPlehu7/PEQ==" saltValue="wF7sMK5YMPo0Yw/RZT6Z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242110</v>
      </c>
      <c r="D6" s="19">
        <f t="shared" si="3"/>
        <v>46</v>
      </c>
      <c r="E6" s="19">
        <f t="shared" si="3"/>
        <v>17</v>
      </c>
      <c r="F6" s="19">
        <f t="shared" si="3"/>
        <v>4</v>
      </c>
      <c r="G6" s="19">
        <f t="shared" si="3"/>
        <v>0</v>
      </c>
      <c r="H6" s="19" t="str">
        <f t="shared" si="3"/>
        <v>三重県　鳥羽市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94.48</v>
      </c>
      <c r="P6" s="20">
        <f t="shared" si="3"/>
        <v>7.61</v>
      </c>
      <c r="Q6" s="20">
        <f t="shared" si="3"/>
        <v>87.52</v>
      </c>
      <c r="R6" s="20">
        <f t="shared" si="3"/>
        <v>2200</v>
      </c>
      <c r="S6" s="20">
        <f t="shared" si="3"/>
        <v>16424</v>
      </c>
      <c r="T6" s="20">
        <f t="shared" si="3"/>
        <v>107.34</v>
      </c>
      <c r="U6" s="20">
        <f t="shared" si="3"/>
        <v>153.01</v>
      </c>
      <c r="V6" s="20">
        <f t="shared" si="3"/>
        <v>1237</v>
      </c>
      <c r="W6" s="20">
        <f t="shared" si="3"/>
        <v>0.53</v>
      </c>
      <c r="X6" s="20">
        <f t="shared" si="3"/>
        <v>2333.96</v>
      </c>
      <c r="Y6" s="21" t="str">
        <f>IF(Y7="",NA(),Y7)</f>
        <v>-</v>
      </c>
      <c r="Z6" s="21" t="str">
        <f t="shared" ref="Z6:AH6" si="4">IF(Z7="",NA(),Z7)</f>
        <v>-</v>
      </c>
      <c r="AA6" s="21" t="str">
        <f t="shared" si="4"/>
        <v>-</v>
      </c>
      <c r="AB6" s="21" t="str">
        <f t="shared" si="4"/>
        <v>-</v>
      </c>
      <c r="AC6" s="21">
        <f t="shared" si="4"/>
        <v>99.56</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5.92</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98.68</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213.33</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40.049999999999997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399.71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22.93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95.55</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6.63</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242110</v>
      </c>
      <c r="D7" s="23">
        <v>46</v>
      </c>
      <c r="E7" s="23">
        <v>17</v>
      </c>
      <c r="F7" s="23">
        <v>4</v>
      </c>
      <c r="G7" s="23">
        <v>0</v>
      </c>
      <c r="H7" s="23" t="s">
        <v>95</v>
      </c>
      <c r="I7" s="23" t="s">
        <v>96</v>
      </c>
      <c r="J7" s="23" t="s">
        <v>97</v>
      </c>
      <c r="K7" s="23" t="s">
        <v>98</v>
      </c>
      <c r="L7" s="23" t="s">
        <v>99</v>
      </c>
      <c r="M7" s="23" t="s">
        <v>100</v>
      </c>
      <c r="N7" s="24" t="s">
        <v>101</v>
      </c>
      <c r="O7" s="24">
        <v>94.48</v>
      </c>
      <c r="P7" s="24">
        <v>7.61</v>
      </c>
      <c r="Q7" s="24">
        <v>87.52</v>
      </c>
      <c r="R7" s="24">
        <v>2200</v>
      </c>
      <c r="S7" s="24">
        <v>16424</v>
      </c>
      <c r="T7" s="24">
        <v>107.34</v>
      </c>
      <c r="U7" s="24">
        <v>153.01</v>
      </c>
      <c r="V7" s="24">
        <v>1237</v>
      </c>
      <c r="W7" s="24">
        <v>0.53</v>
      </c>
      <c r="X7" s="24">
        <v>2333.96</v>
      </c>
      <c r="Y7" s="24" t="s">
        <v>101</v>
      </c>
      <c r="Z7" s="24" t="s">
        <v>101</v>
      </c>
      <c r="AA7" s="24" t="s">
        <v>101</v>
      </c>
      <c r="AB7" s="24" t="s">
        <v>101</v>
      </c>
      <c r="AC7" s="24">
        <v>99.56</v>
      </c>
      <c r="AD7" s="24" t="s">
        <v>101</v>
      </c>
      <c r="AE7" s="24" t="s">
        <v>101</v>
      </c>
      <c r="AF7" s="24" t="s">
        <v>101</v>
      </c>
      <c r="AG7" s="24" t="s">
        <v>101</v>
      </c>
      <c r="AH7" s="24">
        <v>106.38</v>
      </c>
      <c r="AI7" s="24">
        <v>105.07</v>
      </c>
      <c r="AJ7" s="24" t="s">
        <v>101</v>
      </c>
      <c r="AK7" s="24" t="s">
        <v>101</v>
      </c>
      <c r="AL7" s="24" t="s">
        <v>101</v>
      </c>
      <c r="AM7" s="24" t="s">
        <v>101</v>
      </c>
      <c r="AN7" s="24">
        <v>5.92</v>
      </c>
      <c r="AO7" s="24" t="s">
        <v>101</v>
      </c>
      <c r="AP7" s="24" t="s">
        <v>101</v>
      </c>
      <c r="AQ7" s="24" t="s">
        <v>101</v>
      </c>
      <c r="AR7" s="24" t="s">
        <v>101</v>
      </c>
      <c r="AS7" s="24">
        <v>70.63</v>
      </c>
      <c r="AT7" s="24">
        <v>63.54</v>
      </c>
      <c r="AU7" s="24" t="s">
        <v>101</v>
      </c>
      <c r="AV7" s="24" t="s">
        <v>101</v>
      </c>
      <c r="AW7" s="24" t="s">
        <v>101</v>
      </c>
      <c r="AX7" s="24" t="s">
        <v>101</v>
      </c>
      <c r="AY7" s="24">
        <v>98.68</v>
      </c>
      <c r="AZ7" s="24" t="s">
        <v>101</v>
      </c>
      <c r="BA7" s="24" t="s">
        <v>101</v>
      </c>
      <c r="BB7" s="24" t="s">
        <v>101</v>
      </c>
      <c r="BC7" s="24" t="s">
        <v>101</v>
      </c>
      <c r="BD7" s="24">
        <v>53.28</v>
      </c>
      <c r="BE7" s="24">
        <v>50.9</v>
      </c>
      <c r="BF7" s="24" t="s">
        <v>101</v>
      </c>
      <c r="BG7" s="24" t="s">
        <v>101</v>
      </c>
      <c r="BH7" s="24" t="s">
        <v>101</v>
      </c>
      <c r="BI7" s="24" t="s">
        <v>101</v>
      </c>
      <c r="BJ7" s="24">
        <v>213.33</v>
      </c>
      <c r="BK7" s="24" t="s">
        <v>101</v>
      </c>
      <c r="BL7" s="24" t="s">
        <v>101</v>
      </c>
      <c r="BM7" s="24" t="s">
        <v>101</v>
      </c>
      <c r="BN7" s="24" t="s">
        <v>101</v>
      </c>
      <c r="BO7" s="24">
        <v>1142.44</v>
      </c>
      <c r="BP7" s="24">
        <v>1099.1500000000001</v>
      </c>
      <c r="BQ7" s="24" t="s">
        <v>101</v>
      </c>
      <c r="BR7" s="24" t="s">
        <v>101</v>
      </c>
      <c r="BS7" s="24" t="s">
        <v>101</v>
      </c>
      <c r="BT7" s="24" t="s">
        <v>101</v>
      </c>
      <c r="BU7" s="24">
        <v>40.049999999999997</v>
      </c>
      <c r="BV7" s="24" t="s">
        <v>101</v>
      </c>
      <c r="BW7" s="24" t="s">
        <v>101</v>
      </c>
      <c r="BX7" s="24" t="s">
        <v>101</v>
      </c>
      <c r="BY7" s="24" t="s">
        <v>101</v>
      </c>
      <c r="BZ7" s="24">
        <v>66.63</v>
      </c>
      <c r="CA7" s="24">
        <v>72.92</v>
      </c>
      <c r="CB7" s="24" t="s">
        <v>101</v>
      </c>
      <c r="CC7" s="24" t="s">
        <v>101</v>
      </c>
      <c r="CD7" s="24" t="s">
        <v>101</v>
      </c>
      <c r="CE7" s="24" t="s">
        <v>101</v>
      </c>
      <c r="CF7" s="24">
        <v>399.71</v>
      </c>
      <c r="CG7" s="24" t="s">
        <v>101</v>
      </c>
      <c r="CH7" s="24" t="s">
        <v>101</v>
      </c>
      <c r="CI7" s="24" t="s">
        <v>101</v>
      </c>
      <c r="CJ7" s="24" t="s">
        <v>101</v>
      </c>
      <c r="CK7" s="24">
        <v>252.17</v>
      </c>
      <c r="CL7" s="24">
        <v>225.78</v>
      </c>
      <c r="CM7" s="24" t="s">
        <v>101</v>
      </c>
      <c r="CN7" s="24" t="s">
        <v>101</v>
      </c>
      <c r="CO7" s="24" t="s">
        <v>101</v>
      </c>
      <c r="CP7" s="24" t="s">
        <v>101</v>
      </c>
      <c r="CQ7" s="24">
        <v>22.93</v>
      </c>
      <c r="CR7" s="24" t="s">
        <v>101</v>
      </c>
      <c r="CS7" s="24" t="s">
        <v>101</v>
      </c>
      <c r="CT7" s="24" t="s">
        <v>101</v>
      </c>
      <c r="CU7" s="24" t="s">
        <v>101</v>
      </c>
      <c r="CV7" s="24">
        <v>42.15</v>
      </c>
      <c r="CW7" s="24">
        <v>43.17</v>
      </c>
      <c r="CX7" s="24" t="s">
        <v>101</v>
      </c>
      <c r="CY7" s="24" t="s">
        <v>101</v>
      </c>
      <c r="CZ7" s="24" t="s">
        <v>101</v>
      </c>
      <c r="DA7" s="24" t="s">
        <v>101</v>
      </c>
      <c r="DB7" s="24">
        <v>95.55</v>
      </c>
      <c r="DC7" s="24" t="s">
        <v>101</v>
      </c>
      <c r="DD7" s="24" t="s">
        <v>101</v>
      </c>
      <c r="DE7" s="24" t="s">
        <v>101</v>
      </c>
      <c r="DF7" s="24" t="s">
        <v>101</v>
      </c>
      <c r="DG7" s="24">
        <v>84.21</v>
      </c>
      <c r="DH7" s="24">
        <v>86.31</v>
      </c>
      <c r="DI7" s="24" t="s">
        <v>101</v>
      </c>
      <c r="DJ7" s="24" t="s">
        <v>101</v>
      </c>
      <c r="DK7" s="24" t="s">
        <v>101</v>
      </c>
      <c r="DL7" s="24" t="s">
        <v>101</v>
      </c>
      <c r="DM7" s="24">
        <v>6.63</v>
      </c>
      <c r="DN7" s="24" t="s">
        <v>101</v>
      </c>
      <c r="DO7" s="24" t="s">
        <v>101</v>
      </c>
      <c r="DP7" s="24" t="s">
        <v>101</v>
      </c>
      <c r="DQ7" s="24" t="s">
        <v>101</v>
      </c>
      <c r="DR7" s="24">
        <v>27.46</v>
      </c>
      <c r="DS7" s="24">
        <v>30.82</v>
      </c>
      <c r="DT7" s="24" t="s">
        <v>101</v>
      </c>
      <c r="DU7" s="24" t="s">
        <v>101</v>
      </c>
      <c r="DV7" s="24" t="s">
        <v>101</v>
      </c>
      <c r="DW7" s="24" t="s">
        <v>101</v>
      </c>
      <c r="DX7" s="24">
        <v>0</v>
      </c>
      <c r="DY7" s="24" t="s">
        <v>101</v>
      </c>
      <c r="DZ7" s="24" t="s">
        <v>101</v>
      </c>
      <c r="EA7" s="24" t="s">
        <v>101</v>
      </c>
      <c r="EB7" s="24" t="s">
        <v>101</v>
      </c>
      <c r="EC7" s="24">
        <v>0.02</v>
      </c>
      <c r="ED7" s="24">
        <v>0.06</v>
      </c>
      <c r="EE7" s="24" t="s">
        <v>101</v>
      </c>
      <c r="EF7" s="24" t="s">
        <v>101</v>
      </c>
      <c r="EG7" s="24" t="s">
        <v>101</v>
      </c>
      <c r="EH7" s="24" t="s">
        <v>101</v>
      </c>
      <c r="EI7" s="24">
        <v>0</v>
      </c>
      <c r="EJ7" s="24" t="s">
        <v>101</v>
      </c>
      <c r="EK7" s="24" t="s">
        <v>101</v>
      </c>
      <c r="EL7" s="24" t="s">
        <v>101</v>
      </c>
      <c r="EM7" s="24" t="s">
        <v>101</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