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2024_242080_47_140\"/>
    </mc:Choice>
  </mc:AlternateContent>
  <xr:revisionPtr revIDLastSave="0" documentId="13_ncr:1_{DDE7D110-3C94-47BF-981C-AF8E752FBD45}" xr6:coauthVersionLast="36" xr6:coauthVersionMax="36" xr10:uidLastSave="{00000000-0000-0000-0000-000000000000}"/>
  <workbookProtection workbookAlgorithmName="SHA-512" workbookHashValue="Y+7+37oWl5QSgBDUyWaoaNMR1zxZTJ5Rn/4sgT/Z7nqS2BWieXJJzgN7l4Azi4O7Q3EjQ+LsXfMsglaWzgdHJA==" workbookSaltValue="WgIjPggegaULNNSyhjPrQQ=="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D11" i="5" l="1"/>
  <c r="LE76" i="4" s="1"/>
  <c r="CS30" i="4"/>
  <c r="BZ76" i="4"/>
  <c r="MA51" i="4"/>
  <c r="MI76" i="4"/>
  <c r="HJ51" i="4"/>
  <c r="MA30" i="4"/>
  <c r="IT76" i="4"/>
  <c r="CS51" i="4"/>
  <c r="HJ30" i="4"/>
  <c r="BG30" i="4"/>
  <c r="KO30" i="4"/>
  <c r="C11" i="5"/>
  <c r="E11" i="5"/>
  <c r="B11" i="5"/>
  <c r="BG51" i="4" l="1"/>
  <c r="KO51" i="4"/>
  <c r="HP76" i="4"/>
  <c r="AV76" i="4"/>
  <c r="FX51" i="4"/>
  <c r="FX30"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<sst xmlns="http://schemas.openxmlformats.org/spreadsheetml/2006/main" count="278" uniqueCount="137">
  <si>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</si>
  <si>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</si>
  <si>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</si>
  <si>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</si>
  <si>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</si>
  <si>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</si>
  <si>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</si>
  <si>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</si>
  <si>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</si>
  <si>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</si>
  <si>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</si>
  <si>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</si>
  <si>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</si>
  <si>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</si>
  <si>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</si>
  <si>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</si>
  <si>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</si>
  <si>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</si>
  <si>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</si>
  <si>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</si>
  <si>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</si>
  <si>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</si>
  <si>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</si>
  <si>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</si>
  <si>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</si>
  <si>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</si>
  <si>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</si>
  <si>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</si>
  <si>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</si>
  <si>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</si>
  <si>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</si>
  <si>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</si>
  <si>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</si>
  <si>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</si>
  <si>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</si>
  <si>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</si>
  <si>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</si>
  <si>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</si>
  <si>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</si>
  <si>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</si>
  <si>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</si>
  <si>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</si>
  <si>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</si>
  <si>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</si>
  <si>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</si>
  <si>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</si>
  <si>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</si>
  <si>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</si>
  <si>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</si>
  <si>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</si>
  <si>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</si>
  <si>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</si>
  <si>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</si>
  <si>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</si>
  <si>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</si>
  <si>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</si>
  <si>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</si>
  <si>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</si>
  <si>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</si>
  <si>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</si>
  <si>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</si>
  <si>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</si>
  <si>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</si>
  <si>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</si>
  <si>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</si>
  <si>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</si>
  <si>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</si>
  <si>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</si>
  <si>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</si>
  <si>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</si>
  <si>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</si>
  <si>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</si>
  <si>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</si>
  <si>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</si>
  <si>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</si>
  <si>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</si>
  <si>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</si>
  <si>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</si>
  <si>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</si>
  <si>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</si>
  <si>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</si>
  <si>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</si>
  <si>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</si>
  <si>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</si>
  <si>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</si>
  <si>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</si>
  <si>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</si>
  <si>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</si>
  <si>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</si>
  <si>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</si>
  <si>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</si>
  <si>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</si>
  <si>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</si>
  <si>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</si>
  <si>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</si>
  <si>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</si>
  <si>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</si>
  <si>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</si>
  <si>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</si>
  <si>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</si>
  <si>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</si>
  <si>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</si>
  <si>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</si>
  <si>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</si>
  <si>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</si>
  <si>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</si>
  <si>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</si>
  <si>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</si>
  <si>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</si>
  <si>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</si>
  <si>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</si>
  <si>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</si>
  <si>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</si>
  <si>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</si>
  <si>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</si>
  <si>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</si>
  <si>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市営桔梗が丘駅南駐車場</t>
  </si>
  <si>
    <t>法非適用</t>
  </si>
  <si>
    <t>駐車場整備事業</t>
  </si>
  <si>
    <t>-</t>
  </si>
  <si>
    <t>Ａ３Ｂ１</t>
  </si>
  <si>
    <t>非設置</t>
  </si>
  <si>
    <t>該当数値なし</t>
  </si>
  <si>
    <t>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</si>
  <si>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</si>
  <si>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</si>
  <si>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</si>
  <si>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</si>
  <si>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</si>
  <si>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</si>
  <si>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</si>
  <si>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</si>
  <si>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</si>
  <si>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当駐車場の施設機械の老朽化に伴い、駐車場運営を令和４年１０月より中止している。</t>
    <phoneticPr fontId="5"/>
  </si>
  <si>
    <t>　当駐車場の施設機械の老朽化に伴い、駐車場運営を令和４年１０月より中止している。
　老朽化した施設機械については、撤去済である。</t>
    <rPh sb="42" eb="45">
      <t>ロウキュウカ</t>
    </rPh>
    <rPh sb="47" eb="49">
      <t>シセツ</t>
    </rPh>
    <rPh sb="49" eb="51">
      <t>キカイ</t>
    </rPh>
    <rPh sb="57" eb="60">
      <t>テッキョスミ</t>
    </rPh>
    <phoneticPr fontId="5"/>
  </si>
  <si>
    <t>　当駐車場の施設機械の老朽化に伴い、駐車場運営を令和４年１０月より中止している。
　駅前の立地であるため、照明に係る費用を支出している。</t>
    <rPh sb="42" eb="44">
      <t>エキマエ</t>
    </rPh>
    <rPh sb="45" eb="47">
      <t>リッチ</t>
    </rPh>
    <rPh sb="53" eb="55">
      <t>ショウメイ</t>
    </rPh>
    <rPh sb="56" eb="57">
      <t>カカ</t>
    </rPh>
    <rPh sb="58" eb="60">
      <t>ヒヨウ</t>
    </rPh>
    <rPh sb="61" eb="63">
      <t>シシュツ</t>
    </rPh>
    <phoneticPr fontId="5"/>
  </si>
  <si>
    <t>　駅前周辺の活性化も含めた駐車場跡地利用の検討が必要となっている。</t>
    <rPh sb="1" eb="3">
      <t>エキマエ</t>
    </rPh>
    <rPh sb="3" eb="5">
      <t>シュウヘン</t>
    </rPh>
    <rPh sb="6" eb="9">
      <t>カッセイカ</t>
    </rPh>
    <rPh sb="10" eb="11">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</si>
</sst>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7.1</c:v>
                </c:pt>
                <c:pt idx="3">
                  <c:v>0</c:v>
                </c:pt>
                <c:pt idx="4">
                  <c:v>0</c:v>
                </c:pt>
              </c:numCache>
            </c:numRef>
          </c:val>
          <c:extLst>
            <c:ext xmlns:c16="http://schemas.microsoft.com/office/drawing/2014/chart" uri="{C3380CC4-5D6E-409C-BE32-E72D297353CC}">
              <c16:uniqueId val="{00000000-E267-41F7-A622-8AC34E27A1F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267-41F7-A622-8AC34E27A1F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6E-4BC3-A464-D4E95F46A86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36E-4BC3-A464-D4E95F46A86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AF5-43AD-B131-EDF5F7B1A64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AF5-43AD-B131-EDF5F7B1A64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53D-4B54-B1A3-CF056F940C1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3D-4B54-B1A3-CF056F940C1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86.8</c:v>
                </c:pt>
                <c:pt idx="1">
                  <c:v>89</c:v>
                </c:pt>
                <c:pt idx="2">
                  <c:v>0</c:v>
                </c:pt>
                <c:pt idx="3">
                  <c:v>100</c:v>
                </c:pt>
                <c:pt idx="4">
                  <c:v>100</c:v>
                </c:pt>
              </c:numCache>
            </c:numRef>
          </c:val>
          <c:extLst>
            <c:ext xmlns:c16="http://schemas.microsoft.com/office/drawing/2014/chart" uri="{C3380CC4-5D6E-409C-BE32-E72D297353CC}">
              <c16:uniqueId val="{00000000-7AFC-49EF-AC37-201F98FA6AE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AFC-49EF-AC37-201F98FA6AE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1071</c:v>
                </c:pt>
                <c:pt idx="1">
                  <c:v>1073</c:v>
                </c:pt>
                <c:pt idx="2">
                  <c:v>0</c:v>
                </c:pt>
                <c:pt idx="3">
                  <c:v>0</c:v>
                </c:pt>
                <c:pt idx="4">
                  <c:v>0</c:v>
                </c:pt>
              </c:numCache>
            </c:numRef>
          </c:val>
          <c:extLst>
            <c:ext xmlns:c16="http://schemas.microsoft.com/office/drawing/2014/chart" uri="{C3380CC4-5D6E-409C-BE32-E72D297353CC}">
              <c16:uniqueId val="{00000000-1A61-45C2-BDF9-1195E01E2A7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A61-45C2-BDF9-1195E01E2A7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8.3000000000000007</c:v>
                </c:pt>
                <c:pt idx="1">
                  <c:v>8.3000000000000007</c:v>
                </c:pt>
                <c:pt idx="2">
                  <c:v>8.3000000000000007</c:v>
                </c:pt>
                <c:pt idx="3">
                  <c:v>0</c:v>
                </c:pt>
                <c:pt idx="4">
                  <c:v>0</c:v>
                </c:pt>
              </c:numCache>
            </c:numRef>
          </c:val>
          <c:extLst>
            <c:ext xmlns:c16="http://schemas.microsoft.com/office/drawing/2014/chart" uri="{C3380CC4-5D6E-409C-BE32-E72D297353CC}">
              <c16:uniqueId val="{00000000-95DC-4E3F-8C1B-937CF1E7FEF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5DC-4E3F-8C1B-937CF1E7FEF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-662.7</c:v>
                </c:pt>
                <c:pt idx="1">
                  <c:v>-871.1</c:v>
                </c:pt>
                <c:pt idx="2">
                  <c:v>-1312.5</c:v>
                </c:pt>
                <c:pt idx="3">
                  <c:v>0</c:v>
                </c:pt>
                <c:pt idx="4">
                  <c:v>0</c:v>
                </c:pt>
              </c:numCache>
            </c:numRef>
          </c:val>
          <c:extLst>
            <c:ext xmlns:c16="http://schemas.microsoft.com/office/drawing/2014/chart" uri="{C3380CC4-5D6E-409C-BE32-E72D297353CC}">
              <c16:uniqueId val="{00000000-C5AC-4366-8B23-27BCC2A5B86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C5AC-4366-8B23-27BCC2A5B86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-391</c:v>
                </c:pt>
                <c:pt idx="1">
                  <c:v>-392</c:v>
                </c:pt>
                <c:pt idx="2">
                  <c:v>-315</c:v>
                </c:pt>
                <c:pt idx="3">
                  <c:v>-1485</c:v>
                </c:pt>
                <c:pt idx="4">
                  <c:v>-372</c:v>
                </c:pt>
              </c:numCache>
            </c:numRef>
          </c:val>
          <c:extLst>
            <c:ext xmlns:c16="http://schemas.microsoft.com/office/drawing/2014/chart" uri="{C3380CC4-5D6E-409C-BE32-E72D297353CC}">
              <c16:uniqueId val="{00000000-677A-44E4-8129-951B70587B2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677A-44E4-8129-951B70587B2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3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三重県名張市　市営桔梗が丘駅南駐車場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135</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7.1</v>
      </c>
      <c r="BH31" s="98"/>
      <c r="BI31" s="98"/>
      <c r="BJ31" s="98"/>
      <c r="BK31" s="98"/>
      <c r="BL31" s="98"/>
      <c r="BM31" s="98"/>
      <c r="BN31" s="98"/>
      <c r="BO31" s="98"/>
      <c r="BP31" s="98"/>
      <c r="BQ31" s="98"/>
      <c r="BR31" s="98"/>
      <c r="BS31" s="98"/>
      <c r="BT31" s="98"/>
      <c r="BU31" s="98"/>
      <c r="BV31" s="98"/>
      <c r="BW31" s="98"/>
      <c r="BX31" s="98"/>
      <c r="BY31" s="98"/>
      <c r="BZ31" s="98">
        <f>データ!AB7</f>
        <v>0</v>
      </c>
      <c r="CA31" s="98"/>
      <c r="CB31" s="98"/>
      <c r="CC31" s="98"/>
      <c r="CD31" s="98"/>
      <c r="CE31" s="98"/>
      <c r="CF31" s="98"/>
      <c r="CG31" s="98"/>
      <c r="CH31" s="98"/>
      <c r="CI31" s="98"/>
      <c r="CJ31" s="98"/>
      <c r="CK31" s="98"/>
      <c r="CL31" s="98"/>
      <c r="CM31" s="98"/>
      <c r="CN31" s="98"/>
      <c r="CO31" s="98"/>
      <c r="CP31" s="98"/>
      <c r="CQ31" s="98"/>
      <c r="CR31" s="98"/>
      <c r="CS31" s="98">
        <f>データ!AC7</f>
        <v>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86.8</v>
      </c>
      <c r="EM31" s="98"/>
      <c r="EN31" s="98"/>
      <c r="EO31" s="98"/>
      <c r="EP31" s="98"/>
      <c r="EQ31" s="98"/>
      <c r="ER31" s="98"/>
      <c r="ES31" s="98"/>
      <c r="ET31" s="98"/>
      <c r="EU31" s="98"/>
      <c r="EV31" s="98"/>
      <c r="EW31" s="98"/>
      <c r="EX31" s="98"/>
      <c r="EY31" s="98"/>
      <c r="EZ31" s="98"/>
      <c r="FA31" s="98"/>
      <c r="FB31" s="98"/>
      <c r="FC31" s="98"/>
      <c r="FD31" s="98"/>
      <c r="FE31" s="98">
        <f>データ!AK7</f>
        <v>89</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100</v>
      </c>
      <c r="GR31" s="98"/>
      <c r="GS31" s="98"/>
      <c r="GT31" s="98"/>
      <c r="GU31" s="98"/>
      <c r="GV31" s="98"/>
      <c r="GW31" s="98"/>
      <c r="GX31" s="98"/>
      <c r="GY31" s="98"/>
      <c r="GZ31" s="98"/>
      <c r="HA31" s="98"/>
      <c r="HB31" s="98"/>
      <c r="HC31" s="98"/>
      <c r="HD31" s="98"/>
      <c r="HE31" s="98"/>
      <c r="HF31" s="98"/>
      <c r="HG31" s="98"/>
      <c r="HH31" s="98"/>
      <c r="HI31" s="98"/>
      <c r="HJ31" s="98">
        <f>データ!AN7</f>
        <v>100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8.3000000000000007</v>
      </c>
      <c r="JD31" s="67"/>
      <c r="JE31" s="67"/>
      <c r="JF31" s="67"/>
      <c r="JG31" s="67"/>
      <c r="JH31" s="67"/>
      <c r="JI31" s="67"/>
      <c r="JJ31" s="67"/>
      <c r="JK31" s="67"/>
      <c r="JL31" s="67"/>
      <c r="JM31" s="67"/>
      <c r="JN31" s="67"/>
      <c r="JO31" s="67"/>
      <c r="JP31" s="67"/>
      <c r="JQ31" s="67"/>
      <c r="JR31" s="67"/>
      <c r="JS31" s="67"/>
      <c r="JT31" s="67"/>
      <c r="JU31" s="68"/>
      <c r="JV31" s="66">
        <f>データ!DL7</f>
        <v>8.3000000000000007</v>
      </c>
      <c r="JW31" s="67"/>
      <c r="JX31" s="67"/>
      <c r="JY31" s="67"/>
      <c r="JZ31" s="67"/>
      <c r="KA31" s="67"/>
      <c r="KB31" s="67"/>
      <c r="KC31" s="67"/>
      <c r="KD31" s="67"/>
      <c r="KE31" s="67"/>
      <c r="KF31" s="67"/>
      <c r="KG31" s="67"/>
      <c r="KH31" s="67"/>
      <c r="KI31" s="67"/>
      <c r="KJ31" s="67"/>
      <c r="KK31" s="67"/>
      <c r="KL31" s="67"/>
      <c r="KM31" s="67"/>
      <c r="KN31" s="68"/>
      <c r="KO31" s="66">
        <f>データ!DM7</f>
        <v>8.3000000000000007</v>
      </c>
      <c r="KP31" s="67"/>
      <c r="KQ31" s="67"/>
      <c r="KR31" s="67"/>
      <c r="KS31" s="67"/>
      <c r="KT31" s="67"/>
      <c r="KU31" s="67"/>
      <c r="KV31" s="67"/>
      <c r="KW31" s="67"/>
      <c r="KX31" s="67"/>
      <c r="KY31" s="67"/>
      <c r="KZ31" s="67"/>
      <c r="LA31" s="67"/>
      <c r="LB31" s="67"/>
      <c r="LC31" s="67"/>
      <c r="LD31" s="67"/>
      <c r="LE31" s="67"/>
      <c r="LF31" s="67"/>
      <c r="LG31" s="68"/>
      <c r="LH31" s="66">
        <f>データ!DN7</f>
        <v>0</v>
      </c>
      <c r="LI31" s="67"/>
      <c r="LJ31" s="67"/>
      <c r="LK31" s="67"/>
      <c r="LL31" s="67"/>
      <c r="LM31" s="67"/>
      <c r="LN31" s="67"/>
      <c r="LO31" s="67"/>
      <c r="LP31" s="67"/>
      <c r="LQ31" s="67"/>
      <c r="LR31" s="67"/>
      <c r="LS31" s="67"/>
      <c r="LT31" s="67"/>
      <c r="LU31" s="67"/>
      <c r="LV31" s="67"/>
      <c r="LW31" s="67"/>
      <c r="LX31" s="67"/>
      <c r="LY31" s="67"/>
      <c r="LZ31" s="68"/>
      <c r="MA31" s="66">
        <f>データ!DO7</f>
        <v>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134</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133</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1071</v>
      </c>
      <c r="V52" s="97"/>
      <c r="W52" s="97"/>
      <c r="X52" s="97"/>
      <c r="Y52" s="97"/>
      <c r="Z52" s="97"/>
      <c r="AA52" s="97"/>
      <c r="AB52" s="97"/>
      <c r="AC52" s="97"/>
      <c r="AD52" s="97"/>
      <c r="AE52" s="97"/>
      <c r="AF52" s="97"/>
      <c r="AG52" s="97"/>
      <c r="AH52" s="97"/>
      <c r="AI52" s="97"/>
      <c r="AJ52" s="97"/>
      <c r="AK52" s="97"/>
      <c r="AL52" s="97"/>
      <c r="AM52" s="97"/>
      <c r="AN52" s="97">
        <f>データ!AV7</f>
        <v>1073</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-662.7</v>
      </c>
      <c r="EM52" s="98"/>
      <c r="EN52" s="98"/>
      <c r="EO52" s="98"/>
      <c r="EP52" s="98"/>
      <c r="EQ52" s="98"/>
      <c r="ER52" s="98"/>
      <c r="ES52" s="98"/>
      <c r="ET52" s="98"/>
      <c r="EU52" s="98"/>
      <c r="EV52" s="98"/>
      <c r="EW52" s="98"/>
      <c r="EX52" s="98"/>
      <c r="EY52" s="98"/>
      <c r="EZ52" s="98"/>
      <c r="FA52" s="98"/>
      <c r="FB52" s="98"/>
      <c r="FC52" s="98"/>
      <c r="FD52" s="98"/>
      <c r="FE52" s="98">
        <f>データ!BG7</f>
        <v>-871.1</v>
      </c>
      <c r="FF52" s="98"/>
      <c r="FG52" s="98"/>
      <c r="FH52" s="98"/>
      <c r="FI52" s="98"/>
      <c r="FJ52" s="98"/>
      <c r="FK52" s="98"/>
      <c r="FL52" s="98"/>
      <c r="FM52" s="98"/>
      <c r="FN52" s="98"/>
      <c r="FO52" s="98"/>
      <c r="FP52" s="98"/>
      <c r="FQ52" s="98"/>
      <c r="FR52" s="98"/>
      <c r="FS52" s="98"/>
      <c r="FT52" s="98"/>
      <c r="FU52" s="98"/>
      <c r="FV52" s="98"/>
      <c r="FW52" s="98"/>
      <c r="FX52" s="98">
        <f>データ!BH7</f>
        <v>-1312.5</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-391</v>
      </c>
      <c r="JD52" s="97"/>
      <c r="JE52" s="97"/>
      <c r="JF52" s="97"/>
      <c r="JG52" s="97"/>
      <c r="JH52" s="97"/>
      <c r="JI52" s="97"/>
      <c r="JJ52" s="97"/>
      <c r="JK52" s="97"/>
      <c r="JL52" s="97"/>
      <c r="JM52" s="97"/>
      <c r="JN52" s="97"/>
      <c r="JO52" s="97"/>
      <c r="JP52" s="97"/>
      <c r="JQ52" s="97"/>
      <c r="JR52" s="97"/>
      <c r="JS52" s="97"/>
      <c r="JT52" s="97"/>
      <c r="JU52" s="97"/>
      <c r="JV52" s="97">
        <f>データ!BR7</f>
        <v>-392</v>
      </c>
      <c r="JW52" s="97"/>
      <c r="JX52" s="97"/>
      <c r="JY52" s="97"/>
      <c r="JZ52" s="97"/>
      <c r="KA52" s="97"/>
      <c r="KB52" s="97"/>
      <c r="KC52" s="97"/>
      <c r="KD52" s="97"/>
      <c r="KE52" s="97"/>
      <c r="KF52" s="97"/>
      <c r="KG52" s="97"/>
      <c r="KH52" s="97"/>
      <c r="KI52" s="97"/>
      <c r="KJ52" s="97"/>
      <c r="KK52" s="97"/>
      <c r="KL52" s="97"/>
      <c r="KM52" s="97"/>
      <c r="KN52" s="97"/>
      <c r="KO52" s="97">
        <f>データ!BS7</f>
        <v>-315</v>
      </c>
      <c r="KP52" s="97"/>
      <c r="KQ52" s="97"/>
      <c r="KR52" s="97"/>
      <c r="KS52" s="97"/>
      <c r="KT52" s="97"/>
      <c r="KU52" s="97"/>
      <c r="KV52" s="97"/>
      <c r="KW52" s="97"/>
      <c r="KX52" s="97"/>
      <c r="KY52" s="97"/>
      <c r="KZ52" s="97"/>
      <c r="LA52" s="97"/>
      <c r="LB52" s="97"/>
      <c r="LC52" s="97"/>
      <c r="LD52" s="97"/>
      <c r="LE52" s="97"/>
      <c r="LF52" s="97"/>
      <c r="LG52" s="97"/>
      <c r="LH52" s="97">
        <f>データ!BT7</f>
        <v>-1485</v>
      </c>
      <c r="LI52" s="97"/>
      <c r="LJ52" s="97"/>
      <c r="LK52" s="97"/>
      <c r="LL52" s="97"/>
      <c r="LM52" s="97"/>
      <c r="LN52" s="97"/>
      <c r="LO52" s="97"/>
      <c r="LP52" s="97"/>
      <c r="LQ52" s="97"/>
      <c r="LR52" s="97"/>
      <c r="LS52" s="97"/>
      <c r="LT52" s="97"/>
      <c r="LU52" s="97"/>
      <c r="LV52" s="97"/>
      <c r="LW52" s="97"/>
      <c r="LX52" s="97"/>
      <c r="LY52" s="97"/>
      <c r="LZ52" s="97"/>
      <c r="MA52" s="97">
        <f>データ!BU7</f>
        <v>-372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136</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47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MWBUOYBShBlJQ3jsM2ah+EM/QStGZN9QpFqBMcOBzYeDA9GQLjwxf8UxhBIlR7qWbrFbX7N1I9/mFgc4RYlew==" saltValue="jfWUsTnOsvqD2YjGJy9yS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93</v>
      </c>
      <c r="AN5" s="47" t="s">
        <v>104</v>
      </c>
      <c r="AO5" s="47" t="s">
        <v>95</v>
      </c>
      <c r="AP5" s="47" t="s">
        <v>96</v>
      </c>
      <c r="AQ5" s="47" t="s">
        <v>97</v>
      </c>
      <c r="AR5" s="47" t="s">
        <v>98</v>
      </c>
      <c r="AS5" s="47" t="s">
        <v>99</v>
      </c>
      <c r="AT5" s="47" t="s">
        <v>100</v>
      </c>
      <c r="AU5" s="47" t="s">
        <v>105</v>
      </c>
      <c r="AV5" s="47" t="s">
        <v>106</v>
      </c>
      <c r="AW5" s="47" t="s">
        <v>107</v>
      </c>
      <c r="AX5" s="47" t="s">
        <v>108</v>
      </c>
      <c r="AY5" s="47" t="s">
        <v>94</v>
      </c>
      <c r="AZ5" s="47" t="s">
        <v>95</v>
      </c>
      <c r="BA5" s="47" t="s">
        <v>96</v>
      </c>
      <c r="BB5" s="47" t="s">
        <v>97</v>
      </c>
      <c r="BC5" s="47" t="s">
        <v>98</v>
      </c>
      <c r="BD5" s="47" t="s">
        <v>99</v>
      </c>
      <c r="BE5" s="47" t="s">
        <v>100</v>
      </c>
      <c r="BF5" s="47" t="s">
        <v>90</v>
      </c>
      <c r="BG5" s="47" t="s">
        <v>106</v>
      </c>
      <c r="BH5" s="47" t="s">
        <v>107</v>
      </c>
      <c r="BI5" s="47" t="s">
        <v>93</v>
      </c>
      <c r="BJ5" s="47" t="s">
        <v>94</v>
      </c>
      <c r="BK5" s="47" t="s">
        <v>95</v>
      </c>
      <c r="BL5" s="47" t="s">
        <v>96</v>
      </c>
      <c r="BM5" s="47" t="s">
        <v>97</v>
      </c>
      <c r="BN5" s="47" t="s">
        <v>98</v>
      </c>
      <c r="BO5" s="47" t="s">
        <v>99</v>
      </c>
      <c r="BP5" s="47" t="s">
        <v>100</v>
      </c>
      <c r="BQ5" s="47" t="s">
        <v>90</v>
      </c>
      <c r="BR5" s="47" t="s">
        <v>91</v>
      </c>
      <c r="BS5" s="47" t="s">
        <v>103</v>
      </c>
      <c r="BT5" s="47" t="s">
        <v>93</v>
      </c>
      <c r="BU5" s="47" t="s">
        <v>94</v>
      </c>
      <c r="BV5" s="47" t="s">
        <v>95</v>
      </c>
      <c r="BW5" s="47" t="s">
        <v>96</v>
      </c>
      <c r="BX5" s="47" t="s">
        <v>97</v>
      </c>
      <c r="BY5" s="47" t="s">
        <v>98</v>
      </c>
      <c r="BZ5" s="47" t="s">
        <v>99</v>
      </c>
      <c r="CA5" s="47" t="s">
        <v>100</v>
      </c>
      <c r="CB5" s="47" t="s">
        <v>90</v>
      </c>
      <c r="CC5" s="47" t="s">
        <v>106</v>
      </c>
      <c r="CD5" s="47" t="s">
        <v>107</v>
      </c>
      <c r="CE5" s="47" t="s">
        <v>109</v>
      </c>
      <c r="CF5" s="47" t="s">
        <v>94</v>
      </c>
      <c r="CG5" s="47" t="s">
        <v>95</v>
      </c>
      <c r="CH5" s="47" t="s">
        <v>96</v>
      </c>
      <c r="CI5" s="47" t="s">
        <v>97</v>
      </c>
      <c r="CJ5" s="47" t="s">
        <v>98</v>
      </c>
      <c r="CK5" s="47" t="s">
        <v>99</v>
      </c>
      <c r="CL5" s="47" t="s">
        <v>100</v>
      </c>
      <c r="CM5" s="137"/>
      <c r="CN5" s="137"/>
      <c r="CO5" s="47" t="s">
        <v>90</v>
      </c>
      <c r="CP5" s="47" t="s">
        <v>106</v>
      </c>
      <c r="CQ5" s="47" t="s">
        <v>103</v>
      </c>
      <c r="CR5" s="47" t="s">
        <v>108</v>
      </c>
      <c r="CS5" s="47" t="s">
        <v>104</v>
      </c>
      <c r="CT5" s="47" t="s">
        <v>95</v>
      </c>
      <c r="CU5" s="47" t="s">
        <v>96</v>
      </c>
      <c r="CV5" s="47" t="s">
        <v>97</v>
      </c>
      <c r="CW5" s="47" t="s">
        <v>98</v>
      </c>
      <c r="CX5" s="47" t="s">
        <v>99</v>
      </c>
      <c r="CY5" s="47" t="s">
        <v>100</v>
      </c>
      <c r="CZ5" s="47" t="s">
        <v>90</v>
      </c>
      <c r="DA5" s="47" t="s">
        <v>106</v>
      </c>
      <c r="DB5" s="47" t="s">
        <v>107</v>
      </c>
      <c r="DC5" s="47" t="s">
        <v>108</v>
      </c>
      <c r="DD5" s="47" t="s">
        <v>110</v>
      </c>
      <c r="DE5" s="47" t="s">
        <v>95</v>
      </c>
      <c r="DF5" s="47" t="s">
        <v>96</v>
      </c>
      <c r="DG5" s="47" t="s">
        <v>97</v>
      </c>
      <c r="DH5" s="47" t="s">
        <v>98</v>
      </c>
      <c r="DI5" s="47" t="s">
        <v>99</v>
      </c>
      <c r="DJ5" s="47" t="s">
        <v>35</v>
      </c>
      <c r="DK5" s="47" t="s">
        <v>101</v>
      </c>
      <c r="DL5" s="47" t="s">
        <v>102</v>
      </c>
      <c r="DM5" s="47" t="s">
        <v>107</v>
      </c>
      <c r="DN5" s="47" t="s">
        <v>93</v>
      </c>
      <c r="DO5" s="47" t="s">
        <v>110</v>
      </c>
      <c r="DP5" s="47" t="s">
        <v>95</v>
      </c>
      <c r="DQ5" s="47" t="s">
        <v>96</v>
      </c>
      <c r="DR5" s="47" t="s">
        <v>97</v>
      </c>
      <c r="DS5" s="47" t="s">
        <v>98</v>
      </c>
      <c r="DT5" s="47" t="s">
        <v>99</v>
      </c>
      <c r="DU5" s="47" t="s">
        <v>100</v>
      </c>
    </row>
    <row r="6" spans="1:125" s="54" customFormat="1" x14ac:dyDescent="0.15">
      <c r="A6" s="37" t="s">
        <v>111</v>
      </c>
      <c r="B6" s="48">
        <f>B8</f>
        <v>2024</v>
      </c>
      <c r="C6" s="48">
        <f t="shared" ref="C6:X6" si="1">C8</f>
        <v>242080</v>
      </c>
      <c r="D6" s="48">
        <f t="shared" si="1"/>
        <v>47</v>
      </c>
      <c r="E6" s="48">
        <f t="shared" si="1"/>
        <v>14</v>
      </c>
      <c r="F6" s="48">
        <f t="shared" si="1"/>
        <v>0</v>
      </c>
      <c r="G6" s="48">
        <f t="shared" si="1"/>
        <v>4</v>
      </c>
      <c r="H6" s="48" t="str">
        <f>SUBSTITUTE(H8,"　","")</f>
        <v>三重県名張市</v>
      </c>
      <c r="I6" s="48" t="str">
        <f t="shared" si="1"/>
        <v>市営桔梗が丘駅南駐車場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31</v>
      </c>
      <c r="S6" s="50" t="str">
        <f t="shared" si="1"/>
        <v>駅</v>
      </c>
      <c r="T6" s="50" t="str">
        <f t="shared" si="1"/>
        <v>有</v>
      </c>
      <c r="U6" s="51">
        <f t="shared" si="1"/>
        <v>449</v>
      </c>
      <c r="V6" s="51">
        <f t="shared" si="1"/>
        <v>12</v>
      </c>
      <c r="W6" s="51">
        <f t="shared" si="1"/>
        <v>600</v>
      </c>
      <c r="X6" s="50" t="str">
        <f t="shared" si="1"/>
        <v>無</v>
      </c>
      <c r="Y6" s="52">
        <f>IF(Y8="-",NA(),Y8)</f>
        <v>100</v>
      </c>
      <c r="Z6" s="52">
        <f t="shared" ref="Z6:AH6" si="2">IF(Z8="-",NA(),Z8)</f>
        <v>100</v>
      </c>
      <c r="AA6" s="52">
        <f t="shared" si="2"/>
        <v>7.1</v>
      </c>
      <c r="AB6" s="52">
        <f t="shared" si="2"/>
        <v>0</v>
      </c>
      <c r="AC6" s="52">
        <f t="shared" si="2"/>
        <v>0</v>
      </c>
      <c r="AD6" s="52">
        <f t="shared" si="2"/>
        <v>383.4</v>
      </c>
      <c r="AE6" s="52">
        <f t="shared" si="2"/>
        <v>338.4</v>
      </c>
      <c r="AF6" s="52">
        <f t="shared" si="2"/>
        <v>1268.9000000000001</v>
      </c>
      <c r="AG6" s="52">
        <f t="shared" si="2"/>
        <v>2075.9</v>
      </c>
      <c r="AH6" s="52">
        <f t="shared" si="2"/>
        <v>1433.6</v>
      </c>
      <c r="AI6" s="49" t="str">
        <f>IF(AI8="-","",IF(AI8="-","【-】","【"&amp;SUBSTITUTE(TEXT(AI8,"#,##0.0"),"-","△")&amp;"】"))</f>
        <v>【1,604.7】</v>
      </c>
      <c r="AJ6" s="52">
        <f>IF(AJ8="-",NA(),AJ8)</f>
        <v>86.8</v>
      </c>
      <c r="AK6" s="52">
        <f t="shared" ref="AK6:AS6" si="3">IF(AK8="-",NA(),AK8)</f>
        <v>89</v>
      </c>
      <c r="AL6" s="52">
        <f t="shared" si="3"/>
        <v>0</v>
      </c>
      <c r="AM6" s="52">
        <f t="shared" si="3"/>
        <v>100</v>
      </c>
      <c r="AN6" s="52">
        <f t="shared" si="3"/>
        <v>100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1071</v>
      </c>
      <c r="AV6" s="53">
        <f t="shared" ref="AV6:BD6" si="4">IF(AV8="-",NA(),AV8)</f>
        <v>1073</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-662.7</v>
      </c>
      <c r="BG6" s="52">
        <f t="shared" ref="BG6:BO6" si="5">IF(BG8="-",NA(),BG8)</f>
        <v>-871.1</v>
      </c>
      <c r="BH6" s="52">
        <f t="shared" si="5"/>
        <v>-1312.5</v>
      </c>
      <c r="BI6" s="52">
        <f t="shared" si="5"/>
        <v>0</v>
      </c>
      <c r="BJ6" s="52">
        <f t="shared" si="5"/>
        <v>0</v>
      </c>
      <c r="BK6" s="52">
        <f t="shared" si="5"/>
        <v>-122.5</v>
      </c>
      <c r="BL6" s="52">
        <f t="shared" si="5"/>
        <v>8.5</v>
      </c>
      <c r="BM6" s="52">
        <f t="shared" si="5"/>
        <v>26.6</v>
      </c>
      <c r="BN6" s="52">
        <f t="shared" si="5"/>
        <v>35.4</v>
      </c>
      <c r="BO6" s="52">
        <f t="shared" si="5"/>
        <v>27.3</v>
      </c>
      <c r="BP6" s="49" t="str">
        <f>IF(BP8="-","",IF(BP8="-","【-】","【"&amp;SUBSTITUTE(TEXT(BP8,"#,##0.0"),"-","△")&amp;"】"))</f>
        <v>【2.0】</v>
      </c>
      <c r="BQ6" s="53">
        <f>IF(BQ8="-",NA(),BQ8)</f>
        <v>-391</v>
      </c>
      <c r="BR6" s="53">
        <f t="shared" ref="BR6:BZ6" si="6">IF(BR8="-",NA(),BR8)</f>
        <v>-392</v>
      </c>
      <c r="BS6" s="53">
        <f t="shared" si="6"/>
        <v>-315</v>
      </c>
      <c r="BT6" s="53">
        <f t="shared" si="6"/>
        <v>-1485</v>
      </c>
      <c r="BU6" s="53">
        <f t="shared" si="6"/>
        <v>-372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112</v>
      </c>
      <c r="CM6" s="51">
        <f t="shared" ref="CM6:CN6" si="7">CM8</f>
        <v>47</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8.3000000000000007</v>
      </c>
      <c r="DL6" s="52">
        <f t="shared" ref="DL6:DT6" si="9">IF(DL8="-",NA(),DL8)</f>
        <v>8.3000000000000007</v>
      </c>
      <c r="DM6" s="52">
        <f t="shared" si="9"/>
        <v>8.3000000000000007</v>
      </c>
      <c r="DN6" s="52">
        <f t="shared" si="9"/>
        <v>0</v>
      </c>
      <c r="DO6" s="52">
        <f t="shared" si="9"/>
        <v>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113</v>
      </c>
      <c r="B7" s="48">
        <f t="shared" ref="B7:X7" si="10">B8</f>
        <v>2024</v>
      </c>
      <c r="C7" s="48">
        <f t="shared" si="10"/>
        <v>242080</v>
      </c>
      <c r="D7" s="48">
        <f t="shared" si="10"/>
        <v>47</v>
      </c>
      <c r="E7" s="48">
        <f t="shared" si="10"/>
        <v>14</v>
      </c>
      <c r="F7" s="48">
        <f t="shared" si="10"/>
        <v>0</v>
      </c>
      <c r="G7" s="48">
        <f t="shared" si="10"/>
        <v>4</v>
      </c>
      <c r="H7" s="48" t="str">
        <f t="shared" si="10"/>
        <v>三重県　名張市</v>
      </c>
      <c r="I7" s="48" t="str">
        <f t="shared" si="10"/>
        <v>市営桔梗が丘駅南駐車場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31</v>
      </c>
      <c r="S7" s="50" t="str">
        <f t="shared" si="10"/>
        <v>駅</v>
      </c>
      <c r="T7" s="50" t="str">
        <f t="shared" si="10"/>
        <v>有</v>
      </c>
      <c r="U7" s="51">
        <f t="shared" si="10"/>
        <v>449</v>
      </c>
      <c r="V7" s="51">
        <f t="shared" si="10"/>
        <v>12</v>
      </c>
      <c r="W7" s="51">
        <f t="shared" si="10"/>
        <v>600</v>
      </c>
      <c r="X7" s="50" t="str">
        <f t="shared" si="10"/>
        <v>無</v>
      </c>
      <c r="Y7" s="52">
        <f>Y8</f>
        <v>100</v>
      </c>
      <c r="Z7" s="52">
        <f t="shared" ref="Z7:AH7" si="11">Z8</f>
        <v>100</v>
      </c>
      <c r="AA7" s="52">
        <f t="shared" si="11"/>
        <v>7.1</v>
      </c>
      <c r="AB7" s="52">
        <f t="shared" si="11"/>
        <v>0</v>
      </c>
      <c r="AC7" s="52">
        <f t="shared" si="11"/>
        <v>0</v>
      </c>
      <c r="AD7" s="52">
        <f t="shared" si="11"/>
        <v>383.4</v>
      </c>
      <c r="AE7" s="52">
        <f t="shared" si="11"/>
        <v>338.4</v>
      </c>
      <c r="AF7" s="52">
        <f t="shared" si="11"/>
        <v>1268.9000000000001</v>
      </c>
      <c r="AG7" s="52">
        <f t="shared" si="11"/>
        <v>2075.9</v>
      </c>
      <c r="AH7" s="52">
        <f t="shared" si="11"/>
        <v>1433.6</v>
      </c>
      <c r="AI7" s="49"/>
      <c r="AJ7" s="52">
        <f>AJ8</f>
        <v>86.8</v>
      </c>
      <c r="AK7" s="52">
        <f t="shared" ref="AK7:AS7" si="12">AK8</f>
        <v>89</v>
      </c>
      <c r="AL7" s="52">
        <f t="shared" si="12"/>
        <v>0</v>
      </c>
      <c r="AM7" s="52">
        <f t="shared" si="12"/>
        <v>100</v>
      </c>
      <c r="AN7" s="52">
        <f t="shared" si="12"/>
        <v>100</v>
      </c>
      <c r="AO7" s="52">
        <f t="shared" si="12"/>
        <v>10.199999999999999</v>
      </c>
      <c r="AP7" s="52">
        <f t="shared" si="12"/>
        <v>5.0999999999999996</v>
      </c>
      <c r="AQ7" s="52">
        <f t="shared" si="12"/>
        <v>1.9</v>
      </c>
      <c r="AR7" s="52">
        <f t="shared" si="12"/>
        <v>3.3</v>
      </c>
      <c r="AS7" s="52">
        <f t="shared" si="12"/>
        <v>3.8</v>
      </c>
      <c r="AT7" s="49"/>
      <c r="AU7" s="53">
        <f>AU8</f>
        <v>1071</v>
      </c>
      <c r="AV7" s="53">
        <f t="shared" ref="AV7:BD7" si="13">AV8</f>
        <v>1073</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-662.7</v>
      </c>
      <c r="BG7" s="52">
        <f t="shared" ref="BG7:BO7" si="14">BG8</f>
        <v>-871.1</v>
      </c>
      <c r="BH7" s="52">
        <f t="shared" si="14"/>
        <v>-1312.5</v>
      </c>
      <c r="BI7" s="52">
        <f t="shared" si="14"/>
        <v>0</v>
      </c>
      <c r="BJ7" s="52">
        <f t="shared" si="14"/>
        <v>0</v>
      </c>
      <c r="BK7" s="52">
        <f t="shared" si="14"/>
        <v>-122.5</v>
      </c>
      <c r="BL7" s="52">
        <f t="shared" si="14"/>
        <v>8.5</v>
      </c>
      <c r="BM7" s="52">
        <f t="shared" si="14"/>
        <v>26.6</v>
      </c>
      <c r="BN7" s="52">
        <f t="shared" si="14"/>
        <v>35.4</v>
      </c>
      <c r="BO7" s="52">
        <f t="shared" si="14"/>
        <v>27.3</v>
      </c>
      <c r="BP7" s="49"/>
      <c r="BQ7" s="53">
        <f>BQ8</f>
        <v>-391</v>
      </c>
      <c r="BR7" s="53">
        <f t="shared" ref="BR7:BZ7" si="15">BR8</f>
        <v>-392</v>
      </c>
      <c r="BS7" s="53">
        <f t="shared" si="15"/>
        <v>-315</v>
      </c>
      <c r="BT7" s="53">
        <f t="shared" si="15"/>
        <v>-1485</v>
      </c>
      <c r="BU7" s="53">
        <f t="shared" si="15"/>
        <v>-372</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112</v>
      </c>
      <c r="CL7" s="49"/>
      <c r="CM7" s="51">
        <f>CM8</f>
        <v>47</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8.3000000000000007</v>
      </c>
      <c r="DL7" s="52">
        <f t="shared" ref="DL7:DT7" si="17">DL8</f>
        <v>8.3000000000000007</v>
      </c>
      <c r="DM7" s="52">
        <f t="shared" si="17"/>
        <v>8.3000000000000007</v>
      </c>
      <c r="DN7" s="52">
        <f t="shared" si="17"/>
        <v>0</v>
      </c>
      <c r="DO7" s="52">
        <f t="shared" si="17"/>
        <v>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242080</v>
      </c>
      <c r="D8" s="55">
        <v>47</v>
      </c>
      <c r="E8" s="55">
        <v>14</v>
      </c>
      <c r="F8" s="55">
        <v>0</v>
      </c>
      <c r="G8" s="55">
        <v>4</v>
      </c>
      <c r="H8" s="55" t="s">
        <v>115</v>
      </c>
      <c r="I8" s="55" t="s">
        <v>116</v>
      </c>
      <c r="J8" s="55" t="s">
        <v>117</v>
      </c>
      <c r="K8" s="55" t="s">
        <v>118</v>
      </c>
      <c r="L8" s="55" t="s">
        <v>119</v>
      </c>
      <c r="M8" s="55" t="s">
        <v>120</v>
      </c>
      <c r="N8" s="55" t="s">
        <v>121</v>
      </c>
      <c r="O8" s="56" t="s">
        <v>122</v>
      </c>
      <c r="P8" s="57" t="s">
        <v>123</v>
      </c>
      <c r="Q8" s="57" t="s">
        <v>124</v>
      </c>
      <c r="R8" s="58">
        <v>31</v>
      </c>
      <c r="S8" s="57" t="s">
        <v>125</v>
      </c>
      <c r="T8" s="57" t="s">
        <v>126</v>
      </c>
      <c r="U8" s="58">
        <v>449</v>
      </c>
      <c r="V8" s="58">
        <v>12</v>
      </c>
      <c r="W8" s="58">
        <v>600</v>
      </c>
      <c r="X8" s="57" t="s">
        <v>127</v>
      </c>
      <c r="Y8" s="59">
        <v>100</v>
      </c>
      <c r="Z8" s="59">
        <v>100</v>
      </c>
      <c r="AA8" s="59">
        <v>7.1</v>
      </c>
      <c r="AB8" s="59">
        <v>0</v>
      </c>
      <c r="AC8" s="59">
        <v>0</v>
      </c>
      <c r="AD8" s="59">
        <v>383.4</v>
      </c>
      <c r="AE8" s="59">
        <v>338.4</v>
      </c>
      <c r="AF8" s="59">
        <v>1268.9000000000001</v>
      </c>
      <c r="AG8" s="59">
        <v>2075.9</v>
      </c>
      <c r="AH8" s="59">
        <v>1433.6</v>
      </c>
      <c r="AI8" s="56">
        <v>1604.7</v>
      </c>
      <c r="AJ8" s="59">
        <v>86.8</v>
      </c>
      <c r="AK8" s="59">
        <v>89</v>
      </c>
      <c r="AL8" s="59">
        <v>0</v>
      </c>
      <c r="AM8" s="59">
        <v>100</v>
      </c>
      <c r="AN8" s="59">
        <v>100</v>
      </c>
      <c r="AO8" s="59">
        <v>10.199999999999999</v>
      </c>
      <c r="AP8" s="59">
        <v>5.0999999999999996</v>
      </c>
      <c r="AQ8" s="59">
        <v>1.9</v>
      </c>
      <c r="AR8" s="59">
        <v>3.3</v>
      </c>
      <c r="AS8" s="59">
        <v>3.8</v>
      </c>
      <c r="AT8" s="56">
        <v>3.8</v>
      </c>
      <c r="AU8" s="60">
        <v>1071</v>
      </c>
      <c r="AV8" s="60">
        <v>1073</v>
      </c>
      <c r="AW8" s="60">
        <v>0</v>
      </c>
      <c r="AX8" s="60">
        <v>0</v>
      </c>
      <c r="AY8" s="60">
        <v>0</v>
      </c>
      <c r="AZ8" s="60">
        <v>407</v>
      </c>
      <c r="BA8" s="60">
        <v>166</v>
      </c>
      <c r="BB8" s="60">
        <v>18</v>
      </c>
      <c r="BC8" s="60">
        <v>22</v>
      </c>
      <c r="BD8" s="60">
        <v>59</v>
      </c>
      <c r="BE8" s="60">
        <v>39</v>
      </c>
      <c r="BF8" s="59">
        <v>-662.7</v>
      </c>
      <c r="BG8" s="59">
        <v>-871.1</v>
      </c>
      <c r="BH8" s="59">
        <v>-1312.5</v>
      </c>
      <c r="BI8" s="59">
        <v>0</v>
      </c>
      <c r="BJ8" s="59">
        <v>0</v>
      </c>
      <c r="BK8" s="59">
        <v>-122.5</v>
      </c>
      <c r="BL8" s="59">
        <v>8.5</v>
      </c>
      <c r="BM8" s="59">
        <v>26.6</v>
      </c>
      <c r="BN8" s="59">
        <v>35.4</v>
      </c>
      <c r="BO8" s="59">
        <v>27.3</v>
      </c>
      <c r="BP8" s="56">
        <v>2</v>
      </c>
      <c r="BQ8" s="60">
        <v>-391</v>
      </c>
      <c r="BR8" s="60">
        <v>-392</v>
      </c>
      <c r="BS8" s="60">
        <v>-315</v>
      </c>
      <c r="BT8" s="61">
        <v>-1485</v>
      </c>
      <c r="BU8" s="61">
        <v>-372</v>
      </c>
      <c r="BV8" s="60">
        <v>2576</v>
      </c>
      <c r="BW8" s="60">
        <v>4153</v>
      </c>
      <c r="BX8" s="60">
        <v>6140</v>
      </c>
      <c r="BY8" s="60">
        <v>9344</v>
      </c>
      <c r="BZ8" s="60">
        <v>6621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47</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70.3</v>
      </c>
      <c r="DF8" s="59">
        <v>70</v>
      </c>
      <c r="DG8" s="59">
        <v>47.6</v>
      </c>
      <c r="DH8" s="59">
        <v>35.9</v>
      </c>
      <c r="DI8" s="59">
        <v>24.8</v>
      </c>
      <c r="DJ8" s="56">
        <v>73.400000000000006</v>
      </c>
      <c r="DK8" s="59">
        <v>8.3000000000000007</v>
      </c>
      <c r="DL8" s="59">
        <v>8.3000000000000007</v>
      </c>
      <c r="DM8" s="59">
        <v>8.3000000000000007</v>
      </c>
      <c r="DN8" s="59">
        <v>0</v>
      </c>
      <c r="DO8" s="59">
        <v>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