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駐車場\07_名張市\"/>
    </mc:Choice>
  </mc:AlternateContent>
  <xr:revisionPtr revIDLastSave="0" documentId="13_ncr:1_{92FB9C92-9741-4DD2-87E6-46D3344289F6}" xr6:coauthVersionLast="47" xr6:coauthVersionMax="47" xr10:uidLastSave="{00000000-0000-0000-0000-000000000000}"/>
  <workbookProtection workbookAlgorithmName="SHA-512" workbookHashValue="Iq6E2Bqp7ehAnw8ejeomZn07swthNsz9qtsQA4eYStcImX2W0Z6xMxi7/nVQj5g0d5Up35az9Z5cio+pFpal0Q==" workbookSaltValue="tE5SvoRc3UtnWXbmVcbtbQ=="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X52" i="4"/>
  <c r="FE52" i="4"/>
  <c r="EL52" i="4"/>
  <c r="BZ52" i="4"/>
  <c r="BG52" i="4"/>
  <c r="AN52" i="4"/>
  <c r="MA32" i="4"/>
  <c r="LH32" i="4"/>
  <c r="KO32" i="4"/>
  <c r="JV32" i="4"/>
  <c r="JC32" i="4"/>
  <c r="HJ32" i="4"/>
  <c r="GQ32" i="4"/>
  <c r="FX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B6" i="4" l="1"/>
  <c r="LH30" i="4"/>
  <c r="IE76" i="4"/>
  <c r="BZ51" i="4"/>
  <c r="GQ30" i="4"/>
  <c r="BZ30" i="4"/>
  <c r="BK76" i="4"/>
  <c r="LH51" i="4"/>
  <c r="LT76" i="4"/>
  <c r="GQ51" i="4"/>
  <c r="B11" i="5"/>
  <c r="F11" i="5"/>
  <c r="C11" i="5"/>
  <c r="D11" i="5"/>
  <c r="AG76" i="4" l="1"/>
  <c r="JV51" i="4"/>
  <c r="KP76" i="4"/>
  <c r="FE51" i="4"/>
  <c r="JV30" i="4"/>
  <c r="HA76" i="4"/>
  <c r="AN51" i="4"/>
  <c r="FE30" i="4"/>
  <c r="AN30" i="4"/>
  <c r="BZ76" i="4"/>
  <c r="CS30" i="4"/>
  <c r="MA51" i="4"/>
  <c r="MI76" i="4"/>
  <c r="HJ51" i="4"/>
  <c r="MA30" i="4"/>
  <c r="IT76" i="4"/>
  <c r="CS51" i="4"/>
  <c r="HJ30" i="4"/>
  <c r="EL30" i="4"/>
  <c r="U30" i="4"/>
  <c r="R76" i="4"/>
  <c r="JC51" i="4"/>
  <c r="KA76" i="4"/>
  <c r="EL51" i="4"/>
  <c r="JC30" i="4"/>
  <c r="GL76" i="4"/>
  <c r="U51" i="4"/>
  <c r="LE76" i="4"/>
  <c r="FX51" i="4"/>
  <c r="KO30" i="4"/>
  <c r="HP76" i="4"/>
  <c r="BG51" i="4"/>
  <c r="FX30" i="4"/>
  <c r="BG30" i="4"/>
  <c r="AV76" i="4"/>
  <c r="KO51" i="4"/>
</calcChain>
</file>

<file path=xl/sharedStrings.xml><?xml version="1.0" encoding="utf-8"?>
<sst xmlns="http://schemas.openxmlformats.org/spreadsheetml/2006/main" count="278" uniqueCount="142">
  <si>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</si>
  <si>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</si>
  <si>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</si>
  <si>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</si>
  <si>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</si>
  <si>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</si>
  <si>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</si>
  <si>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</si>
  <si>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</si>
  <si>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</si>
  <si>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</si>
  <si>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</si>
  <si>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</si>
  <si>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</si>
  <si>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</si>
  <si>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</si>
  <si>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</si>
  <si>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</si>
  <si>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</si>
  <si>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</si>
  <si>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</si>
  <si>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</si>
  <si>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</si>
  <si>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</si>
  <si>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</si>
  <si>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</si>
  <si>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</si>
  <si>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</si>
  <si>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</si>
  <si>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</si>
  <si>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</si>
  <si>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</si>
  <si>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</si>
  <si>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</si>
  <si>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</si>
  <si>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</si>
  <si>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</si>
  <si>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</si>
  <si>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</si>
  <si>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</si>
  <si>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</si>
  <si>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</si>
  <si>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</si>
  <si>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</si>
  <si>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</si>
  <si>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</si>
  <si>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</si>
  <si>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</si>
  <si>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</si>
  <si>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</si>
  <si>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</si>
  <si>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</si>
  <si>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</si>
  <si>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</si>
  <si>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</si>
  <si>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</si>
  <si>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</si>
  <si>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</si>
  <si>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</si>
  <si>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</si>
  <si>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</si>
  <si>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</si>
  <si>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</si>
  <si>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</si>
  <si>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</si>
  <si>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</si>
  <si>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</si>
  <si>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</si>
  <si>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</si>
  <si>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</si>
  <si>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</si>
  <si>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</si>
  <si>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</si>
  <si>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</si>
  <si>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</si>
  <si>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</si>
  <si>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</si>
  <si>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</si>
  <si>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</si>
  <si>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</si>
  <si>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</si>
  <si>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</si>
  <si>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</si>
  <si>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</si>
  <si>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</si>
  <si>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</si>
  <si>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</si>
  <si>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</si>
  <si>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</si>
  <si>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</si>
  <si>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</si>
  <si>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</si>
  <si>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</si>
  <si>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</si>
  <si>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</si>
  <si>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</si>
  <si>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</si>
  <si>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</si>
  <si>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</si>
  <si>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</si>
  <si>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</si>
  <si>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</si>
  <si>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</si>
  <si>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当該値(N-4)</t>
    <phoneticPr fontId="5"/>
  </si>
  <si>
    <t>当該値(N-3)</t>
    <phoneticPr fontId="5"/>
  </si>
  <si>
    <t>当該値(N-1)</t>
    <phoneticPr fontId="5"/>
  </si>
  <si>
    <t>当該値(N-3)</t>
    <phoneticPr fontId="5"/>
  </si>
  <si>
    <t>当該値(N-2)</t>
    <phoneticPr fontId="5"/>
  </si>
  <si>
    <t>当該値(N)</t>
    <phoneticPr fontId="5"/>
  </si>
  <si>
    <t>当該値(N-2)</t>
    <phoneticPr fontId="5"/>
  </si>
  <si>
    <t>当該値(N)</t>
    <phoneticPr fontId="5"/>
  </si>
  <si>
    <t>当該値(N-2)</t>
    <phoneticPr fontId="5"/>
  </si>
  <si>
    <t>当該値(N)</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</si>
  <si>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</si>
  <si>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</si>
  <si>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</si>
  <si>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</si>
  <si>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</si>
  <si>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</si>
  <si>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</si>
  <si>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</si>
  <si>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名張市</t>
  </si>
  <si>
    <t>市営栄町駐車場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</si>
  <si>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</si>
  <si>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</si>
  <si>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</si>
  <si>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</si>
  <si>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</si>
  <si>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</si>
  <si>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</si>
  <si>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</si>
  <si>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</si>
  <si>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</si>
  <si>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</si>
  <si>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</si>
  <si>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</si>
  <si>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</si>
  <si>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</si>
  <si>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令和４年度以降収益は増加傾向に転じ、当該年度についても対前年度比より増加している。</t>
    <rPh sb="1" eb="3">
      <t>レイワ</t>
    </rPh>
    <rPh sb="4" eb="5">
      <t>ネン</t>
    </rPh>
    <rPh sb="5" eb="6">
      <t>ド</t>
    </rPh>
    <rPh sb="6" eb="8">
      <t>イコウ</t>
    </rPh>
    <rPh sb="8" eb="10">
      <t>シュウエキ</t>
    </rPh>
    <rPh sb="11" eb="13">
      <t>ゾウカ</t>
    </rPh>
    <rPh sb="13" eb="15">
      <t>ケイコウ</t>
    </rPh>
    <rPh sb="16" eb="17">
      <t>テン</t>
    </rPh>
    <rPh sb="19" eb="23">
      <t>トウガイネンド</t>
    </rPh>
    <rPh sb="28" eb="33">
      <t>タイゼンネンドヒ</t>
    </rPh>
    <rPh sb="35" eb="37">
      <t>ゾウカ</t>
    </rPh>
    <phoneticPr fontId="5"/>
  </si>
  <si>
    <r>
      <t>　平成３０年度に施設機械を更新したことにより、修繕費用のみ</t>
    </r>
    <r>
      <rPr>
        <sz val="11"/>
        <rFont val="ＭＳ ゴシック"/>
        <family val="3"/>
        <charset val="128"/>
      </rPr>
      <t>計上</t>
    </r>
    <r>
      <rPr>
        <sz val="11"/>
        <color theme="1"/>
        <rFont val="ＭＳ ゴシック"/>
        <family val="3"/>
        <charset val="128"/>
      </rPr>
      <t>している。</t>
    </r>
    <rPh sb="1" eb="3">
      <t>ヘイセイ</t>
    </rPh>
    <rPh sb="5" eb="7">
      <t>ネンド</t>
    </rPh>
    <rPh sb="8" eb="10">
      <t>シセツ</t>
    </rPh>
    <rPh sb="10" eb="12">
      <t>キカイ</t>
    </rPh>
    <rPh sb="13" eb="15">
      <t>コウシン</t>
    </rPh>
    <rPh sb="23" eb="25">
      <t>シュウゼン</t>
    </rPh>
    <rPh sb="25" eb="27">
      <t>ヒヨウ</t>
    </rPh>
    <rPh sb="29" eb="31">
      <t>ケイジョウ</t>
    </rPh>
    <phoneticPr fontId="5"/>
  </si>
  <si>
    <t>　施設機械を更新する際に２４時間営業としたことで利用者の利便性が向上した。
　令和４年度以降は、利用者数が増加傾向にあり当該年度についても、対前年度比より増加している。</t>
    <rPh sb="1" eb="3">
      <t>シセツ</t>
    </rPh>
    <rPh sb="3" eb="5">
      <t>キカイ</t>
    </rPh>
    <rPh sb="6" eb="8">
      <t>コウシン</t>
    </rPh>
    <rPh sb="10" eb="11">
      <t>サイ</t>
    </rPh>
    <rPh sb="14" eb="16">
      <t>ジカン</t>
    </rPh>
    <rPh sb="16" eb="18">
      <t>エイギョウ</t>
    </rPh>
    <rPh sb="24" eb="26">
      <t>リヨウ</t>
    </rPh>
    <rPh sb="26" eb="27">
      <t>シャ</t>
    </rPh>
    <rPh sb="28" eb="31">
      <t>リベンセイ</t>
    </rPh>
    <rPh sb="32" eb="34">
      <t>コウジョウ</t>
    </rPh>
    <rPh sb="39" eb="41">
      <t>レイワ</t>
    </rPh>
    <rPh sb="42" eb="43">
      <t>ネン</t>
    </rPh>
    <rPh sb="43" eb="44">
      <t>ド</t>
    </rPh>
    <rPh sb="44" eb="46">
      <t>イコウ</t>
    </rPh>
    <rPh sb="48" eb="52">
      <t>リヨウシャスウ</t>
    </rPh>
    <rPh sb="53" eb="57">
      <t>ゾウカケイコウ</t>
    </rPh>
    <rPh sb="60" eb="64">
      <t>トウガイネンド</t>
    </rPh>
    <rPh sb="70" eb="75">
      <t>タイゼンネンドヒ</t>
    </rPh>
    <rPh sb="77" eb="79">
      <t>ゾウカ</t>
    </rPh>
    <phoneticPr fontId="5"/>
  </si>
  <si>
    <t>　令和４年度以降は、利用者数が増加傾向にあり収益についても、増加している。
　当施設の周辺駐車場の状況等も考慮しながら適切な管理運営を行う。</t>
    <rPh sb="30" eb="32">
      <t>ゾウカ</t>
    </rPh>
    <rPh sb="39" eb="42">
      <t>トウシセツ</t>
    </rPh>
    <rPh sb="43" eb="45">
      <t>シュウヘン</t>
    </rPh>
    <rPh sb="45" eb="48">
      <t>チュウシャジョウ</t>
    </rPh>
    <rPh sb="49" eb="51">
      <t>ジョウキョウ</t>
    </rPh>
    <rPh sb="51" eb="52">
      <t>トウ</t>
    </rPh>
    <rPh sb="53" eb="55">
      <t>コウリョ</t>
    </rPh>
    <rPh sb="59" eb="61">
      <t>テキセツ</t>
    </rPh>
    <rPh sb="62" eb="64">
      <t>カンリ</t>
    </rPh>
    <rPh sb="64" eb="66">
      <t>ウンエイ</t>
    </rPh>
    <rPh sb="67" eb="6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</si>
</sst>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153.69999999999999</c:v>
                </c:pt>
                <c:pt idx="3">
                  <c:v>168.2</c:v>
                </c:pt>
                <c:pt idx="4">
                  <c:v>231.9</c:v>
                </c:pt>
              </c:numCache>
            </c:numRef>
          </c:val>
          <c:extLst>
            <c:ext xmlns:c16="http://schemas.microsoft.com/office/drawing/2014/chart" uri="{C3380CC4-5D6E-409C-BE32-E72D297353CC}">
              <c16:uniqueId val="{00000000-E547-407B-A086-70C7D49516C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E547-407B-A086-70C7D49516C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160-4847-A895-BADC0459BCA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2160-4847-A895-BADC0459BCA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1F9-49F3-B044-5934DEE051A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1F9-49F3-B044-5934DEE051A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9B8-4319-A459-6A1ED48E85D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9B8-4319-A459-6A1ED48E85D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41</c:v>
                </c:pt>
                <c:pt idx="1">
                  <c:v>33</c:v>
                </c:pt>
                <c:pt idx="2">
                  <c:v>0</c:v>
                </c:pt>
                <c:pt idx="3">
                  <c:v>0</c:v>
                </c:pt>
                <c:pt idx="4">
                  <c:v>0</c:v>
                </c:pt>
              </c:numCache>
            </c:numRef>
          </c:val>
          <c:extLst>
            <c:ext xmlns:c16="http://schemas.microsoft.com/office/drawing/2014/chart" uri="{C3380CC4-5D6E-409C-BE32-E72D297353CC}">
              <c16:uniqueId val="{00000000-7BBE-4E79-A902-6B5D96C4399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BBE-4E79-A902-6B5D96C4399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327</c:v>
                </c:pt>
                <c:pt idx="1">
                  <c:v>268</c:v>
                </c:pt>
                <c:pt idx="2">
                  <c:v>0</c:v>
                </c:pt>
                <c:pt idx="3">
                  <c:v>0</c:v>
                </c:pt>
                <c:pt idx="4">
                  <c:v>0</c:v>
                </c:pt>
              </c:numCache>
            </c:numRef>
          </c:val>
          <c:extLst>
            <c:ext xmlns:c16="http://schemas.microsoft.com/office/drawing/2014/chart" uri="{C3380CC4-5D6E-409C-BE32-E72D297353CC}">
              <c16:uniqueId val="{00000000-C5EA-40B7-A91F-D6D9662BB2F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C5EA-40B7-A91F-D6D9662BB2F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35.6</c:v>
                </c:pt>
                <c:pt idx="1">
                  <c:v>33.299999999999997</c:v>
                </c:pt>
                <c:pt idx="2">
                  <c:v>68.900000000000006</c:v>
                </c:pt>
                <c:pt idx="3">
                  <c:v>84.4</c:v>
                </c:pt>
                <c:pt idx="4">
                  <c:v>100</c:v>
                </c:pt>
              </c:numCache>
            </c:numRef>
          </c:val>
          <c:extLst>
            <c:ext xmlns:c16="http://schemas.microsoft.com/office/drawing/2014/chart" uri="{C3380CC4-5D6E-409C-BE32-E72D297353CC}">
              <c16:uniqueId val="{00000000-01B7-40AA-BB3A-C765D0474F2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01B7-40AA-BB3A-C765D0474F2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-69.599999999999994</c:v>
                </c:pt>
                <c:pt idx="1">
                  <c:v>-49.8</c:v>
                </c:pt>
                <c:pt idx="2">
                  <c:v>0</c:v>
                </c:pt>
                <c:pt idx="3">
                  <c:v>40.6</c:v>
                </c:pt>
                <c:pt idx="4">
                  <c:v>56.9</c:v>
                </c:pt>
              </c:numCache>
            </c:numRef>
          </c:val>
          <c:extLst>
            <c:ext xmlns:c16="http://schemas.microsoft.com/office/drawing/2014/chart" uri="{C3380CC4-5D6E-409C-BE32-E72D297353CC}">
              <c16:uniqueId val="{00000000-9EB6-4C92-A56E-D5F259B7E9D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9EB6-4C92-A56E-D5F259B7E9D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-1913</c:v>
                </c:pt>
                <c:pt idx="1">
                  <c:v>-1472</c:v>
                </c:pt>
                <c:pt idx="2">
                  <c:v>2211</c:v>
                </c:pt>
                <c:pt idx="3">
                  <c:v>3186</c:v>
                </c:pt>
                <c:pt idx="4">
                  <c:v>5291</c:v>
                </c:pt>
              </c:numCache>
            </c:numRef>
          </c:val>
          <c:extLst>
            <c:ext xmlns:c16="http://schemas.microsoft.com/office/drawing/2014/chart" uri="{C3380CC4-5D6E-409C-BE32-E72D297353CC}">
              <c16:uniqueId val="{00000000-2DC2-48D4-A6BD-C4945D16F58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2DC2-48D4-A6BD-C4945D16F58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U55" zoomScale="90" zoomScaleNormal="90" zoomScaleSheetLayoutView="70" workbookViewId="0">
      <selection activeCell="ND15" sqref="ND15:NR30"/>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三重県名張市　市営栄町駐車場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1880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138</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153.69999999999999</v>
      </c>
      <c r="BH31" s="98"/>
      <c r="BI31" s="98"/>
      <c r="BJ31" s="98"/>
      <c r="BK31" s="98"/>
      <c r="BL31" s="98"/>
      <c r="BM31" s="98"/>
      <c r="BN31" s="98"/>
      <c r="BO31" s="98"/>
      <c r="BP31" s="98"/>
      <c r="BQ31" s="98"/>
      <c r="BR31" s="98"/>
      <c r="BS31" s="98"/>
      <c r="BT31" s="98"/>
      <c r="BU31" s="98"/>
      <c r="BV31" s="98"/>
      <c r="BW31" s="98"/>
      <c r="BX31" s="98"/>
      <c r="BY31" s="98"/>
      <c r="BZ31" s="98">
        <f>データ!AB7</f>
        <v>168.2</v>
      </c>
      <c r="CA31" s="98"/>
      <c r="CB31" s="98"/>
      <c r="CC31" s="98"/>
      <c r="CD31" s="98"/>
      <c r="CE31" s="98"/>
      <c r="CF31" s="98"/>
      <c r="CG31" s="98"/>
      <c r="CH31" s="98"/>
      <c r="CI31" s="98"/>
      <c r="CJ31" s="98"/>
      <c r="CK31" s="98"/>
      <c r="CL31" s="98"/>
      <c r="CM31" s="98"/>
      <c r="CN31" s="98"/>
      <c r="CO31" s="98"/>
      <c r="CP31" s="98"/>
      <c r="CQ31" s="98"/>
      <c r="CR31" s="98"/>
      <c r="CS31" s="98">
        <f>データ!AC7</f>
        <v>231.9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41</v>
      </c>
      <c r="EM31" s="98"/>
      <c r="EN31" s="98"/>
      <c r="EO31" s="98"/>
      <c r="EP31" s="98"/>
      <c r="EQ31" s="98"/>
      <c r="ER31" s="98"/>
      <c r="ES31" s="98"/>
      <c r="ET31" s="98"/>
      <c r="EU31" s="98"/>
      <c r="EV31" s="98"/>
      <c r="EW31" s="98"/>
      <c r="EX31" s="98"/>
      <c r="EY31" s="98"/>
      <c r="EZ31" s="98"/>
      <c r="FA31" s="98"/>
      <c r="FB31" s="98"/>
      <c r="FC31" s="98"/>
      <c r="FD31" s="98"/>
      <c r="FE31" s="98">
        <f>データ!AK7</f>
        <v>33</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35.6</v>
      </c>
      <c r="JD31" s="67"/>
      <c r="JE31" s="67"/>
      <c r="JF31" s="67"/>
      <c r="JG31" s="67"/>
      <c r="JH31" s="67"/>
      <c r="JI31" s="67"/>
      <c r="JJ31" s="67"/>
      <c r="JK31" s="67"/>
      <c r="JL31" s="67"/>
      <c r="JM31" s="67"/>
      <c r="JN31" s="67"/>
      <c r="JO31" s="67"/>
      <c r="JP31" s="67"/>
      <c r="JQ31" s="67"/>
      <c r="JR31" s="67"/>
      <c r="JS31" s="67"/>
      <c r="JT31" s="67"/>
      <c r="JU31" s="68"/>
      <c r="JV31" s="66">
        <f>データ!DL7</f>
        <v>33.299999999999997</v>
      </c>
      <c r="JW31" s="67"/>
      <c r="JX31" s="67"/>
      <c r="JY31" s="67"/>
      <c r="JZ31" s="67"/>
      <c r="KA31" s="67"/>
      <c r="KB31" s="67"/>
      <c r="KC31" s="67"/>
      <c r="KD31" s="67"/>
      <c r="KE31" s="67"/>
      <c r="KF31" s="67"/>
      <c r="KG31" s="67"/>
      <c r="KH31" s="67"/>
      <c r="KI31" s="67"/>
      <c r="KJ31" s="67"/>
      <c r="KK31" s="67"/>
      <c r="KL31" s="67"/>
      <c r="KM31" s="67"/>
      <c r="KN31" s="68"/>
      <c r="KO31" s="66">
        <f>データ!DM7</f>
        <v>68.900000000000006</v>
      </c>
      <c r="KP31" s="67"/>
      <c r="KQ31" s="67"/>
      <c r="KR31" s="67"/>
      <c r="KS31" s="67"/>
      <c r="KT31" s="67"/>
      <c r="KU31" s="67"/>
      <c r="KV31" s="67"/>
      <c r="KW31" s="67"/>
      <c r="KX31" s="67"/>
      <c r="KY31" s="67"/>
      <c r="KZ31" s="67"/>
      <c r="LA31" s="67"/>
      <c r="LB31" s="67"/>
      <c r="LC31" s="67"/>
      <c r="LD31" s="67"/>
      <c r="LE31" s="67"/>
      <c r="LF31" s="67"/>
      <c r="LG31" s="68"/>
      <c r="LH31" s="66">
        <f>データ!DN7</f>
        <v>84.4</v>
      </c>
      <c r="LI31" s="67"/>
      <c r="LJ31" s="67"/>
      <c r="LK31" s="67"/>
      <c r="LL31" s="67"/>
      <c r="LM31" s="67"/>
      <c r="LN31" s="67"/>
      <c r="LO31" s="67"/>
      <c r="LP31" s="67"/>
      <c r="LQ31" s="67"/>
      <c r="LR31" s="67"/>
      <c r="LS31" s="67"/>
      <c r="LT31" s="67"/>
      <c r="LU31" s="67"/>
      <c r="LV31" s="67"/>
      <c r="LW31" s="67"/>
      <c r="LX31" s="67"/>
      <c r="LY31" s="67"/>
      <c r="LZ31" s="68"/>
      <c r="MA31" s="66">
        <f>データ!DO7</f>
        <v>100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139</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140</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327</v>
      </c>
      <c r="V52" s="97"/>
      <c r="W52" s="97"/>
      <c r="X52" s="97"/>
      <c r="Y52" s="97"/>
      <c r="Z52" s="97"/>
      <c r="AA52" s="97"/>
      <c r="AB52" s="97"/>
      <c r="AC52" s="97"/>
      <c r="AD52" s="97"/>
      <c r="AE52" s="97"/>
      <c r="AF52" s="97"/>
      <c r="AG52" s="97"/>
      <c r="AH52" s="97"/>
      <c r="AI52" s="97"/>
      <c r="AJ52" s="97"/>
      <c r="AK52" s="97"/>
      <c r="AL52" s="97"/>
      <c r="AM52" s="97"/>
      <c r="AN52" s="97">
        <f>データ!AV7</f>
        <v>268</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-69.599999999999994</v>
      </c>
      <c r="EM52" s="98"/>
      <c r="EN52" s="98"/>
      <c r="EO52" s="98"/>
      <c r="EP52" s="98"/>
      <c r="EQ52" s="98"/>
      <c r="ER52" s="98"/>
      <c r="ES52" s="98"/>
      <c r="ET52" s="98"/>
      <c r="EU52" s="98"/>
      <c r="EV52" s="98"/>
      <c r="EW52" s="98"/>
      <c r="EX52" s="98"/>
      <c r="EY52" s="98"/>
      <c r="EZ52" s="98"/>
      <c r="FA52" s="98"/>
      <c r="FB52" s="98"/>
      <c r="FC52" s="98"/>
      <c r="FD52" s="98"/>
      <c r="FE52" s="98">
        <f>データ!BG7</f>
        <v>-49.8</v>
      </c>
      <c r="FF52" s="98"/>
      <c r="FG52" s="98"/>
      <c r="FH52" s="98"/>
      <c r="FI52" s="98"/>
      <c r="FJ52" s="98"/>
      <c r="FK52" s="98"/>
      <c r="FL52" s="98"/>
      <c r="FM52" s="98"/>
      <c r="FN52" s="98"/>
      <c r="FO52" s="98"/>
      <c r="FP52" s="98"/>
      <c r="FQ52" s="98"/>
      <c r="FR52" s="98"/>
      <c r="FS52" s="98"/>
      <c r="FT52" s="98"/>
      <c r="FU52" s="98"/>
      <c r="FV52" s="98"/>
      <c r="FW52" s="98"/>
      <c r="FX52" s="98">
        <f>データ!BH7</f>
        <v>0</v>
      </c>
      <c r="FY52" s="98"/>
      <c r="FZ52" s="98"/>
      <c r="GA52" s="98"/>
      <c r="GB52" s="98"/>
      <c r="GC52" s="98"/>
      <c r="GD52" s="98"/>
      <c r="GE52" s="98"/>
      <c r="GF52" s="98"/>
      <c r="GG52" s="98"/>
      <c r="GH52" s="98"/>
      <c r="GI52" s="98"/>
      <c r="GJ52" s="98"/>
      <c r="GK52" s="98"/>
      <c r="GL52" s="98"/>
      <c r="GM52" s="98"/>
      <c r="GN52" s="98"/>
      <c r="GO52" s="98"/>
      <c r="GP52" s="98"/>
      <c r="GQ52" s="98">
        <f>データ!BI7</f>
        <v>40.6</v>
      </c>
      <c r="GR52" s="98"/>
      <c r="GS52" s="98"/>
      <c r="GT52" s="98"/>
      <c r="GU52" s="98"/>
      <c r="GV52" s="98"/>
      <c r="GW52" s="98"/>
      <c r="GX52" s="98"/>
      <c r="GY52" s="98"/>
      <c r="GZ52" s="98"/>
      <c r="HA52" s="98"/>
      <c r="HB52" s="98"/>
      <c r="HC52" s="98"/>
      <c r="HD52" s="98"/>
      <c r="HE52" s="98"/>
      <c r="HF52" s="98"/>
      <c r="HG52" s="98"/>
      <c r="HH52" s="98"/>
      <c r="HI52" s="98"/>
      <c r="HJ52" s="98">
        <f>データ!BJ7</f>
        <v>56.9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-1913</v>
      </c>
      <c r="JD52" s="97"/>
      <c r="JE52" s="97"/>
      <c r="JF52" s="97"/>
      <c r="JG52" s="97"/>
      <c r="JH52" s="97"/>
      <c r="JI52" s="97"/>
      <c r="JJ52" s="97"/>
      <c r="JK52" s="97"/>
      <c r="JL52" s="97"/>
      <c r="JM52" s="97"/>
      <c r="JN52" s="97"/>
      <c r="JO52" s="97"/>
      <c r="JP52" s="97"/>
      <c r="JQ52" s="97"/>
      <c r="JR52" s="97"/>
      <c r="JS52" s="97"/>
      <c r="JT52" s="97"/>
      <c r="JU52" s="97"/>
      <c r="JV52" s="97">
        <f>データ!BR7</f>
        <v>-1472</v>
      </c>
      <c r="JW52" s="97"/>
      <c r="JX52" s="97"/>
      <c r="JY52" s="97"/>
      <c r="JZ52" s="97"/>
      <c r="KA52" s="97"/>
      <c r="KB52" s="97"/>
      <c r="KC52" s="97"/>
      <c r="KD52" s="97"/>
      <c r="KE52" s="97"/>
      <c r="KF52" s="97"/>
      <c r="KG52" s="97"/>
      <c r="KH52" s="97"/>
      <c r="KI52" s="97"/>
      <c r="KJ52" s="97"/>
      <c r="KK52" s="97"/>
      <c r="KL52" s="97"/>
      <c r="KM52" s="97"/>
      <c r="KN52" s="97"/>
      <c r="KO52" s="97">
        <f>データ!BS7</f>
        <v>2211</v>
      </c>
      <c r="KP52" s="97"/>
      <c r="KQ52" s="97"/>
      <c r="KR52" s="97"/>
      <c r="KS52" s="97"/>
      <c r="KT52" s="97"/>
      <c r="KU52" s="97"/>
      <c r="KV52" s="97"/>
      <c r="KW52" s="97"/>
      <c r="KX52" s="97"/>
      <c r="KY52" s="97"/>
      <c r="KZ52" s="97"/>
      <c r="LA52" s="97"/>
      <c r="LB52" s="97"/>
      <c r="LC52" s="97"/>
      <c r="LD52" s="97"/>
      <c r="LE52" s="97"/>
      <c r="LF52" s="97"/>
      <c r="LG52" s="97"/>
      <c r="LH52" s="97">
        <f>データ!BT7</f>
        <v>3186</v>
      </c>
      <c r="LI52" s="97"/>
      <c r="LJ52" s="97"/>
      <c r="LK52" s="97"/>
      <c r="LL52" s="97"/>
      <c r="LM52" s="97"/>
      <c r="LN52" s="97"/>
      <c r="LO52" s="97"/>
      <c r="LP52" s="97"/>
      <c r="LQ52" s="97"/>
      <c r="LR52" s="97"/>
      <c r="LS52" s="97"/>
      <c r="LT52" s="97"/>
      <c r="LU52" s="97"/>
      <c r="LV52" s="97"/>
      <c r="LW52" s="97"/>
      <c r="LX52" s="97"/>
      <c r="LY52" s="97"/>
      <c r="LZ52" s="97"/>
      <c r="MA52" s="97">
        <f>データ!BU7</f>
        <v>5291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141</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3GmNB7/MYhgBze50tvNwaH931t9cNy2XMKNBmltJs0fWDXQ/x0iyQ+w2pYT4Pmyl4KJhA3JqEhGC9JQk1xG7w==" saltValue="I0cbnhULqcvhuDk6oKpAq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103</v>
      </c>
      <c r="AV5" s="47" t="s">
        <v>104</v>
      </c>
      <c r="AW5" s="47" t="s">
        <v>101</v>
      </c>
      <c r="AX5" s="47" t="s">
        <v>105</v>
      </c>
      <c r="AY5" s="47" t="s">
        <v>92</v>
      </c>
      <c r="AZ5" s="47" t="s">
        <v>93</v>
      </c>
      <c r="BA5" s="47" t="s">
        <v>94</v>
      </c>
      <c r="BB5" s="47" t="s">
        <v>95</v>
      </c>
      <c r="BC5" s="47" t="s">
        <v>96</v>
      </c>
      <c r="BD5" s="47" t="s">
        <v>97</v>
      </c>
      <c r="BE5" s="47" t="s">
        <v>98</v>
      </c>
      <c r="BF5" s="47" t="s">
        <v>88</v>
      </c>
      <c r="BG5" s="47" t="s">
        <v>106</v>
      </c>
      <c r="BH5" s="47" t="s">
        <v>107</v>
      </c>
      <c r="BI5" s="47" t="s">
        <v>102</v>
      </c>
      <c r="BJ5" s="47" t="s">
        <v>108</v>
      </c>
      <c r="BK5" s="47" t="s">
        <v>93</v>
      </c>
      <c r="BL5" s="47" t="s">
        <v>94</v>
      </c>
      <c r="BM5" s="47" t="s">
        <v>95</v>
      </c>
      <c r="BN5" s="47" t="s">
        <v>96</v>
      </c>
      <c r="BO5" s="47" t="s">
        <v>97</v>
      </c>
      <c r="BP5" s="47" t="s">
        <v>98</v>
      </c>
      <c r="BQ5" s="47" t="s">
        <v>88</v>
      </c>
      <c r="BR5" s="47" t="s">
        <v>89</v>
      </c>
      <c r="BS5" s="47" t="s">
        <v>109</v>
      </c>
      <c r="BT5" s="47" t="s">
        <v>102</v>
      </c>
      <c r="BU5" s="47" t="s">
        <v>108</v>
      </c>
      <c r="BV5" s="47" t="s">
        <v>93</v>
      </c>
      <c r="BW5" s="47" t="s">
        <v>94</v>
      </c>
      <c r="BX5" s="47" t="s">
        <v>95</v>
      </c>
      <c r="BY5" s="47" t="s">
        <v>96</v>
      </c>
      <c r="BZ5" s="47" t="s">
        <v>97</v>
      </c>
      <c r="CA5" s="47" t="s">
        <v>98</v>
      </c>
      <c r="CB5" s="47" t="s">
        <v>88</v>
      </c>
      <c r="CC5" s="47" t="s">
        <v>100</v>
      </c>
      <c r="CD5" s="47" t="s">
        <v>90</v>
      </c>
      <c r="CE5" s="47" t="s">
        <v>102</v>
      </c>
      <c r="CF5" s="47" t="s">
        <v>110</v>
      </c>
      <c r="CG5" s="47" t="s">
        <v>93</v>
      </c>
      <c r="CH5" s="47" t="s">
        <v>94</v>
      </c>
      <c r="CI5" s="47" t="s">
        <v>95</v>
      </c>
      <c r="CJ5" s="47" t="s">
        <v>96</v>
      </c>
      <c r="CK5" s="47" t="s">
        <v>97</v>
      </c>
      <c r="CL5" s="47" t="s">
        <v>98</v>
      </c>
      <c r="CM5" s="145"/>
      <c r="CN5" s="145"/>
      <c r="CO5" s="47" t="s">
        <v>103</v>
      </c>
      <c r="CP5" s="47" t="s">
        <v>89</v>
      </c>
      <c r="CQ5" s="47" t="s">
        <v>111</v>
      </c>
      <c r="CR5" s="47" t="s">
        <v>105</v>
      </c>
      <c r="CS5" s="47" t="s">
        <v>112</v>
      </c>
      <c r="CT5" s="47" t="s">
        <v>93</v>
      </c>
      <c r="CU5" s="47" t="s">
        <v>94</v>
      </c>
      <c r="CV5" s="47" t="s">
        <v>95</v>
      </c>
      <c r="CW5" s="47" t="s">
        <v>96</v>
      </c>
      <c r="CX5" s="47" t="s">
        <v>97</v>
      </c>
      <c r="CY5" s="47" t="s">
        <v>98</v>
      </c>
      <c r="CZ5" s="47" t="s">
        <v>88</v>
      </c>
      <c r="DA5" s="47" t="s">
        <v>113</v>
      </c>
      <c r="DB5" s="47" t="s">
        <v>111</v>
      </c>
      <c r="DC5" s="47" t="s">
        <v>114</v>
      </c>
      <c r="DD5" s="47" t="s">
        <v>112</v>
      </c>
      <c r="DE5" s="47" t="s">
        <v>93</v>
      </c>
      <c r="DF5" s="47" t="s">
        <v>94</v>
      </c>
      <c r="DG5" s="47" t="s">
        <v>95</v>
      </c>
      <c r="DH5" s="47" t="s">
        <v>96</v>
      </c>
      <c r="DI5" s="47" t="s">
        <v>97</v>
      </c>
      <c r="DJ5" s="47" t="s">
        <v>35</v>
      </c>
      <c r="DK5" s="47" t="s">
        <v>103</v>
      </c>
      <c r="DL5" s="47" t="s">
        <v>100</v>
      </c>
      <c r="DM5" s="47" t="s">
        <v>107</v>
      </c>
      <c r="DN5" s="47" t="s">
        <v>105</v>
      </c>
      <c r="DO5" s="47" t="s">
        <v>108</v>
      </c>
      <c r="DP5" s="47" t="s">
        <v>93</v>
      </c>
      <c r="DQ5" s="47" t="s">
        <v>94</v>
      </c>
      <c r="DR5" s="47" t="s">
        <v>95</v>
      </c>
      <c r="DS5" s="47" t="s">
        <v>96</v>
      </c>
      <c r="DT5" s="47" t="s">
        <v>97</v>
      </c>
      <c r="DU5" s="47" t="s">
        <v>98</v>
      </c>
    </row>
    <row r="6" spans="1:125" s="54" customFormat="1" x14ac:dyDescent="0.2">
      <c r="A6" s="37" t="s">
        <v>115</v>
      </c>
      <c r="B6" s="48">
        <f>B8</f>
        <v>2024</v>
      </c>
      <c r="C6" s="48">
        <f t="shared" ref="C6:X6" si="1">C8</f>
        <v>242080</v>
      </c>
      <c r="D6" s="48">
        <f t="shared" si="1"/>
        <v>47</v>
      </c>
      <c r="E6" s="48">
        <f t="shared" si="1"/>
        <v>14</v>
      </c>
      <c r="F6" s="48">
        <f t="shared" si="1"/>
        <v>0</v>
      </c>
      <c r="G6" s="48">
        <f t="shared" si="1"/>
        <v>1</v>
      </c>
      <c r="H6" s="48" t="str">
        <f>SUBSTITUTE(H8,"　","")</f>
        <v>三重県名張市</v>
      </c>
      <c r="I6" s="48" t="str">
        <f t="shared" si="1"/>
        <v>市営栄町駐車場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41</v>
      </c>
      <c r="S6" s="50" t="str">
        <f t="shared" si="1"/>
        <v>駅</v>
      </c>
      <c r="T6" s="50" t="str">
        <f t="shared" si="1"/>
        <v>無</v>
      </c>
      <c r="U6" s="51">
        <f t="shared" si="1"/>
        <v>1880</v>
      </c>
      <c r="V6" s="51">
        <f t="shared" si="1"/>
        <v>45</v>
      </c>
      <c r="W6" s="51">
        <f t="shared" si="1"/>
        <v>100</v>
      </c>
      <c r="X6" s="50" t="str">
        <f t="shared" si="1"/>
        <v>無</v>
      </c>
      <c r="Y6" s="52">
        <f>IF(Y8="-",NA(),Y8)</f>
        <v>100</v>
      </c>
      <c r="Z6" s="52">
        <f t="shared" ref="Z6:AH6" si="2">IF(Z8="-",NA(),Z8)</f>
        <v>100</v>
      </c>
      <c r="AA6" s="52">
        <f t="shared" si="2"/>
        <v>153.69999999999999</v>
      </c>
      <c r="AB6" s="52">
        <f t="shared" si="2"/>
        <v>168.2</v>
      </c>
      <c r="AC6" s="52">
        <f t="shared" si="2"/>
        <v>231.9</v>
      </c>
      <c r="AD6" s="52">
        <f t="shared" si="2"/>
        <v>383.4</v>
      </c>
      <c r="AE6" s="52">
        <f t="shared" si="2"/>
        <v>338.4</v>
      </c>
      <c r="AF6" s="52">
        <f t="shared" si="2"/>
        <v>1268.9000000000001</v>
      </c>
      <c r="AG6" s="52">
        <f t="shared" si="2"/>
        <v>2075.9</v>
      </c>
      <c r="AH6" s="52">
        <f t="shared" si="2"/>
        <v>1433.6</v>
      </c>
      <c r="AI6" s="49" t="str">
        <f>IF(AI8="-","",IF(AI8="-","【-】","【"&amp;SUBSTITUTE(TEXT(AI8,"#,##0.0"),"-","△")&amp;"】"))</f>
        <v>【1,604.7】</v>
      </c>
      <c r="AJ6" s="52">
        <f>IF(AJ8="-",NA(),AJ8)</f>
        <v>41</v>
      </c>
      <c r="AK6" s="52">
        <f t="shared" ref="AK6:AS6" si="3">IF(AK8="-",NA(),AK8)</f>
        <v>33</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327</v>
      </c>
      <c r="AV6" s="53">
        <f t="shared" ref="AV6:BD6" si="4">IF(AV8="-",NA(),AV8)</f>
        <v>268</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-69.599999999999994</v>
      </c>
      <c r="BG6" s="52">
        <f t="shared" ref="BG6:BO6" si="5">IF(BG8="-",NA(),BG8)</f>
        <v>-49.8</v>
      </c>
      <c r="BH6" s="52">
        <f t="shared" si="5"/>
        <v>0</v>
      </c>
      <c r="BI6" s="52">
        <f t="shared" si="5"/>
        <v>40.6</v>
      </c>
      <c r="BJ6" s="52">
        <f t="shared" si="5"/>
        <v>56.9</v>
      </c>
      <c r="BK6" s="52">
        <f t="shared" si="5"/>
        <v>-122.5</v>
      </c>
      <c r="BL6" s="52">
        <f t="shared" si="5"/>
        <v>8.5</v>
      </c>
      <c r="BM6" s="52">
        <f t="shared" si="5"/>
        <v>26.6</v>
      </c>
      <c r="BN6" s="52">
        <f t="shared" si="5"/>
        <v>35.4</v>
      </c>
      <c r="BO6" s="52">
        <f t="shared" si="5"/>
        <v>27.3</v>
      </c>
      <c r="BP6" s="49" t="str">
        <f>IF(BP8="-","",IF(BP8="-","【-】","【"&amp;SUBSTITUTE(TEXT(BP8,"#,##0.0"),"-","△")&amp;"】"))</f>
        <v>【2.0】</v>
      </c>
      <c r="BQ6" s="53">
        <f>IF(BQ8="-",NA(),BQ8)</f>
        <v>-1913</v>
      </c>
      <c r="BR6" s="53">
        <f t="shared" ref="BR6:BZ6" si="6">IF(BR8="-",NA(),BR8)</f>
        <v>-1472</v>
      </c>
      <c r="BS6" s="53">
        <f t="shared" si="6"/>
        <v>2211</v>
      </c>
      <c r="BT6" s="53">
        <f t="shared" si="6"/>
        <v>3186</v>
      </c>
      <c r="BU6" s="53">
        <f t="shared" si="6"/>
        <v>5291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116</v>
      </c>
      <c r="CM6" s="51">
        <f t="shared" ref="CM6:CN6" si="7">CM8</f>
        <v>29</v>
      </c>
      <c r="CN6" s="51">
        <f t="shared" si="7"/>
        <v>0</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35.6</v>
      </c>
      <c r="DL6" s="52">
        <f t="shared" ref="DL6:DT6" si="9">IF(DL8="-",NA(),DL8)</f>
        <v>33.299999999999997</v>
      </c>
      <c r="DM6" s="52">
        <f t="shared" si="9"/>
        <v>68.900000000000006</v>
      </c>
      <c r="DN6" s="52">
        <f t="shared" si="9"/>
        <v>84.4</v>
      </c>
      <c r="DO6" s="52">
        <f t="shared" si="9"/>
        <v>100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118</v>
      </c>
      <c r="B7" s="48">
        <f t="shared" ref="B7:X7" si="10">B8</f>
        <v>2024</v>
      </c>
      <c r="C7" s="48">
        <f t="shared" si="10"/>
        <v>242080</v>
      </c>
      <c r="D7" s="48">
        <f t="shared" si="10"/>
        <v>47</v>
      </c>
      <c r="E7" s="48">
        <f t="shared" si="10"/>
        <v>14</v>
      </c>
      <c r="F7" s="48">
        <f t="shared" si="10"/>
        <v>0</v>
      </c>
      <c r="G7" s="48">
        <f t="shared" si="10"/>
        <v>1</v>
      </c>
      <c r="H7" s="48" t="str">
        <f t="shared" si="10"/>
        <v>三重県　名張市</v>
      </c>
      <c r="I7" s="48" t="str">
        <f t="shared" si="10"/>
        <v>市営栄町駐車場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41</v>
      </c>
      <c r="S7" s="50" t="str">
        <f t="shared" si="10"/>
        <v>駅</v>
      </c>
      <c r="T7" s="50" t="str">
        <f t="shared" si="10"/>
        <v>無</v>
      </c>
      <c r="U7" s="51">
        <f t="shared" si="10"/>
        <v>1880</v>
      </c>
      <c r="V7" s="51">
        <f t="shared" si="10"/>
        <v>45</v>
      </c>
      <c r="W7" s="51">
        <f t="shared" si="10"/>
        <v>100</v>
      </c>
      <c r="X7" s="50" t="str">
        <f t="shared" si="10"/>
        <v>無</v>
      </c>
      <c r="Y7" s="52">
        <f>Y8</f>
        <v>100</v>
      </c>
      <c r="Z7" s="52">
        <f t="shared" ref="Z7:AH7" si="11">Z8</f>
        <v>100</v>
      </c>
      <c r="AA7" s="52">
        <f t="shared" si="11"/>
        <v>153.69999999999999</v>
      </c>
      <c r="AB7" s="52">
        <f t="shared" si="11"/>
        <v>168.2</v>
      </c>
      <c r="AC7" s="52">
        <f t="shared" si="11"/>
        <v>231.9</v>
      </c>
      <c r="AD7" s="52">
        <f t="shared" si="11"/>
        <v>383.4</v>
      </c>
      <c r="AE7" s="52">
        <f t="shared" si="11"/>
        <v>338.4</v>
      </c>
      <c r="AF7" s="52">
        <f t="shared" si="11"/>
        <v>1268.9000000000001</v>
      </c>
      <c r="AG7" s="52">
        <f t="shared" si="11"/>
        <v>2075.9</v>
      </c>
      <c r="AH7" s="52">
        <f t="shared" si="11"/>
        <v>1433.6</v>
      </c>
      <c r="AI7" s="49"/>
      <c r="AJ7" s="52">
        <f>AJ8</f>
        <v>41</v>
      </c>
      <c r="AK7" s="52">
        <f t="shared" ref="AK7:AS7" si="12">AK8</f>
        <v>33</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327</v>
      </c>
      <c r="AV7" s="53">
        <f t="shared" ref="AV7:BD7" si="13">AV8</f>
        <v>268</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-69.599999999999994</v>
      </c>
      <c r="BG7" s="52">
        <f t="shared" ref="BG7:BO7" si="14">BG8</f>
        <v>-49.8</v>
      </c>
      <c r="BH7" s="52">
        <f t="shared" si="14"/>
        <v>0</v>
      </c>
      <c r="BI7" s="52">
        <f t="shared" si="14"/>
        <v>40.6</v>
      </c>
      <c r="BJ7" s="52">
        <f t="shared" si="14"/>
        <v>56.9</v>
      </c>
      <c r="BK7" s="52">
        <f t="shared" si="14"/>
        <v>-122.5</v>
      </c>
      <c r="BL7" s="52">
        <f t="shared" si="14"/>
        <v>8.5</v>
      </c>
      <c r="BM7" s="52">
        <f t="shared" si="14"/>
        <v>26.6</v>
      </c>
      <c r="BN7" s="52">
        <f t="shared" si="14"/>
        <v>35.4</v>
      </c>
      <c r="BO7" s="52">
        <f t="shared" si="14"/>
        <v>27.3</v>
      </c>
      <c r="BP7" s="49"/>
      <c r="BQ7" s="53">
        <f>BQ8</f>
        <v>-1913</v>
      </c>
      <c r="BR7" s="53">
        <f t="shared" ref="BR7:BZ7" si="15">BR8</f>
        <v>-1472</v>
      </c>
      <c r="BS7" s="53">
        <f t="shared" si="15"/>
        <v>2211</v>
      </c>
      <c r="BT7" s="53">
        <f t="shared" si="15"/>
        <v>3186</v>
      </c>
      <c r="BU7" s="53">
        <f t="shared" si="15"/>
        <v>5291</v>
      </c>
      <c r="BV7" s="53">
        <f t="shared" si="15"/>
        <v>2576</v>
      </c>
      <c r="BW7" s="53">
        <f t="shared" si="15"/>
        <v>4153</v>
      </c>
      <c r="BX7" s="53">
        <f t="shared" si="15"/>
        <v>6140</v>
      </c>
      <c r="BY7" s="53">
        <f t="shared" si="15"/>
        <v>9344</v>
      </c>
      <c r="BZ7" s="53">
        <f t="shared" si="15"/>
        <v>6621</v>
      </c>
      <c r="CA7" s="51"/>
      <c r="CB7" s="52" t="s">
        <v>119</v>
      </c>
      <c r="CC7" s="52" t="s">
        <v>119</v>
      </c>
      <c r="CD7" s="52" t="s">
        <v>119</v>
      </c>
      <c r="CE7" s="52" t="s">
        <v>119</v>
      </c>
      <c r="CF7" s="52" t="s">
        <v>119</v>
      </c>
      <c r="CG7" s="52" t="s">
        <v>119</v>
      </c>
      <c r="CH7" s="52" t="s">
        <v>119</v>
      </c>
      <c r="CI7" s="52" t="s">
        <v>119</v>
      </c>
      <c r="CJ7" s="52" t="s">
        <v>119</v>
      </c>
      <c r="CK7" s="52" t="s">
        <v>120</v>
      </c>
      <c r="CL7" s="49"/>
      <c r="CM7" s="51">
        <f>CM8</f>
        <v>29</v>
      </c>
      <c r="CN7" s="51">
        <f>CN8</f>
        <v>0</v>
      </c>
      <c r="CO7" s="52" t="s">
        <v>119</v>
      </c>
      <c r="CP7" s="52" t="s">
        <v>119</v>
      </c>
      <c r="CQ7" s="52" t="s">
        <v>119</v>
      </c>
      <c r="CR7" s="52" t="s">
        <v>119</v>
      </c>
      <c r="CS7" s="52" t="s">
        <v>119</v>
      </c>
      <c r="CT7" s="52" t="s">
        <v>119</v>
      </c>
      <c r="CU7" s="52" t="s">
        <v>119</v>
      </c>
      <c r="CV7" s="52" t="s">
        <v>119</v>
      </c>
      <c r="CW7" s="52" t="s">
        <v>119</v>
      </c>
      <c r="CX7" s="52" t="s">
        <v>120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35.6</v>
      </c>
      <c r="DL7" s="52">
        <f t="shared" ref="DL7:DT7" si="17">DL8</f>
        <v>33.299999999999997</v>
      </c>
      <c r="DM7" s="52">
        <f t="shared" si="17"/>
        <v>68.900000000000006</v>
      </c>
      <c r="DN7" s="52">
        <f t="shared" si="17"/>
        <v>84.4</v>
      </c>
      <c r="DO7" s="52">
        <f t="shared" si="17"/>
        <v>100</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242080</v>
      </c>
      <c r="D8" s="55">
        <v>47</v>
      </c>
      <c r="E8" s="55">
        <v>14</v>
      </c>
      <c r="F8" s="55">
        <v>0</v>
      </c>
      <c r="G8" s="55">
        <v>1</v>
      </c>
      <c r="H8" s="55" t="s">
        <v>121</v>
      </c>
      <c r="I8" s="55" t="s">
        <v>122</v>
      </c>
      <c r="J8" s="55" t="s">
        <v>123</v>
      </c>
      <c r="K8" s="55" t="s">
        <v>124</v>
      </c>
      <c r="L8" s="55" t="s">
        <v>125</v>
      </c>
      <c r="M8" s="55" t="s">
        <v>126</v>
      </c>
      <c r="N8" s="55" t="s">
        <v>127</v>
      </c>
      <c r="O8" s="56" t="s">
        <v>128</v>
      </c>
      <c r="P8" s="57" t="s">
        <v>129</v>
      </c>
      <c r="Q8" s="57" t="s">
        <v>130</v>
      </c>
      <c r="R8" s="58">
        <v>41</v>
      </c>
      <c r="S8" s="57" t="s">
        <v>131</v>
      </c>
      <c r="T8" s="57" t="s">
        <v>132</v>
      </c>
      <c r="U8" s="58">
        <v>1880</v>
      </c>
      <c r="V8" s="58">
        <v>45</v>
      </c>
      <c r="W8" s="58">
        <v>100</v>
      </c>
      <c r="X8" s="57" t="s">
        <v>132</v>
      </c>
      <c r="Y8" s="59">
        <v>100</v>
      </c>
      <c r="Z8" s="59">
        <v>100</v>
      </c>
      <c r="AA8" s="59">
        <v>153.69999999999999</v>
      </c>
      <c r="AB8" s="59">
        <v>168.2</v>
      </c>
      <c r="AC8" s="59">
        <v>231.9</v>
      </c>
      <c r="AD8" s="59">
        <v>383.4</v>
      </c>
      <c r="AE8" s="59">
        <v>338.4</v>
      </c>
      <c r="AF8" s="59">
        <v>1268.9000000000001</v>
      </c>
      <c r="AG8" s="59">
        <v>2075.9</v>
      </c>
      <c r="AH8" s="59">
        <v>1433.6</v>
      </c>
      <c r="AI8" s="56">
        <v>1604.7</v>
      </c>
      <c r="AJ8" s="59">
        <v>41</v>
      </c>
      <c r="AK8" s="59">
        <v>33</v>
      </c>
      <c r="AL8" s="59">
        <v>0</v>
      </c>
      <c r="AM8" s="59">
        <v>0</v>
      </c>
      <c r="AN8" s="59">
        <v>0</v>
      </c>
      <c r="AO8" s="59">
        <v>10.199999999999999</v>
      </c>
      <c r="AP8" s="59">
        <v>5.0999999999999996</v>
      </c>
      <c r="AQ8" s="59">
        <v>1.9</v>
      </c>
      <c r="AR8" s="59">
        <v>3.3</v>
      </c>
      <c r="AS8" s="59">
        <v>3.8</v>
      </c>
      <c r="AT8" s="56">
        <v>3.8</v>
      </c>
      <c r="AU8" s="60">
        <v>327</v>
      </c>
      <c r="AV8" s="60">
        <v>268</v>
      </c>
      <c r="AW8" s="60">
        <v>0</v>
      </c>
      <c r="AX8" s="60">
        <v>0</v>
      </c>
      <c r="AY8" s="60">
        <v>0</v>
      </c>
      <c r="AZ8" s="60">
        <v>407</v>
      </c>
      <c r="BA8" s="60">
        <v>166</v>
      </c>
      <c r="BB8" s="60">
        <v>18</v>
      </c>
      <c r="BC8" s="60">
        <v>22</v>
      </c>
      <c r="BD8" s="60">
        <v>59</v>
      </c>
      <c r="BE8" s="60">
        <v>39</v>
      </c>
      <c r="BF8" s="59">
        <v>-69.599999999999994</v>
      </c>
      <c r="BG8" s="59">
        <v>-49.8</v>
      </c>
      <c r="BH8" s="59">
        <v>0</v>
      </c>
      <c r="BI8" s="59">
        <v>40.6</v>
      </c>
      <c r="BJ8" s="59">
        <v>56.9</v>
      </c>
      <c r="BK8" s="59">
        <v>-122.5</v>
      </c>
      <c r="BL8" s="59">
        <v>8.5</v>
      </c>
      <c r="BM8" s="59">
        <v>26.6</v>
      </c>
      <c r="BN8" s="59">
        <v>35.4</v>
      </c>
      <c r="BO8" s="59">
        <v>27.3</v>
      </c>
      <c r="BP8" s="56">
        <v>2</v>
      </c>
      <c r="BQ8" s="60">
        <v>-1913</v>
      </c>
      <c r="BR8" s="60">
        <v>-1472</v>
      </c>
      <c r="BS8" s="60">
        <v>2211</v>
      </c>
      <c r="BT8" s="61">
        <v>3186</v>
      </c>
      <c r="BU8" s="61">
        <v>5291</v>
      </c>
      <c r="BV8" s="60">
        <v>2576</v>
      </c>
      <c r="BW8" s="60">
        <v>4153</v>
      </c>
      <c r="BX8" s="60">
        <v>6140</v>
      </c>
      <c r="BY8" s="60">
        <v>9344</v>
      </c>
      <c r="BZ8" s="60">
        <v>6621</v>
      </c>
      <c r="CA8" s="58">
        <v>10905</v>
      </c>
      <c r="CB8" s="59" t="s">
        <v>125</v>
      </c>
      <c r="CC8" s="59" t="s">
        <v>125</v>
      </c>
      <c r="CD8" s="59" t="s">
        <v>125</v>
      </c>
      <c r="CE8" s="59" t="s">
        <v>125</v>
      </c>
      <c r="CF8" s="59" t="s">
        <v>125</v>
      </c>
      <c r="CG8" s="59" t="s">
        <v>125</v>
      </c>
      <c r="CH8" s="59" t="s">
        <v>125</v>
      </c>
      <c r="CI8" s="59" t="s">
        <v>125</v>
      </c>
      <c r="CJ8" s="59" t="s">
        <v>125</v>
      </c>
      <c r="CK8" s="59" t="s">
        <v>125</v>
      </c>
      <c r="CL8" s="56" t="s">
        <v>125</v>
      </c>
      <c r="CM8" s="58">
        <v>29</v>
      </c>
      <c r="CN8" s="58">
        <v>0</v>
      </c>
      <c r="CO8" s="59" t="s">
        <v>125</v>
      </c>
      <c r="CP8" s="59" t="s">
        <v>125</v>
      </c>
      <c r="CQ8" s="59" t="s">
        <v>125</v>
      </c>
      <c r="CR8" s="59" t="s">
        <v>125</v>
      </c>
      <c r="CS8" s="59" t="s">
        <v>125</v>
      </c>
      <c r="CT8" s="59" t="s">
        <v>125</v>
      </c>
      <c r="CU8" s="59" t="s">
        <v>125</v>
      </c>
      <c r="CV8" s="59" t="s">
        <v>125</v>
      </c>
      <c r="CW8" s="59" t="s">
        <v>125</v>
      </c>
      <c r="CX8" s="59" t="s">
        <v>125</v>
      </c>
      <c r="CY8" s="56" t="s">
        <v>125</v>
      </c>
      <c r="CZ8" s="59">
        <v>0</v>
      </c>
      <c r="DA8" s="59">
        <v>0</v>
      </c>
      <c r="DB8" s="59">
        <v>0</v>
      </c>
      <c r="DC8" s="59">
        <v>0</v>
      </c>
      <c r="DD8" s="59">
        <v>0</v>
      </c>
      <c r="DE8" s="59">
        <v>70.3</v>
      </c>
      <c r="DF8" s="59">
        <v>70</v>
      </c>
      <c r="DG8" s="59">
        <v>47.6</v>
      </c>
      <c r="DH8" s="59">
        <v>35.9</v>
      </c>
      <c r="DI8" s="59">
        <v>24.8</v>
      </c>
      <c r="DJ8" s="56">
        <v>73.400000000000006</v>
      </c>
      <c r="DK8" s="59">
        <v>35.6</v>
      </c>
      <c r="DL8" s="59">
        <v>33.299999999999997</v>
      </c>
      <c r="DM8" s="59">
        <v>68.900000000000006</v>
      </c>
      <c r="DN8" s="59">
        <v>84.4</v>
      </c>
      <c r="DO8" s="59">
        <v>100</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