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st01\F21050\下水経理\02 決算\R6決算関係\【総務省】経営比較分析表（R6決算）\【経営比較分析表】2024_242071_46_1718\"/>
    </mc:Choice>
  </mc:AlternateContent>
  <xr:revisionPtr revIDLastSave="0" documentId="13_ncr:1_{03FE9B7A-774D-4B34-B77F-BAA630586683}" xr6:coauthVersionLast="47" xr6:coauthVersionMax="47" xr10:uidLastSave="{00000000-0000-0000-0000-000000000000}"/>
  <workbookProtection workbookAlgorithmName="SHA-512" workbookHashValue="RldPfzSRkbRhI3UKOb0Ducc527V+dQwUZGkENWNBT0RhSMwEVoleAkuuwU756IaMI5aC1CJyFJSF7qaUxA+LGw==" workbookSaltValue="bslFldmY5p7yM04AdNuvzQ==" workbookSpinCount="100000" lockStructure="1"/>
  <bookViews>
    <workbookView xWindow="-28920" yWindow="-79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H85" i="4"/>
  <c r="E85" i="4"/>
  <c r="AT10" i="4"/>
  <c r="AL10" i="4"/>
  <c r="W10" i="4"/>
  <c r="P8" i="4"/>
  <c r="I8" i="4"/>
</calcChain>
</file>

<file path=xl/sharedStrings.xml><?xml version="1.0" encoding="utf-8"?>
<sst xmlns="http://schemas.openxmlformats.org/spreadsheetml/2006/main" count="241" uniqueCount="115">
  <si>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</si>
  <si>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</si>
  <si>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</si>
  <si>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</si>
  <si>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</si>
  <si>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</si>
  <si>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</si>
  <si>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</si>
  <si>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</si>
  <si>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</si>
  <si>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</si>
  <si>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</si>
  <si>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</si>
  <si>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</si>
  <si>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</si>
  <si>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</si>
  <si>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</si>
  <si>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</si>
  <si>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</si>
  <si>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</si>
  <si>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</si>
  <si>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</si>
  <si>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</si>
  <si>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</si>
  <si>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</si>
  <si>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</si>
  <si>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</si>
  <si>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</si>
  <si>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</si>
  <si>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</si>
  <si>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</si>
  <si>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</si>
  <si>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</si>
  <si>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</si>
  <si>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</si>
  <si>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</si>
  <si>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</si>
  <si>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</si>
  <si>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</si>
  <si>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</si>
  <si>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</si>
  <si>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</si>
  <si>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</si>
  <si>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</si>
  <si>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</si>
  <si>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</si>
  <si>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</si>
  <si>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</si>
  <si>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</si>
  <si>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</si>
  <si>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</si>
  <si>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</si>
  <si>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</si>
  <si>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</si>
  <si>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</si>
  <si>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</si>
  <si>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</si>
  <si>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</si>
  <si>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</si>
  <si>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</si>
  <si>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</si>
  <si>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</si>
  <si>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</si>
  <si>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</si>
  <si>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</si>
  <si>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</si>
  <si>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</si>
  <si>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</si>
  <si>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</si>
  <si>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</si>
  <si>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</si>
  <si>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</si>
  <si>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</si>
  <si>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</si>
  <si>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</si>
  <si>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</si>
  <si>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</si>
  <si>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</si>
  <si>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</si>
  <si>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</si>
  <si>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</si>
  <si>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</si>
  <si>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</si>
  <si>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</si>
  <si>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</si>
  <si>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</si>
  <si>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</si>
  <si>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</si>
  <si>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</si>
  <si>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</si>
  <si>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</si>
  <si>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</si>
  <si>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</si>
  <si>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</si>
  <si>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</si>
  <si>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</si>
  <si>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</si>
  <si>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</si>
  <si>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</si>
  <si>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公共下水道</t>
  </si>
  <si>
    <t>Ac2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</si>
  <si>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</si>
  <si>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</si>
  <si>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</si>
  <si>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</si>
  <si>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</si>
  <si>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</si>
  <si>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</si>
  <si>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</si>
  <si>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</si>
  <si>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</si>
  <si>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</si>
  <si>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公共下水道の供用開始時期が、平成８年１月であるため、管渠施設等は法定耐用年数の半分にも満たないものが多く、老朽化は進んでいない状況である。</t>
    <phoneticPr fontId="4"/>
  </si>
  <si>
    <t>　当市の公共下水道事業は、令和８年度の完了に向けて整備を進めており、それまでは普及率とともに使用料収入も増加する見込みであるが、人口減少の加速といった社会情勢の影響を大きく受け、経営環境はますます厳しくなると予想される。
　そのため、経営の基本計画である鈴鹿市上下水道事業経営戦略を令和４年度に改定し、投資計画の見直しや整備手法の最適化等の検討を行った。
　今後も、この経営戦略の進捗管理を適切に行うことで、効率的に安定した経営を継続するよう取り組んでいく。</t>
    <phoneticPr fontId="4"/>
  </si>
  <si>
    <t>　経常収支比率は、100％を上回っていることから黒字を示しており、前年度に比べても3.01ポイント増加している。また、累積欠損金が発生していないため、経営の健全性は保たれている。
  流動比率は、100％を下回っていることから支払能力の改善が必要である。流動負債の大半は建設改良企業債であり、この財源により整備した汚水区域からの使用料収入が増加するよう普及率の向上に努めている。
　企業債残高対事業規模比率は、前年度に比べ130.41ポイント減少しているが、令和８年度に整備が完了するまでは投資費用が必要なことから、適切な投資規模を分析した企業債の借入れが必要である。
　経費回収率は、100％を下回っていることから使用料収入だけでは汚水処理費全額を賄うことができていない状況であり、一般会計からの繰入金に依存する経営となっている。
　汚水処理原価は、前年度に比べ13.51円減少している。これは汚水処理費（資本費）の減少と年間有収水量の増加によるところが要因である。
　水洗化率は、前年度に比べ0.23ポイント増加しているが、100％を下回っていることから今後も未接続世帯の解消に努めていく必要がある。</t>
    <rPh sb="49" eb="51">
      <t>ゾウカ</t>
    </rPh>
    <rPh sb="205" eb="208">
      <t>ゼンネンド</t>
    </rPh>
    <rPh sb="209" eb="210">
      <t>クラ</t>
    </rPh>
    <rPh sb="221" eb="223">
      <t>ゲンショウ</t>
    </rPh>
    <rPh sb="388" eb="390">
      <t>ゲンショウ</t>
    </rPh>
    <rPh sb="398" eb="400">
      <t>オスイ</t>
    </rPh>
    <rPh sb="400" eb="402">
      <t>ショリ</t>
    </rPh>
    <rPh sb="404" eb="407">
      <t>シホンヒ</t>
    </rPh>
    <rPh sb="409" eb="411">
      <t>ゲンショウ</t>
    </rPh>
    <rPh sb="412" eb="414">
      <t>ネンカン</t>
    </rPh>
    <rPh sb="414" eb="415">
      <t>ユウ</t>
    </rPh>
    <rPh sb="415" eb="416">
      <t>シュウ</t>
    </rPh>
    <rPh sb="416" eb="418">
      <t>スイリョウ</t>
    </rPh>
    <rPh sb="419" eb="421">
      <t>ゾウカ</t>
    </rPh>
    <rPh sb="456" eb="458">
      <t>ゲンショウ</t>
    </rPh>
    <rPh sb="469" eb="471">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</si>
</sst>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98-476F-9B33-D24F5F08B7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7.0000000000000007E-2</c:v>
                </c:pt>
                <c:pt idx="1">
                  <c:v>0</c:v>
                </c:pt>
                <c:pt idx="2">
                  <c:v>0</c:v>
                </c:pt>
                <c:pt idx="3">
                  <c:v>0</c:v>
                </c:pt>
                <c:pt idx="4">
                  <c:v>0</c:v>
                </c:pt>
              </c:numCache>
            </c:numRef>
          </c:val>
          <c:smooth val="0"/>
          <c:extLst>
            <c:ext xmlns:c16="http://schemas.microsoft.com/office/drawing/2014/chart" uri="{C3380CC4-5D6E-409C-BE32-E72D297353CC}">
              <c16:uniqueId val="{00000001-5C98-476F-9B33-D24F5F08B7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1C-47EC-94EF-DCBBC19E34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1C-47EC-94EF-DCBBC19E34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87.13</c:v>
                </c:pt>
                <c:pt idx="1">
                  <c:v>87.38</c:v>
                </c:pt>
                <c:pt idx="2">
                  <c:v>88.27</c:v>
                </c:pt>
                <c:pt idx="3">
                  <c:v>88.85</c:v>
                </c:pt>
                <c:pt idx="4">
                  <c:v>89.08</c:v>
                </c:pt>
              </c:numCache>
            </c:numRef>
          </c:val>
          <c:extLst>
            <c:ext xmlns:c16="http://schemas.microsoft.com/office/drawing/2014/chart" uri="{C3380CC4-5D6E-409C-BE32-E72D297353CC}">
              <c16:uniqueId val="{00000000-D435-44E2-8F79-69F7726767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89.18</c:v>
                </c:pt>
                <c:pt idx="1">
                  <c:v>90.61</c:v>
                </c:pt>
                <c:pt idx="2">
                  <c:v>90.93</c:v>
                </c:pt>
                <c:pt idx="3">
                  <c:v>88.85</c:v>
                </c:pt>
                <c:pt idx="4">
                  <c:v>89.08</c:v>
                </c:pt>
              </c:numCache>
            </c:numRef>
          </c:val>
          <c:smooth val="0"/>
          <c:extLst>
            <c:ext xmlns:c16="http://schemas.microsoft.com/office/drawing/2014/chart" uri="{C3380CC4-5D6E-409C-BE32-E72D297353CC}">
              <c16:uniqueId val="{00000001-D435-44E2-8F79-69F7726767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110.65</c:v>
                </c:pt>
                <c:pt idx="1">
                  <c:v>109.58</c:v>
                </c:pt>
                <c:pt idx="2">
                  <c:v>104.66</c:v>
                </c:pt>
                <c:pt idx="3">
                  <c:v>103.1</c:v>
                </c:pt>
                <c:pt idx="4">
                  <c:v>106.11</c:v>
                </c:pt>
              </c:numCache>
            </c:numRef>
          </c:val>
          <c:extLst>
            <c:ext xmlns:c16="http://schemas.microsoft.com/office/drawing/2014/chart" uri="{C3380CC4-5D6E-409C-BE32-E72D297353CC}">
              <c16:uniqueId val="{00000000-1F20-4CB6-94C3-FF2A063D76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c:v>
                </c:pt>
                <c:pt idx="1">
                  <c:v>105.99</c:v>
                </c:pt>
                <c:pt idx="2">
                  <c:v>101.43</c:v>
                </c:pt>
                <c:pt idx="3">
                  <c:v>103.1</c:v>
                </c:pt>
                <c:pt idx="4">
                  <c:v>106.11</c:v>
                </c:pt>
              </c:numCache>
            </c:numRef>
          </c:val>
          <c:smooth val="0"/>
          <c:extLst>
            <c:ext xmlns:c16="http://schemas.microsoft.com/office/drawing/2014/chart" uri="{C3380CC4-5D6E-409C-BE32-E72D297353CC}">
              <c16:uniqueId val="{00000001-1F20-4CB6-94C3-FF2A063D76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18.850000000000001</c:v>
                </c:pt>
                <c:pt idx="1">
                  <c:v>20.420000000000002</c:v>
                </c:pt>
                <c:pt idx="2">
                  <c:v>22.28</c:v>
                </c:pt>
                <c:pt idx="3">
                  <c:v>23.9</c:v>
                </c:pt>
                <c:pt idx="4">
                  <c:v>25.61</c:v>
                </c:pt>
              </c:numCache>
            </c:numRef>
          </c:val>
          <c:extLst>
            <c:ext xmlns:c16="http://schemas.microsoft.com/office/drawing/2014/chart" uri="{C3380CC4-5D6E-409C-BE32-E72D297353CC}">
              <c16:uniqueId val="{00000000-C358-4CCB-8FA1-812A3CDC44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15.11</c:v>
                </c:pt>
                <c:pt idx="1">
                  <c:v>16.440000000000001</c:v>
                </c:pt>
                <c:pt idx="2">
                  <c:v>18.53</c:v>
                </c:pt>
                <c:pt idx="3">
                  <c:v>23.9</c:v>
                </c:pt>
                <c:pt idx="4">
                  <c:v>25.61</c:v>
                </c:pt>
              </c:numCache>
            </c:numRef>
          </c:val>
          <c:smooth val="0"/>
          <c:extLst>
            <c:ext xmlns:c16="http://schemas.microsoft.com/office/drawing/2014/chart" uri="{C3380CC4-5D6E-409C-BE32-E72D297353CC}">
              <c16:uniqueId val="{00000001-C358-4CCB-8FA1-812A3CDC44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C6-49E1-A6A1-04EB3F642D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DC6-49E1-A6A1-04EB3F642D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BF-4493-B126-F97CB51C9B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8BF-4493-B126-F97CB51C9B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48.73</c:v>
                </c:pt>
                <c:pt idx="1">
                  <c:v>48.77</c:v>
                </c:pt>
                <c:pt idx="2">
                  <c:v>51.56</c:v>
                </c:pt>
                <c:pt idx="3">
                  <c:v>62.35</c:v>
                </c:pt>
                <c:pt idx="4">
                  <c:v>60.69</c:v>
                </c:pt>
              </c:numCache>
            </c:numRef>
          </c:val>
          <c:extLst>
            <c:ext xmlns:c16="http://schemas.microsoft.com/office/drawing/2014/chart" uri="{C3380CC4-5D6E-409C-BE32-E72D297353CC}">
              <c16:uniqueId val="{00000000-BA7E-43C3-A201-ED10779273F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41.15</c:v>
                </c:pt>
                <c:pt idx="1">
                  <c:v>47.34</c:v>
                </c:pt>
                <c:pt idx="2">
                  <c:v>52.1</c:v>
                </c:pt>
                <c:pt idx="3">
                  <c:v>62.35</c:v>
                </c:pt>
                <c:pt idx="4">
                  <c:v>60.69</c:v>
                </c:pt>
              </c:numCache>
            </c:numRef>
          </c:val>
          <c:smooth val="0"/>
          <c:extLst>
            <c:ext xmlns:c16="http://schemas.microsoft.com/office/drawing/2014/chart" uri="{C3380CC4-5D6E-409C-BE32-E72D297353CC}">
              <c16:uniqueId val="{00000001-BA7E-43C3-A201-ED10779273F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838.14</c:v>
                </c:pt>
                <c:pt idx="1">
                  <c:v>968.61</c:v>
                </c:pt>
                <c:pt idx="2">
                  <c:v>1033.99</c:v>
                </c:pt>
                <c:pt idx="3">
                  <c:v>989.77</c:v>
                </c:pt>
                <c:pt idx="4">
                  <c:v>859.36</c:v>
                </c:pt>
              </c:numCache>
            </c:numRef>
          </c:val>
          <c:extLst>
            <c:ext xmlns:c16="http://schemas.microsoft.com/office/drawing/2014/chart" uri="{C3380CC4-5D6E-409C-BE32-E72D297353CC}">
              <c16:uniqueId val="{00000000-BF25-4FBD-A444-0E6B4E75B8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648.28</c:v>
                </c:pt>
                <c:pt idx="1">
                  <c:v>736.08</c:v>
                </c:pt>
                <c:pt idx="2">
                  <c:v>841.63</c:v>
                </c:pt>
                <c:pt idx="3">
                  <c:v>989.77</c:v>
                </c:pt>
                <c:pt idx="4">
                  <c:v>859.36</c:v>
                </c:pt>
              </c:numCache>
            </c:numRef>
          </c:val>
          <c:smooth val="0"/>
          <c:extLst>
            <c:ext xmlns:c16="http://schemas.microsoft.com/office/drawing/2014/chart" uri="{C3380CC4-5D6E-409C-BE32-E72D297353CC}">
              <c16:uniqueId val="{00000001-BF25-4FBD-A444-0E6B4E75B8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89.14</c:v>
                </c:pt>
                <c:pt idx="1">
                  <c:v>90.47</c:v>
                </c:pt>
                <c:pt idx="2">
                  <c:v>90.36</c:v>
                </c:pt>
                <c:pt idx="3">
                  <c:v>87.83</c:v>
                </c:pt>
                <c:pt idx="4">
                  <c:v>94.57</c:v>
                </c:pt>
              </c:numCache>
            </c:numRef>
          </c:val>
          <c:extLst>
            <c:ext xmlns:c16="http://schemas.microsoft.com/office/drawing/2014/chart" uri="{C3380CC4-5D6E-409C-BE32-E72D297353CC}">
              <c16:uniqueId val="{00000000-54F5-49E6-B071-0FE3286DC0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79.3</c:v>
                </c:pt>
                <c:pt idx="1">
                  <c:v>80.33</c:v>
                </c:pt>
                <c:pt idx="2">
                  <c:v>78.239999999999995</c:v>
                </c:pt>
                <c:pt idx="3">
                  <c:v>87.83</c:v>
                </c:pt>
                <c:pt idx="4">
                  <c:v>94.57</c:v>
                </c:pt>
              </c:numCache>
            </c:numRef>
          </c:val>
          <c:smooth val="0"/>
          <c:extLst>
            <c:ext xmlns:c16="http://schemas.microsoft.com/office/drawing/2014/chart" uri="{C3380CC4-5D6E-409C-BE32-E72D297353CC}">
              <c16:uniqueId val="{00000001-54F5-49E6-B071-0FE3286DC0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189.86</c:v>
                </c:pt>
                <c:pt idx="1">
                  <c:v>188.33</c:v>
                </c:pt>
                <c:pt idx="2">
                  <c:v>189.66</c:v>
                </c:pt>
                <c:pt idx="3">
                  <c:v>196.22</c:v>
                </c:pt>
                <c:pt idx="4">
                  <c:v>182.71</c:v>
                </c:pt>
              </c:numCache>
            </c:numRef>
          </c:val>
          <c:extLst>
            <c:ext xmlns:c16="http://schemas.microsoft.com/office/drawing/2014/chart" uri="{C3380CC4-5D6E-409C-BE32-E72D297353CC}">
              <c16:uniqueId val="{00000000-C31C-4EE5-9085-B27D0A3EF3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157.05000000000001</c:v>
                </c:pt>
                <c:pt idx="1">
                  <c:v>160.01</c:v>
                </c:pt>
                <c:pt idx="2">
                  <c:v>165.77</c:v>
                </c:pt>
                <c:pt idx="3">
                  <c:v>196.22</c:v>
                </c:pt>
                <c:pt idx="4">
                  <c:v>182.71</c:v>
                </c:pt>
              </c:numCache>
            </c:numRef>
          </c:val>
          <c:smooth val="0"/>
          <c:extLst>
            <c:ext xmlns:c16="http://schemas.microsoft.com/office/drawing/2014/chart" uri="{C3380CC4-5D6E-409C-BE32-E72D297353CC}">
              <c16:uniqueId val="{00000001-C31C-4EE5-9085-B27D0A3EF3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5"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鈴鹿市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Ac2</v>
      </c>
      <c r="X8" s="39"/>
      <c r="Y8" s="39"/>
      <c r="Z8" s="39"/>
      <c r="AA8" s="39"/>
      <c r="AB8" s="39"/>
      <c r="AC8" s="39"/>
      <c r="AD8" s="40" t="str">
        <f>データ!$M$6</f>
        <v>自治体職員</v>
      </c>
      <c r="AE8" s="40"/>
      <c r="AF8" s="40"/>
      <c r="AG8" s="40"/>
      <c r="AH8" s="40"/>
      <c r="AI8" s="40"/>
      <c r="AJ8" s="40"/>
      <c r="AK8" s="3"/>
      <c r="AL8" s="41">
        <f>データ!S6</f>
        <v>194451</v>
      </c>
      <c r="AM8" s="41"/>
      <c r="AN8" s="41"/>
      <c r="AO8" s="41"/>
      <c r="AP8" s="41"/>
      <c r="AQ8" s="41"/>
      <c r="AR8" s="41"/>
      <c r="AS8" s="41"/>
      <c r="AT8" s="34">
        <f>データ!T6</f>
        <v>194.46</v>
      </c>
      <c r="AU8" s="34"/>
      <c r="AV8" s="34"/>
      <c r="AW8" s="34"/>
      <c r="AX8" s="34"/>
      <c r="AY8" s="34"/>
      <c r="AZ8" s="34"/>
      <c r="BA8" s="34"/>
      <c r="BB8" s="34">
        <f>データ!U6</f>
        <v>999.95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52.72</v>
      </c>
      <c r="J10" s="34"/>
      <c r="K10" s="34"/>
      <c r="L10" s="34"/>
      <c r="M10" s="34"/>
      <c r="N10" s="34"/>
      <c r="O10" s="34"/>
      <c r="P10" s="34">
        <f>データ!P6</f>
        <v>64.84</v>
      </c>
      <c r="Q10" s="34"/>
      <c r="R10" s="34"/>
      <c r="S10" s="34"/>
      <c r="T10" s="34"/>
      <c r="U10" s="34"/>
      <c r="V10" s="34"/>
      <c r="W10" s="34">
        <f>データ!Q6</f>
        <v>89.7</v>
      </c>
      <c r="X10" s="34"/>
      <c r="Y10" s="34"/>
      <c r="Z10" s="34"/>
      <c r="AA10" s="34"/>
      <c r="AB10" s="34"/>
      <c r="AC10" s="34"/>
      <c r="AD10" s="41">
        <f>データ!R6</f>
        <v>3025</v>
      </c>
      <c r="AE10" s="41"/>
      <c r="AF10" s="41"/>
      <c r="AG10" s="41"/>
      <c r="AH10" s="41"/>
      <c r="AI10" s="41"/>
      <c r="AJ10" s="41"/>
      <c r="AK10" s="2"/>
      <c r="AL10" s="41">
        <f>データ!V6</f>
        <v>125638</v>
      </c>
      <c r="AM10" s="41"/>
      <c r="AN10" s="41"/>
      <c r="AO10" s="41"/>
      <c r="AP10" s="41"/>
      <c r="AQ10" s="41"/>
      <c r="AR10" s="41"/>
      <c r="AS10" s="41"/>
      <c r="AT10" s="34">
        <f>データ!W6</f>
        <v>23.79</v>
      </c>
      <c r="AU10" s="34"/>
      <c r="AV10" s="34"/>
      <c r="AW10" s="34"/>
      <c r="AX10" s="34"/>
      <c r="AY10" s="34"/>
      <c r="AZ10" s="34"/>
      <c r="BA10" s="34"/>
      <c r="BB10" s="34">
        <f>データ!X6</f>
        <v>5281.13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umX43xMZHEKV6JNRJtwD4RuxcSHywFHWvL0AJUCHHRg1MqAWHTGRP30MUWVRnJTDefBAuH10tvuhvToe2ggug==" saltValue="DVFxySP5P/H2ZfPGy13xJ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242071</v>
      </c>
      <c r="D6" s="19">
        <f t="shared" si="3"/>
        <v>46</v>
      </c>
      <c r="E6" s="19">
        <f t="shared" si="3"/>
        <v>17</v>
      </c>
      <c r="F6" s="19">
        <f t="shared" si="3"/>
        <v>1</v>
      </c>
      <c r="G6" s="19">
        <f t="shared" si="3"/>
        <v>0</v>
      </c>
      <c r="H6" s="19" t="str">
        <f t="shared" si="3"/>
        <v>三重県　鈴鹿市</v>
      </c>
      <c r="I6" s="19" t="str">
        <f t="shared" si="3"/>
        <v>法適用</v>
      </c>
      <c r="J6" s="19" t="str">
        <f t="shared" si="3"/>
        <v>下水道事業</v>
      </c>
      <c r="K6" s="19" t="str">
        <f t="shared" si="3"/>
        <v>公共下水道</v>
      </c>
      <c r="L6" s="19" t="str">
        <f t="shared" si="3"/>
        <v>Ac2</v>
      </c>
      <c r="M6" s="19" t="str">
        <f t="shared" si="3"/>
        <v>自治体職員</v>
      </c>
      <c r="N6" s="20" t="str">
        <f t="shared" si="3"/>
        <v>-</v>
      </c>
      <c r="O6" s="20">
        <f t="shared" si="3"/>
        <v>52.72</v>
      </c>
      <c r="P6" s="20">
        <f t="shared" si="3"/>
        <v>64.84</v>
      </c>
      <c r="Q6" s="20">
        <f t="shared" si="3"/>
        <v>89.7</v>
      </c>
      <c r="R6" s="20">
        <f t="shared" si="3"/>
        <v>3025</v>
      </c>
      <c r="S6" s="20">
        <f t="shared" si="3"/>
        <v>194451</v>
      </c>
      <c r="T6" s="20">
        <f t="shared" si="3"/>
        <v>194.46</v>
      </c>
      <c r="U6" s="20">
        <f t="shared" si="3"/>
        <v>999.95</v>
      </c>
      <c r="V6" s="20">
        <f t="shared" si="3"/>
        <v>125638</v>
      </c>
      <c r="W6" s="20">
        <f t="shared" si="3"/>
        <v>23.79</v>
      </c>
      <c r="X6" s="20">
        <f t="shared" si="3"/>
        <v>5281.13</v>
      </c>
      <c r="Y6" s="21">
        <f>IF(Y7="",NA(),Y7)</f>
        <v>110.65</v>
      </c>
      <c r="Z6" s="21">
        <f t="shared" ref="Z6:AH6" si="4">IF(Z7="",NA(),Z7)</f>
        <v>109.58</v>
      </c>
      <c r="AA6" s="21">
        <f t="shared" si="4"/>
        <v>104.66</v>
      </c>
      <c r="AB6" s="21">
        <f t="shared" si="4"/>
        <v>103.1</v>
      </c>
      <c r="AC6" s="21">
        <f t="shared" si="4"/>
        <v>106.11</v>
      </c>
      <c r="AD6" s="21">
        <f t="shared" si="4"/>
        <v>105.1</v>
      </c>
      <c r="AE6" s="21">
        <f t="shared" si="4"/>
        <v>105.99</v>
      </c>
      <c r="AF6" s="21">
        <f t="shared" si="4"/>
        <v>101.43</v>
      </c>
      <c r="AG6" s="21">
        <f t="shared" si="4"/>
        <v>103.1</v>
      </c>
      <c r="AH6" s="21">
        <f t="shared" si="4"/>
        <v>106.11</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48.73</v>
      </c>
      <c r="AV6" s="21">
        <f t="shared" ref="AV6:BD6" si="6">IF(AV7="",NA(),AV7)</f>
        <v>48.77</v>
      </c>
      <c r="AW6" s="21">
        <f t="shared" si="6"/>
        <v>51.56</v>
      </c>
      <c r="AX6" s="21">
        <f t="shared" si="6"/>
        <v>62.35</v>
      </c>
      <c r="AY6" s="21">
        <f t="shared" si="6"/>
        <v>60.69</v>
      </c>
      <c r="AZ6" s="21">
        <f t="shared" si="6"/>
        <v>41.15</v>
      </c>
      <c r="BA6" s="21">
        <f t="shared" si="6"/>
        <v>47.34</v>
      </c>
      <c r="BB6" s="21">
        <f t="shared" si="6"/>
        <v>52.1</v>
      </c>
      <c r="BC6" s="21">
        <f t="shared" si="6"/>
        <v>62.35</v>
      </c>
      <c r="BD6" s="21">
        <f t="shared" si="6"/>
        <v>60.69</v>
      </c>
      <c r="BE6" s="20" t="str">
        <f>IF(BE7="","",IF(BE7="-","【-】","【"&amp;SUBSTITUTE(TEXT(BE7,"#,##0.00"),"-","△")&amp;"】"))</f>
        <v>【82.75】</v>
      </c>
      <c r="BF6" s="21">
        <f>IF(BF7="",NA(),BF7)</f>
        <v>838.14</v>
      </c>
      <c r="BG6" s="21">
        <f t="shared" ref="BG6:BO6" si="7">IF(BG7="",NA(),BG7)</f>
        <v>968.61</v>
      </c>
      <c r="BH6" s="21">
        <f t="shared" si="7"/>
        <v>1033.99</v>
      </c>
      <c r="BI6" s="21">
        <f t="shared" si="7"/>
        <v>989.77</v>
      </c>
      <c r="BJ6" s="21">
        <f t="shared" si="7"/>
        <v>859.36</v>
      </c>
      <c r="BK6" s="21">
        <f t="shared" si="7"/>
        <v>648.28</v>
      </c>
      <c r="BL6" s="21">
        <f t="shared" si="7"/>
        <v>736.08</v>
      </c>
      <c r="BM6" s="21">
        <f t="shared" si="7"/>
        <v>841.63</v>
      </c>
      <c r="BN6" s="21">
        <f t="shared" si="7"/>
        <v>989.77</v>
      </c>
      <c r="BO6" s="21">
        <f t="shared" si="7"/>
        <v>859.36</v>
      </c>
      <c r="BP6" s="20" t="str">
        <f>IF(BP7="","",IF(BP7="-","【-】","【"&amp;SUBSTITUTE(TEXT(BP7,"#,##0.00"),"-","△")&amp;"】"))</f>
        <v>【602.56】</v>
      </c>
      <c r="BQ6" s="21">
        <f>IF(BQ7="",NA(),BQ7)</f>
        <v>89.14</v>
      </c>
      <c r="BR6" s="21">
        <f t="shared" ref="BR6:BZ6" si="8">IF(BR7="",NA(),BR7)</f>
        <v>90.47</v>
      </c>
      <c r="BS6" s="21">
        <f t="shared" si="8"/>
        <v>90.36</v>
      </c>
      <c r="BT6" s="21">
        <f t="shared" si="8"/>
        <v>87.83</v>
      </c>
      <c r="BU6" s="21">
        <f t="shared" si="8"/>
        <v>94.57</v>
      </c>
      <c r="BV6" s="21">
        <f t="shared" si="8"/>
        <v>79.3</v>
      </c>
      <c r="BW6" s="21">
        <f t="shared" si="8"/>
        <v>80.33</v>
      </c>
      <c r="BX6" s="21">
        <f t="shared" si="8"/>
        <v>78.239999999999995</v>
      </c>
      <c r="BY6" s="21">
        <f t="shared" si="8"/>
        <v>87.83</v>
      </c>
      <c r="BZ6" s="21">
        <f t="shared" si="8"/>
        <v>94.57</v>
      </c>
      <c r="CA6" s="20" t="str">
        <f>IF(CA7="","",IF(CA7="-","【-】","【"&amp;SUBSTITUTE(TEXT(CA7,"#,##0.00"),"-","△")&amp;"】"))</f>
        <v>【97.94】</v>
      </c>
      <c r="CB6" s="21">
        <f>IF(CB7="",NA(),CB7)</f>
        <v>189.86</v>
      </c>
      <c r="CC6" s="21">
        <f t="shared" ref="CC6:CK6" si="9">IF(CC7="",NA(),CC7)</f>
        <v>188.33</v>
      </c>
      <c r="CD6" s="21">
        <f t="shared" si="9"/>
        <v>189.66</v>
      </c>
      <c r="CE6" s="21">
        <f t="shared" si="9"/>
        <v>196.22</v>
      </c>
      <c r="CF6" s="21">
        <f t="shared" si="9"/>
        <v>182.71</v>
      </c>
      <c r="CG6" s="21">
        <f t="shared" si="9"/>
        <v>157.05000000000001</v>
      </c>
      <c r="CH6" s="21">
        <f t="shared" si="9"/>
        <v>160.01</v>
      </c>
      <c r="CI6" s="21">
        <f t="shared" si="9"/>
        <v>165.77</v>
      </c>
      <c r="CJ6" s="21">
        <f t="shared" si="9"/>
        <v>196.22</v>
      </c>
      <c r="CK6" s="21">
        <f t="shared" si="9"/>
        <v>182.71</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【60.13】</v>
      </c>
      <c r="CX6" s="21">
        <f>IF(CX7="",NA(),CX7)</f>
        <v>87.13</v>
      </c>
      <c r="CY6" s="21">
        <f t="shared" ref="CY6:DG6" si="11">IF(CY7="",NA(),CY7)</f>
        <v>87.38</v>
      </c>
      <c r="CZ6" s="21">
        <f t="shared" si="11"/>
        <v>88.27</v>
      </c>
      <c r="DA6" s="21">
        <f t="shared" si="11"/>
        <v>88.85</v>
      </c>
      <c r="DB6" s="21">
        <f t="shared" si="11"/>
        <v>89.08</v>
      </c>
      <c r="DC6" s="21">
        <f t="shared" si="11"/>
        <v>89.18</v>
      </c>
      <c r="DD6" s="21">
        <f t="shared" si="11"/>
        <v>90.61</v>
      </c>
      <c r="DE6" s="21">
        <f t="shared" si="11"/>
        <v>90.93</v>
      </c>
      <c r="DF6" s="21">
        <f t="shared" si="11"/>
        <v>88.85</v>
      </c>
      <c r="DG6" s="21">
        <f t="shared" si="11"/>
        <v>89.08</v>
      </c>
      <c r="DH6" s="20" t="str">
        <f>IF(DH7="","",IF(DH7="-","【-】","【"&amp;SUBSTITUTE(TEXT(DH7,"#,##0.00"),"-","△")&amp;"】"))</f>
        <v>【96.00】</v>
      </c>
      <c r="DI6" s="21">
        <f>IF(DI7="",NA(),DI7)</f>
        <v>18.850000000000001</v>
      </c>
      <c r="DJ6" s="21">
        <f t="shared" ref="DJ6:DR6" si="12">IF(DJ7="",NA(),DJ7)</f>
        <v>20.420000000000002</v>
      </c>
      <c r="DK6" s="21">
        <f t="shared" si="12"/>
        <v>22.28</v>
      </c>
      <c r="DL6" s="21">
        <f t="shared" si="12"/>
        <v>23.9</v>
      </c>
      <c r="DM6" s="21">
        <f t="shared" si="12"/>
        <v>25.61</v>
      </c>
      <c r="DN6" s="21">
        <f t="shared" si="12"/>
        <v>15.11</v>
      </c>
      <c r="DO6" s="21">
        <f t="shared" si="12"/>
        <v>16.440000000000001</v>
      </c>
      <c r="DP6" s="21">
        <f t="shared" si="12"/>
        <v>18.53</v>
      </c>
      <c r="DQ6" s="21">
        <f t="shared" si="12"/>
        <v>23.9</v>
      </c>
      <c r="DR6" s="21">
        <f t="shared" si="12"/>
        <v>25.61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7.0000000000000007E-2</v>
      </c>
      <c r="EK6" s="20">
        <f t="shared" si="14"/>
        <v>0</v>
      </c>
      <c r="EL6" s="20">
        <f t="shared" si="14"/>
        <v>0</v>
      </c>
      <c r="EM6" s="20">
        <f t="shared" si="14"/>
        <v>0</v>
      </c>
      <c r="EN6" s="20">
        <f t="shared" si="14"/>
        <v>0</v>
      </c>
      <c r="EO6" s="20" t="str">
        <f>IF(EO7="","",IF(EO7="-","【-】","【"&amp;SUBSTITUTE(TEXT(EO7,"#,##0.00"),"-","△")&amp;"】"))</f>
        <v>【0.19】</v>
      </c>
    </row>
    <row r="7" spans="1:148" s="22" customFormat="1" x14ac:dyDescent="0.2">
      <c r="A7" s="14"/>
      <c r="B7" s="23">
        <v>2024</v>
      </c>
      <c r="C7" s="23">
        <v>242071</v>
      </c>
      <c r="D7" s="23">
        <v>46</v>
      </c>
      <c r="E7" s="23">
        <v>17</v>
      </c>
      <c r="F7" s="23">
        <v>1</v>
      </c>
      <c r="G7" s="23">
        <v>0</v>
      </c>
      <c r="H7" s="23" t="s">
        <v>96</v>
      </c>
      <c r="I7" s="23" t="s">
        <v>97</v>
      </c>
      <c r="J7" s="23" t="s">
        <v>98</v>
      </c>
      <c r="K7" s="23" t="s">
        <v>99</v>
      </c>
      <c r="L7" s="23" t="s">
        <v>100</v>
      </c>
      <c r="M7" s="23" t="s">
        <v>101</v>
      </c>
      <c r="N7" s="24" t="s">
        <v>102</v>
      </c>
      <c r="O7" s="24">
        <v>52.72</v>
      </c>
      <c r="P7" s="24">
        <v>64.84</v>
      </c>
      <c r="Q7" s="24">
        <v>89.7</v>
      </c>
      <c r="R7" s="24">
        <v>3025</v>
      </c>
      <c r="S7" s="24">
        <v>194451</v>
      </c>
      <c r="T7" s="24">
        <v>194.46</v>
      </c>
      <c r="U7" s="24">
        <v>999.95</v>
      </c>
      <c r="V7" s="24">
        <v>125638</v>
      </c>
      <c r="W7" s="24">
        <v>23.79</v>
      </c>
      <c r="X7" s="24">
        <v>5281.13</v>
      </c>
      <c r="Y7" s="24">
        <v>110.65</v>
      </c>
      <c r="Z7" s="24">
        <v>109.58</v>
      </c>
      <c r="AA7" s="24">
        <v>104.66</v>
      </c>
      <c r="AB7" s="24">
        <v>103.1</v>
      </c>
      <c r="AC7" s="24">
        <v>106.11</v>
      </c>
      <c r="AD7" s="24">
        <v>105.1</v>
      </c>
      <c r="AE7" s="24">
        <v>105.99</v>
      </c>
      <c r="AF7" s="24">
        <v>101.43</v>
      </c>
      <c r="AG7" s="24">
        <v>103.1</v>
      </c>
      <c r="AH7" s="24">
        <v>106.11</v>
      </c>
      <c r="AI7" s="24">
        <v>105.36</v>
      </c>
      <c r="AJ7" s="24">
        <v>0</v>
      </c>
      <c r="AK7" s="24">
        <v>0</v>
      </c>
      <c r="AL7" s="24">
        <v>0</v>
      </c>
      <c r="AM7" s="24">
        <v>0</v>
      </c>
      <c r="AN7" s="24">
        <v>0</v>
      </c>
      <c r="AO7" s="24">
        <v>0</v>
      </c>
      <c r="AP7" s="24">
        <v>0</v>
      </c>
      <c r="AQ7" s="24">
        <v>0</v>
      </c>
      <c r="AR7" s="24">
        <v>0</v>
      </c>
      <c r="AS7" s="24">
        <v>0</v>
      </c>
      <c r="AT7" s="24">
        <v>3.12</v>
      </c>
      <c r="AU7" s="24">
        <v>48.73</v>
      </c>
      <c r="AV7" s="24">
        <v>48.77</v>
      </c>
      <c r="AW7" s="24">
        <v>51.56</v>
      </c>
      <c r="AX7" s="24">
        <v>62.35</v>
      </c>
      <c r="AY7" s="24">
        <v>60.69</v>
      </c>
      <c r="AZ7" s="24">
        <v>41.15</v>
      </c>
      <c r="BA7" s="24">
        <v>47.34</v>
      </c>
      <c r="BB7" s="24">
        <v>52.1</v>
      </c>
      <c r="BC7" s="24">
        <v>62.35</v>
      </c>
      <c r="BD7" s="24">
        <v>60.69</v>
      </c>
      <c r="BE7" s="24">
        <v>82.75</v>
      </c>
      <c r="BF7" s="24">
        <v>838.14</v>
      </c>
      <c r="BG7" s="24">
        <v>968.61</v>
      </c>
      <c r="BH7" s="24">
        <v>1033.99</v>
      </c>
      <c r="BI7" s="24">
        <v>989.77</v>
      </c>
      <c r="BJ7" s="24">
        <v>859.36</v>
      </c>
      <c r="BK7" s="24">
        <v>648.28</v>
      </c>
      <c r="BL7" s="24">
        <v>736.08</v>
      </c>
      <c r="BM7" s="24">
        <v>841.63</v>
      </c>
      <c r="BN7" s="24">
        <v>989.77</v>
      </c>
      <c r="BO7" s="24">
        <v>859.36</v>
      </c>
      <c r="BP7" s="24">
        <v>602.55999999999995</v>
      </c>
      <c r="BQ7" s="24">
        <v>89.14</v>
      </c>
      <c r="BR7" s="24">
        <v>90.47</v>
      </c>
      <c r="BS7" s="24">
        <v>90.36</v>
      </c>
      <c r="BT7" s="24">
        <v>87.83</v>
      </c>
      <c r="BU7" s="24">
        <v>94.57</v>
      </c>
      <c r="BV7" s="24">
        <v>79.3</v>
      </c>
      <c r="BW7" s="24">
        <v>80.33</v>
      </c>
      <c r="BX7" s="24">
        <v>78.239999999999995</v>
      </c>
      <c r="BY7" s="24">
        <v>87.83</v>
      </c>
      <c r="BZ7" s="24">
        <v>94.57</v>
      </c>
      <c r="CA7" s="24">
        <v>97.94</v>
      </c>
      <c r="CB7" s="24">
        <v>189.86</v>
      </c>
      <c r="CC7" s="24">
        <v>188.33</v>
      </c>
      <c r="CD7" s="24">
        <v>189.66</v>
      </c>
      <c r="CE7" s="24">
        <v>196.22</v>
      </c>
      <c r="CF7" s="24">
        <v>182.71</v>
      </c>
      <c r="CG7" s="24">
        <v>157.05000000000001</v>
      </c>
      <c r="CH7" s="24">
        <v>160.01</v>
      </c>
      <c r="CI7" s="24">
        <v>165.77</v>
      </c>
      <c r="CJ7" s="24">
        <v>196.22</v>
      </c>
      <c r="CK7" s="24">
        <v>182.71</v>
      </c>
      <c r="CL7" s="24">
        <v>140.97999999999999</v>
      </c>
      <c r="CM7" s="24" t="s">
        <v>102</v>
      </c>
      <c r="CN7" s="24" t="s">
        <v>102</v>
      </c>
      <c r="CO7" s="24" t="s">
        <v>102</v>
      </c>
      <c r="CP7" s="24" t="s">
        <v>102</v>
      </c>
      <c r="CQ7" s="24" t="s">
        <v>102</v>
      </c>
      <c r="CR7" s="24" t="s">
        <v>102</v>
      </c>
      <c r="CS7" s="24" t="s">
        <v>102</v>
      </c>
      <c r="CT7" s="24" t="s">
        <v>102</v>
      </c>
      <c r="CU7" s="24" t="s">
        <v>102</v>
      </c>
      <c r="CV7" s="24" t="s">
        <v>102</v>
      </c>
      <c r="CW7" s="24">
        <v>60.13</v>
      </c>
      <c r="CX7" s="24">
        <v>87.13</v>
      </c>
      <c r="CY7" s="24">
        <v>87.38</v>
      </c>
      <c r="CZ7" s="24">
        <v>88.27</v>
      </c>
      <c r="DA7" s="24">
        <v>88.85</v>
      </c>
      <c r="DB7" s="24">
        <v>89.08</v>
      </c>
      <c r="DC7" s="24">
        <v>89.18</v>
      </c>
      <c r="DD7" s="24">
        <v>90.61</v>
      </c>
      <c r="DE7" s="24">
        <v>90.93</v>
      </c>
      <c r="DF7" s="24">
        <v>88.85</v>
      </c>
      <c r="DG7" s="24">
        <v>89.08</v>
      </c>
      <c r="DH7" s="24">
        <v>96</v>
      </c>
      <c r="DI7" s="24">
        <v>18.850000000000001</v>
      </c>
      <c r="DJ7" s="24">
        <v>20.420000000000002</v>
      </c>
      <c r="DK7" s="24">
        <v>22.28</v>
      </c>
      <c r="DL7" s="24">
        <v>23.9</v>
      </c>
      <c r="DM7" s="24">
        <v>25.61</v>
      </c>
      <c r="DN7" s="24">
        <v>15.11</v>
      </c>
      <c r="DO7" s="24">
        <v>16.440000000000001</v>
      </c>
      <c r="DP7" s="24">
        <v>18.53</v>
      </c>
      <c r="DQ7" s="24">
        <v>23.9</v>
      </c>
      <c r="DR7" s="24">
        <v>25.61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7.0000000000000007E-2</v>
      </c>
      <c r="EK7" s="24">
        <v>0</v>
      </c>
      <c r="EL7" s="24">
        <v>0</v>
      </c>
      <c r="EM7" s="24">
        <v>0</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