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00.25.111\FileServer\500000_上下水道部\500100_企画総務課\共用フォルダ\企画会計係\00　企画会計係\00　共通\090　財政課等からの照会の回答及び資料\R7\20260115_公営企業に係る経営比較分析表（令和６年度決算）の分析等について\03 回答\"/>
    </mc:Choice>
  </mc:AlternateContent>
  <workbookProtection workbookAlgorithmName="SHA-512" workbookHashValue="DoJiaMJv3uOuVNJy9/hZiNaieJOWjFzNJvaYA7QidP45/pIda2F3gZQkI1ZI4AAdrKrbiLGQmXHR/EwlizB0LQ==" workbookSaltValue="lgqseBUKgYhgzL+DaXMIkA=="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<sst xmlns="http://schemas.openxmlformats.org/spreadsheetml/2006/main" count="228" uniqueCount="114">
  <si>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</si>
  <si>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</si>
  <si>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</si>
  <si>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</si>
  <si>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</si>
  <si>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</si>
  <si>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</si>
  <si>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</si>
  <si>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</si>
  <si>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</si>
  <si>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</si>
  <si>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</si>
  <si>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</si>
  <si>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</si>
  <si>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</si>
  <si>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</si>
  <si>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</si>
  <si>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</si>
  <si>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</si>
  <si>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</si>
  <si>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</si>
  <si>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</si>
  <si>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</si>
  <si>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</si>
  <si>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</si>
  <si>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</si>
  <si>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</si>
  <si>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</si>
  <si>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</si>
  <si>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</si>
  <si>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</si>
  <si>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</si>
  <si>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</si>
  <si>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</si>
  <si>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</si>
  <si>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</si>
  <si>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</si>
  <si>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</si>
  <si>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</si>
  <si>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</si>
  <si>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</si>
  <si>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</si>
  <si>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</si>
  <si>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</si>
  <si>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</si>
  <si>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</si>
  <si>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</si>
  <si>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</si>
  <si>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</si>
  <si>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</si>
  <si>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</si>
  <si>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</si>
  <si>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</si>
  <si>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</si>
  <si>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</si>
  <si>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</si>
  <si>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</si>
  <si>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</si>
  <si>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</si>
  <si>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</si>
  <si>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</si>
  <si>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</si>
  <si>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</si>
  <si>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</si>
  <si>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</si>
  <si>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</si>
  <si>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</si>
  <si>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</si>
  <si>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</si>
  <si>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</si>
  <si>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</si>
  <si>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</si>
  <si>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</si>
  <si>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</si>
  <si>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</si>
  <si>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</si>
  <si>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</si>
  <si>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</si>
  <si>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</si>
  <si>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</si>
  <si>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</si>
  <si>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</si>
  <si>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</si>
  <si>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</si>
  <si>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</si>
  <si>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</si>
  <si>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</si>
  <si>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</si>
  <si>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</si>
  <si>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</si>
  <si>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</si>
  <si>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</si>
  <si>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</si>
  <si>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桑名市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</si>
  <si>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</si>
  <si>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</si>
  <si>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</si>
  <si>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</si>
  <si>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</si>
  <si>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</si>
  <si>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</si>
  <si>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</si>
  <si>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</si>
  <si>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</si>
  <si>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</si>
  <si>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</si>
  <si>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</si>
  <si>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</si>
  <si>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</si>
  <si>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</si>
  <si>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</si>
  <si>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管路更新率については、令和5年度から増加しており類似団体と比較しても高い数値となった。
　しかし、管路経年化率についてここ数年連続して数値が増加し続けており、管路の老朽化に対し更新が追いついていない状況である。今後も耐用年数を超える管路が増加することから、管路更新のための更新投資を増やし、管路更新率を増加させていく必要がある。
　更新等の財源確保や経営状況への影響等を踏まえ、更新方法を見直す等、投資計画に基づいた計画的な事業の推進を図っていく。</t>
    <rPh sb="1" eb="6">
      <t>カンロコウシンリツ</t>
    </rPh>
    <rPh sb="12" eb="14">
      <t>レイワ</t>
    </rPh>
    <rPh sb="15" eb="17">
      <t>ネンド</t>
    </rPh>
    <rPh sb="19" eb="21">
      <t>ゾウカ</t>
    </rPh>
    <rPh sb="25" eb="29">
      <t>ルイジダンタイ</t>
    </rPh>
    <rPh sb="30" eb="32">
      <t>ヒカク</t>
    </rPh>
    <rPh sb="35" eb="36">
      <t>タカ</t>
    </rPh>
    <rPh sb="37" eb="39">
      <t>スウチ</t>
    </rPh>
    <rPh sb="50" eb="54">
      <t>カンロケイネン</t>
    </rPh>
    <rPh sb="54" eb="56">
      <t>カリツ</t>
    </rPh>
    <rPh sb="62" eb="66">
      <t>スウネンレンゾク</t>
    </rPh>
    <rPh sb="68" eb="70">
      <t>スウチ</t>
    </rPh>
    <rPh sb="71" eb="73">
      <t>ゾウカ</t>
    </rPh>
    <rPh sb="74" eb="75">
      <t>ツヅ</t>
    </rPh>
    <rPh sb="80" eb="82">
      <t>カンロ</t>
    </rPh>
    <rPh sb="83" eb="86">
      <t>ロウキュウカ</t>
    </rPh>
    <rPh sb="87" eb="88">
      <t>タイ</t>
    </rPh>
    <rPh sb="89" eb="91">
      <t>コウシン</t>
    </rPh>
    <rPh sb="92" eb="93">
      <t>オ</t>
    </rPh>
    <rPh sb="100" eb="102">
      <t>ジョウキョウ</t>
    </rPh>
    <rPh sb="106" eb="108">
      <t>コンゴ</t>
    </rPh>
    <rPh sb="109" eb="113">
      <t>タイヨウネンスウ</t>
    </rPh>
    <rPh sb="114" eb="115">
      <t>コ</t>
    </rPh>
    <rPh sb="117" eb="119">
      <t>カンロ</t>
    </rPh>
    <rPh sb="120" eb="122">
      <t>ゾウカ</t>
    </rPh>
    <rPh sb="129" eb="133">
      <t>カンロコウシン</t>
    </rPh>
    <rPh sb="137" eb="141">
      <t>コウシントウシ</t>
    </rPh>
    <rPh sb="142" eb="143">
      <t>フ</t>
    </rPh>
    <rPh sb="146" eb="151">
      <t>カンロコウシンリツ</t>
    </rPh>
    <rPh sb="152" eb="154">
      <t>ゾウカ</t>
    </rPh>
    <rPh sb="159" eb="161">
      <t>ヒツヨウ</t>
    </rPh>
    <rPh sb="167" eb="170">
      <t>コウシントウ</t>
    </rPh>
    <rPh sb="171" eb="175">
      <t>ザイゲンカクホ</t>
    </rPh>
    <rPh sb="176" eb="180">
      <t>ケイエイジョウキョウ</t>
    </rPh>
    <rPh sb="182" eb="185">
      <t>エイキョウトウ</t>
    </rPh>
    <rPh sb="186" eb="187">
      <t>フ</t>
    </rPh>
    <rPh sb="190" eb="194">
      <t>コウシンホウホウ</t>
    </rPh>
    <rPh sb="195" eb="197">
      <t>ミナオ</t>
    </rPh>
    <rPh sb="198" eb="199">
      <t>ナド</t>
    </rPh>
    <rPh sb="200" eb="204">
      <t>トウシケイカク</t>
    </rPh>
    <rPh sb="205" eb="206">
      <t>モト</t>
    </rPh>
    <rPh sb="209" eb="212">
      <t>ケイカクテキ</t>
    </rPh>
    <rPh sb="213" eb="215">
      <t>ジギョウ</t>
    </rPh>
    <rPh sb="216" eb="218">
      <t>スイシン</t>
    </rPh>
    <rPh sb="219" eb="220">
      <t>ハカ</t>
    </rPh>
    <phoneticPr fontId="4"/>
  </si>
  <si>
    <t>　安定的な水供給に向け、令和4年度から令和5年度にかけて見直しを行った経営戦略における投資計画を基に、水源・送配水系統の整備や基幹管路の耐震化等の大規模な建設改良投資や、施設・管路の維持管理費等を計画的かつ効率的に行っていく。
　また、そのような維持修繕・改築更新を行っていくための財源の確保及びコストの低減等で経営基盤の強化を図り、持続可能な事業運営に繋げていく。</t>
    <rPh sb="1" eb="4">
      <t>アンテイテキ</t>
    </rPh>
    <rPh sb="5" eb="8">
      <t>ミズキョウキュウ</t>
    </rPh>
    <rPh sb="9" eb="10">
      <t>ム</t>
    </rPh>
    <rPh sb="12" eb="14">
      <t>レイワ</t>
    </rPh>
    <rPh sb="15" eb="17">
      <t>ネンド</t>
    </rPh>
    <rPh sb="19" eb="21">
      <t>レイワ</t>
    </rPh>
    <rPh sb="22" eb="24">
      <t>ネンド</t>
    </rPh>
    <rPh sb="28" eb="30">
      <t>ミナオ</t>
    </rPh>
    <rPh sb="32" eb="33">
      <t>オコナ</t>
    </rPh>
    <rPh sb="35" eb="39">
      <t>ケイエイセンリャク</t>
    </rPh>
    <rPh sb="43" eb="47">
      <t>トウシケイカク</t>
    </rPh>
    <rPh sb="48" eb="49">
      <t>モト</t>
    </rPh>
    <rPh sb="51" eb="53">
      <t>スイゲン</t>
    </rPh>
    <rPh sb="54" eb="55">
      <t>オク</t>
    </rPh>
    <rPh sb="55" eb="59">
      <t>ハイスイケイトウ</t>
    </rPh>
    <rPh sb="60" eb="62">
      <t>セイビ</t>
    </rPh>
    <rPh sb="63" eb="67">
      <t>キカンカンロ</t>
    </rPh>
    <rPh sb="68" eb="72">
      <t>タイシンカトウ</t>
    </rPh>
    <rPh sb="73" eb="76">
      <t>ダイキボ</t>
    </rPh>
    <rPh sb="77" eb="83">
      <t>ケンセツカイリョウトウシ</t>
    </rPh>
    <rPh sb="85" eb="87">
      <t>シセツ</t>
    </rPh>
    <rPh sb="88" eb="90">
      <t>カンロ</t>
    </rPh>
    <rPh sb="91" eb="97">
      <t>イジカンリヒトウ</t>
    </rPh>
    <rPh sb="98" eb="101">
      <t>ケイカクテキ</t>
    </rPh>
    <rPh sb="103" eb="106">
      <t>コウリツテキ</t>
    </rPh>
    <rPh sb="107" eb="108">
      <t>オコナ</t>
    </rPh>
    <rPh sb="123" eb="127">
      <t>イジシュウゼン</t>
    </rPh>
    <rPh sb="128" eb="132">
      <t>カイチクコウシン</t>
    </rPh>
    <rPh sb="133" eb="134">
      <t>オコナ</t>
    </rPh>
    <rPh sb="141" eb="143">
      <t>ザイゲン</t>
    </rPh>
    <rPh sb="144" eb="146">
      <t>カクホ</t>
    </rPh>
    <rPh sb="146" eb="147">
      <t>オヨ</t>
    </rPh>
    <rPh sb="152" eb="155">
      <t>テイゲントウ</t>
    </rPh>
    <rPh sb="156" eb="158">
      <t>ケイエイ</t>
    </rPh>
    <rPh sb="158" eb="160">
      <t>キバン</t>
    </rPh>
    <rPh sb="161" eb="163">
      <t>キョウカ</t>
    </rPh>
    <rPh sb="164" eb="165">
      <t>ハカ</t>
    </rPh>
    <rPh sb="167" eb="171">
      <t>ジゾクカノウ</t>
    </rPh>
    <rPh sb="172" eb="176">
      <t>ジギョウウンエイ</t>
    </rPh>
    <rPh sb="177" eb="178">
      <t>ツナ</t>
    </rPh>
    <phoneticPr fontId="4"/>
  </si>
  <si>
    <t>　経常収支比率については、主に漏水した管路等への修繕費が増加したことに伴い経常費用が増加したことにより、経常費用の増加額が経常収益の増加額を上回ったため令和5年度から減少している。しかし、健全経営の水準とされる100％は上回っている。
　料金回収率については、先述した経常費用の増加に加え、年間有収水量が減少したことより給水原価が上昇したため令和5年度から減少している。しかし、事業に必要な費用が全て給水収益で賄われていることを示す100％は上回っている。
　有収率については、ここ数年で最も低い数値となった。管路経年化率が年々増加していることから、耐用年数を過ぎた給水管からの漏水が多発していることが考えられる。
　昨今の物価高騰等により営業費用が増加していくことも予想されるため、給水収益の増加を目的として料金改定の検討を行う必要がある。今後の安定的な事業運営のため、増加傾向にある維持管理費等のコスト低減や有収率向上のための施設更新等、継続的な経営改善の取り組みを行っていく。</t>
    <rPh sb="1" eb="7">
      <t>ケイジョウシュウシヒリツ</t>
    </rPh>
    <rPh sb="13" eb="14">
      <t>オモ</t>
    </rPh>
    <rPh sb="15" eb="17">
      <t>ロウスイ</t>
    </rPh>
    <rPh sb="19" eb="21">
      <t>カンロ</t>
    </rPh>
    <rPh sb="21" eb="22">
      <t>トウ</t>
    </rPh>
    <rPh sb="24" eb="27">
      <t>シュウゼンヒ</t>
    </rPh>
    <rPh sb="28" eb="30">
      <t>ゾウカ</t>
    </rPh>
    <rPh sb="35" eb="36">
      <t>トモナ</t>
    </rPh>
    <rPh sb="37" eb="41">
      <t>ケイジョウヒヨウ</t>
    </rPh>
    <rPh sb="42" eb="44">
      <t>ゾウカ</t>
    </rPh>
    <rPh sb="52" eb="56">
      <t>ケイジョウヒヨウ</t>
    </rPh>
    <rPh sb="57" eb="60">
      <t>ゾウカガク</t>
    </rPh>
    <rPh sb="61" eb="65">
      <t>ケイジョウシュウエキ</t>
    </rPh>
    <rPh sb="66" eb="69">
      <t>ゾウカガク</t>
    </rPh>
    <rPh sb="70" eb="72">
      <t>ウワマワ</t>
    </rPh>
    <rPh sb="76" eb="78">
      <t>レイワ</t>
    </rPh>
    <rPh sb="79" eb="81">
      <t>ネンド</t>
    </rPh>
    <rPh sb="83" eb="85">
      <t>ゲンショウ</t>
    </rPh>
    <rPh sb="94" eb="98">
      <t>ケンゼンケイエイ</t>
    </rPh>
    <rPh sb="99" eb="101">
      <t>スイジュン</t>
    </rPh>
    <rPh sb="110" eb="112">
      <t>ウワマワ</t>
    </rPh>
    <rPh sb="171" eb="173">
      <t>レイワ</t>
    </rPh>
    <rPh sb="174" eb="176">
      <t>ネンド</t>
    </rPh>
    <rPh sb="178" eb="180">
      <t>ゲンショウ</t>
    </rPh>
    <rPh sb="198" eb="199">
      <t>スベ</t>
    </rPh>
    <rPh sb="200" eb="204">
      <t>キュウスイシュウエキ</t>
    </rPh>
    <rPh sb="205" eb="206">
      <t>マカナ</t>
    </rPh>
    <rPh sb="214" eb="215">
      <t>シメ</t>
    </rPh>
    <rPh sb="221" eb="223">
      <t>ウワマワ</t>
    </rPh>
    <rPh sb="230" eb="233">
      <t>ユウシュウリツ</t>
    </rPh>
    <rPh sb="241" eb="243">
      <t>スウネン</t>
    </rPh>
    <rPh sb="244" eb="245">
      <t>モット</t>
    </rPh>
    <rPh sb="246" eb="247">
      <t>ヒク</t>
    </rPh>
    <rPh sb="248" eb="250">
      <t>スウチ</t>
    </rPh>
    <rPh sb="280" eb="281">
      <t>ス</t>
    </rPh>
    <rPh sb="283" eb="285">
      <t>キュウスイ</t>
    </rPh>
    <rPh sb="289" eb="291">
      <t>ロウスイ</t>
    </rPh>
    <rPh sb="292" eb="294">
      <t>タハツ</t>
    </rPh>
    <rPh sb="301" eb="302">
      <t>カンガ</t>
    </rPh>
    <rPh sb="309" eb="311">
      <t>サッコン</t>
    </rPh>
    <rPh sb="312" eb="314">
      <t>ブッカ</t>
    </rPh>
    <rPh sb="314" eb="316">
      <t>コウトウ</t>
    </rPh>
    <rPh sb="316" eb="317">
      <t>ナド</t>
    </rPh>
    <rPh sb="320" eb="324">
      <t>エイギョウヒヨウ</t>
    </rPh>
    <rPh sb="325" eb="327">
      <t>ゾウカ</t>
    </rPh>
    <rPh sb="334" eb="336">
      <t>ヨソウ</t>
    </rPh>
    <rPh sb="342" eb="346">
      <t>キュウスイシュウエキ</t>
    </rPh>
    <rPh sb="347" eb="349">
      <t>ゾウカ</t>
    </rPh>
    <rPh sb="350" eb="352">
      <t>モクテキ</t>
    </rPh>
    <rPh sb="355" eb="359">
      <t>リョウキンカイテイ</t>
    </rPh>
    <rPh sb="360" eb="362">
      <t>ケントウ</t>
    </rPh>
    <rPh sb="363" eb="364">
      <t>オコナ</t>
    </rPh>
    <rPh sb="365" eb="367">
      <t>ヒツヨウ</t>
    </rPh>
    <rPh sb="371" eb="373">
      <t>コンゴ</t>
    </rPh>
    <rPh sb="374" eb="377">
      <t>アンテイテキ</t>
    </rPh>
    <rPh sb="378" eb="382">
      <t>ジギョウウンエイ</t>
    </rPh>
    <rPh sb="386" eb="390">
      <t>ゾウカケイコウ</t>
    </rPh>
    <rPh sb="393" eb="397">
      <t>イジカンリ</t>
    </rPh>
    <rPh sb="397" eb="399">
      <t>ヒトウ</t>
    </rPh>
    <rPh sb="403" eb="405">
      <t>テイゲン</t>
    </rPh>
    <rPh sb="406" eb="411">
      <t>ユウシュウリツコウジョウ</t>
    </rPh>
    <rPh sb="415" eb="420">
      <t>シセツコウシントウ</t>
    </rPh>
    <rPh sb="421" eb="424">
      <t>ケイゾクテキ</t>
    </rPh>
    <rPh sb="425" eb="429">
      <t>ケイエイカイゼン</t>
    </rPh>
    <rPh sb="430" eb="431">
      <t>ト</t>
    </rPh>
    <rPh sb="432" eb="433">
      <t>ク</t>
    </rPh>
    <rPh sb="435" eb="43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</si>
</sst>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1.59</c:v>
                </c:pt>
                <c:pt idx="1">
                  <c:v>0.87</c:v>
                </c:pt>
                <c:pt idx="2">
                  <c:v>0.9</c:v>
                </c:pt>
                <c:pt idx="3">
                  <c:v>0.45</c:v>
                </c:pt>
                <c:pt idx="4">
                  <c:v>0.85</c:v>
                </c:pt>
              </c:numCache>
            </c:numRef>
          </c:val>
          <c:extLst>
            <c:ext xmlns:c16="http://schemas.microsoft.com/office/drawing/2014/chart" uri="{C3380CC4-5D6E-409C-BE32-E72D297353CC}">
              <c16:uniqueId val="{00000000-38F5-4063-9079-3C5999B1DBE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38F5-4063-9079-3C5999B1DBE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58.26</c:v>
                </c:pt>
                <c:pt idx="1">
                  <c:v>57.88</c:v>
                </c:pt>
                <c:pt idx="2">
                  <c:v>58.48</c:v>
                </c:pt>
                <c:pt idx="3">
                  <c:v>58.88</c:v>
                </c:pt>
                <c:pt idx="4">
                  <c:v>60.34</c:v>
                </c:pt>
              </c:numCache>
            </c:numRef>
          </c:val>
          <c:extLst>
            <c:ext xmlns:c16="http://schemas.microsoft.com/office/drawing/2014/chart" uri="{C3380CC4-5D6E-409C-BE32-E72D297353CC}">
              <c16:uniqueId val="{00000000-92CC-4403-965B-6A2251DBEA8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92CC-4403-965B-6A2251DBEA8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84.21</c:v>
                </c:pt>
                <c:pt idx="1">
                  <c:v>84.01</c:v>
                </c:pt>
                <c:pt idx="2">
                  <c:v>81.78</c:v>
                </c:pt>
                <c:pt idx="3">
                  <c:v>80.010000000000005</c:v>
                </c:pt>
                <c:pt idx="4">
                  <c:v>78.08</c:v>
                </c:pt>
              </c:numCache>
            </c:numRef>
          </c:val>
          <c:extLst>
            <c:ext xmlns:c16="http://schemas.microsoft.com/office/drawing/2014/chart" uri="{C3380CC4-5D6E-409C-BE32-E72D297353CC}">
              <c16:uniqueId val="{00000000-73DC-4C6D-B2A1-7452EFBA844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73DC-4C6D-B2A1-7452EFBA844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107.63</c:v>
                </c:pt>
                <c:pt idx="1">
                  <c:v>106.41</c:v>
                </c:pt>
                <c:pt idx="2">
                  <c:v>101.93</c:v>
                </c:pt>
                <c:pt idx="3">
                  <c:v>109.77</c:v>
                </c:pt>
                <c:pt idx="4">
                  <c:v>105.85</c:v>
                </c:pt>
              </c:numCache>
            </c:numRef>
          </c:val>
          <c:extLst>
            <c:ext xmlns:c16="http://schemas.microsoft.com/office/drawing/2014/chart" uri="{C3380CC4-5D6E-409C-BE32-E72D297353CC}">
              <c16:uniqueId val="{00000000-5D18-41DE-9089-1176B2E5FAB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5D18-41DE-9089-1176B2E5FAB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57.13</c:v>
                </c:pt>
                <c:pt idx="1">
                  <c:v>57.02</c:v>
                </c:pt>
                <c:pt idx="2">
                  <c:v>58.21</c:v>
                </c:pt>
                <c:pt idx="3">
                  <c:v>58.24</c:v>
                </c:pt>
                <c:pt idx="4">
                  <c:v>59.01</c:v>
                </c:pt>
              </c:numCache>
            </c:numRef>
          </c:val>
          <c:extLst>
            <c:ext xmlns:c16="http://schemas.microsoft.com/office/drawing/2014/chart" uri="{C3380CC4-5D6E-409C-BE32-E72D297353CC}">
              <c16:uniqueId val="{00000000-8055-403D-AC96-5A0B2BB2838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8055-403D-AC96-5A0B2BB2838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32.54</c:v>
                </c:pt>
                <c:pt idx="1">
                  <c:v>33.340000000000003</c:v>
                </c:pt>
                <c:pt idx="2">
                  <c:v>34.08</c:v>
                </c:pt>
                <c:pt idx="3">
                  <c:v>36.090000000000003</c:v>
                </c:pt>
                <c:pt idx="4">
                  <c:v>38.1</c:v>
                </c:pt>
              </c:numCache>
            </c:numRef>
          </c:val>
          <c:extLst>
            <c:ext xmlns:c16="http://schemas.microsoft.com/office/drawing/2014/chart" uri="{C3380CC4-5D6E-409C-BE32-E72D297353CC}">
              <c16:uniqueId val="{00000000-B51B-47C6-906B-BBCB95C7450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B51B-47C6-906B-BBCB95C7450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DD-41E5-9CDE-C12AAE55AED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31DD-41E5-9CDE-C12AAE55AED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329.97</c:v>
                </c:pt>
                <c:pt idx="1">
                  <c:v>271.61</c:v>
                </c:pt>
                <c:pt idx="2">
                  <c:v>386.24</c:v>
                </c:pt>
                <c:pt idx="3">
                  <c:v>402.27</c:v>
                </c:pt>
                <c:pt idx="4">
                  <c:v>391.92</c:v>
                </c:pt>
              </c:numCache>
            </c:numRef>
          </c:val>
          <c:extLst>
            <c:ext xmlns:c16="http://schemas.microsoft.com/office/drawing/2014/chart" uri="{C3380CC4-5D6E-409C-BE32-E72D297353CC}">
              <c16:uniqueId val="{00000000-AE6F-420F-A941-D40B4E03063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AE6F-420F-A941-D40B4E03063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304.67</c:v>
                </c:pt>
                <c:pt idx="1">
                  <c:v>303.8</c:v>
                </c:pt>
                <c:pt idx="2">
                  <c:v>312.45999999999998</c:v>
                </c:pt>
                <c:pt idx="3">
                  <c:v>327.16000000000003</c:v>
                </c:pt>
                <c:pt idx="4">
                  <c:v>346.48</c:v>
                </c:pt>
              </c:numCache>
            </c:numRef>
          </c:val>
          <c:extLst>
            <c:ext xmlns:c16="http://schemas.microsoft.com/office/drawing/2014/chart" uri="{C3380CC4-5D6E-409C-BE32-E72D297353CC}">
              <c16:uniqueId val="{00000000-DBB8-446F-98F3-AD5288A6CFE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DBB8-446F-98F3-AD5288A6CFE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92.47</c:v>
                </c:pt>
                <c:pt idx="1">
                  <c:v>103.09</c:v>
                </c:pt>
                <c:pt idx="2">
                  <c:v>97.38</c:v>
                </c:pt>
                <c:pt idx="3">
                  <c:v>105.84</c:v>
                </c:pt>
                <c:pt idx="4">
                  <c:v>100.72</c:v>
                </c:pt>
              </c:numCache>
            </c:numRef>
          </c:val>
          <c:extLst>
            <c:ext xmlns:c16="http://schemas.microsoft.com/office/drawing/2014/chart" uri="{C3380CC4-5D6E-409C-BE32-E72D297353CC}">
              <c16:uniqueId val="{00000000-12C0-480B-A754-CA61744CC2D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12C0-480B-A754-CA61744CC2D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133.02000000000001</c:v>
                </c:pt>
                <c:pt idx="1">
                  <c:v>133.63999999999999</c:v>
                </c:pt>
                <c:pt idx="2">
                  <c:v>143.41</c:v>
                </c:pt>
                <c:pt idx="3">
                  <c:v>143.38999999999999</c:v>
                </c:pt>
                <c:pt idx="4">
                  <c:v>151.15</c:v>
                </c:pt>
              </c:numCache>
            </c:numRef>
          </c:val>
          <c:extLst>
            <c:ext xmlns:c16="http://schemas.microsoft.com/office/drawing/2014/chart" uri="{C3380CC4-5D6E-409C-BE32-E72D297353CC}">
              <c16:uniqueId val="{00000000-211C-4834-B9F3-0958F31D20F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211C-4834-B9F3-0958F31D20F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X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三重県　桑名市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67"/>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A3</v>
      </c>
      <c r="X8" s="75"/>
      <c r="Y8" s="75"/>
      <c r="Z8" s="75"/>
      <c r="AA8" s="75"/>
      <c r="AB8" s="75"/>
      <c r="AC8" s="75"/>
      <c r="AD8" s="75" t="str">
        <f>データ!$M$6</f>
        <v>非設置</v>
      </c>
      <c r="AE8" s="75"/>
      <c r="AF8" s="75"/>
      <c r="AG8" s="75"/>
      <c r="AH8" s="75"/>
      <c r="AI8" s="75"/>
      <c r="AJ8" s="75"/>
      <c r="AK8" s="2"/>
      <c r="AL8" s="66">
        <f>データ!$R$6</f>
        <v>137978</v>
      </c>
      <c r="AM8" s="66"/>
      <c r="AN8" s="66"/>
      <c r="AO8" s="66"/>
      <c r="AP8" s="66"/>
      <c r="AQ8" s="66"/>
      <c r="AR8" s="66"/>
      <c r="AS8" s="66"/>
      <c r="AT8" s="36">
        <f>データ!$S$6</f>
        <v>136.65</v>
      </c>
      <c r="AU8" s="37"/>
      <c r="AV8" s="37"/>
      <c r="AW8" s="37"/>
      <c r="AX8" s="37"/>
      <c r="AY8" s="37"/>
      <c r="AZ8" s="37"/>
      <c r="BA8" s="37"/>
      <c r="BB8" s="55">
        <f>データ!$T$6</f>
        <v>1009.72</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8" t="s">
        <v>12</v>
      </c>
      <c r="C9" s="49"/>
      <c r="D9" s="49"/>
      <c r="E9" s="49"/>
      <c r="F9" s="49"/>
      <c r="G9" s="49"/>
      <c r="H9" s="49"/>
      <c r="I9" s="48" t="s">
        <v>13</v>
      </c>
      <c r="J9" s="49"/>
      <c r="K9" s="49"/>
      <c r="L9" s="49"/>
      <c r="M9" s="49"/>
      <c r="N9" s="49"/>
      <c r="O9" s="67"/>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15">
      <c r="A10" s="2"/>
      <c r="B10" s="36" t="str">
        <f>データ!$N$6</f>
        <v>-</v>
      </c>
      <c r="C10" s="37"/>
      <c r="D10" s="37"/>
      <c r="E10" s="37"/>
      <c r="F10" s="37"/>
      <c r="G10" s="37"/>
      <c r="H10" s="37"/>
      <c r="I10" s="36">
        <f>データ!$O$6</f>
        <v>62.32</v>
      </c>
      <c r="J10" s="37"/>
      <c r="K10" s="37"/>
      <c r="L10" s="37"/>
      <c r="M10" s="37"/>
      <c r="N10" s="37"/>
      <c r="O10" s="65"/>
      <c r="P10" s="55">
        <f>データ!$P$6</f>
        <v>99.99</v>
      </c>
      <c r="Q10" s="55"/>
      <c r="R10" s="55"/>
      <c r="S10" s="55"/>
      <c r="T10" s="55"/>
      <c r="U10" s="55"/>
      <c r="V10" s="55"/>
      <c r="W10" s="66">
        <f>データ!$Q$6</f>
        <v>2750</v>
      </c>
      <c r="X10" s="66"/>
      <c r="Y10" s="66"/>
      <c r="Z10" s="66"/>
      <c r="AA10" s="66"/>
      <c r="AB10" s="66"/>
      <c r="AC10" s="66"/>
      <c r="AD10" s="2"/>
      <c r="AE10" s="2"/>
      <c r="AF10" s="2"/>
      <c r="AG10" s="2"/>
      <c r="AH10" s="2"/>
      <c r="AI10" s="2"/>
      <c r="AJ10" s="2"/>
      <c r="AK10" s="2"/>
      <c r="AL10" s="66">
        <f>データ!$U$6</f>
        <v>137461</v>
      </c>
      <c r="AM10" s="66"/>
      <c r="AN10" s="66"/>
      <c r="AO10" s="66"/>
      <c r="AP10" s="66"/>
      <c r="AQ10" s="66"/>
      <c r="AR10" s="66"/>
      <c r="AS10" s="66"/>
      <c r="AT10" s="36">
        <f>データ!$V$6</f>
        <v>136.65</v>
      </c>
      <c r="AU10" s="37"/>
      <c r="AV10" s="37"/>
      <c r="AW10" s="37"/>
      <c r="AX10" s="37"/>
      <c r="AY10" s="37"/>
      <c r="AZ10" s="37"/>
      <c r="BA10" s="37"/>
      <c r="BB10" s="55">
        <f>データ!$W$6</f>
        <v>1005.93</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42"/>
      <c r="BN44" s="42"/>
      <c r="BO44" s="42"/>
      <c r="BP44" s="42"/>
      <c r="BQ44" s="42"/>
      <c r="BR44" s="42"/>
      <c r="BS44" s="42"/>
      <c r="BT44" s="42"/>
      <c r="BU44" s="42"/>
      <c r="BV44" s="42"/>
      <c r="BW44" s="42"/>
      <c r="BX44" s="42"/>
      <c r="BY44" s="42"/>
      <c r="BZ44" s="4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44"/>
      <c r="BN47" s="44"/>
      <c r="BO47" s="44"/>
      <c r="BP47" s="44"/>
      <c r="BQ47" s="44"/>
      <c r="BR47" s="44"/>
      <c r="BS47" s="44"/>
      <c r="BT47" s="44"/>
      <c r="BU47" s="44"/>
      <c r="BV47" s="44"/>
      <c r="BW47" s="44"/>
      <c r="BX47" s="44"/>
      <c r="BY47" s="44"/>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44"/>
      <c r="BN48" s="44"/>
      <c r="BO48" s="44"/>
      <c r="BP48" s="44"/>
      <c r="BQ48" s="44"/>
      <c r="BR48" s="44"/>
      <c r="BS48" s="44"/>
      <c r="BT48" s="44"/>
      <c r="BU48" s="44"/>
      <c r="BV48" s="44"/>
      <c r="BW48" s="44"/>
      <c r="BX48" s="44"/>
      <c r="BY48" s="44"/>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44"/>
      <c r="BN49" s="44"/>
      <c r="BO49" s="44"/>
      <c r="BP49" s="44"/>
      <c r="BQ49" s="44"/>
      <c r="BR49" s="44"/>
      <c r="BS49" s="44"/>
      <c r="BT49" s="44"/>
      <c r="BU49" s="44"/>
      <c r="BV49" s="44"/>
      <c r="BW49" s="44"/>
      <c r="BX49" s="44"/>
      <c r="BY49" s="44"/>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44"/>
      <c r="BN50" s="44"/>
      <c r="BO50" s="44"/>
      <c r="BP50" s="44"/>
      <c r="BQ50" s="44"/>
      <c r="BR50" s="44"/>
      <c r="BS50" s="44"/>
      <c r="BT50" s="44"/>
      <c r="BU50" s="44"/>
      <c r="BV50" s="44"/>
      <c r="BW50" s="44"/>
      <c r="BX50" s="44"/>
      <c r="BY50" s="44"/>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44"/>
      <c r="BN51" s="44"/>
      <c r="BO51" s="44"/>
      <c r="BP51" s="44"/>
      <c r="BQ51" s="44"/>
      <c r="BR51" s="44"/>
      <c r="BS51" s="44"/>
      <c r="BT51" s="44"/>
      <c r="BU51" s="44"/>
      <c r="BV51" s="44"/>
      <c r="BW51" s="44"/>
      <c r="BX51" s="44"/>
      <c r="BY51" s="44"/>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44"/>
      <c r="BN52" s="44"/>
      <c r="BO52" s="44"/>
      <c r="BP52" s="44"/>
      <c r="BQ52" s="44"/>
      <c r="BR52" s="44"/>
      <c r="BS52" s="44"/>
      <c r="BT52" s="44"/>
      <c r="BU52" s="44"/>
      <c r="BV52" s="44"/>
      <c r="BW52" s="44"/>
      <c r="BX52" s="44"/>
      <c r="BY52" s="44"/>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44"/>
      <c r="BN53" s="44"/>
      <c r="BO53" s="44"/>
      <c r="BP53" s="44"/>
      <c r="BQ53" s="44"/>
      <c r="BR53" s="44"/>
      <c r="BS53" s="44"/>
      <c r="BT53" s="44"/>
      <c r="BU53" s="44"/>
      <c r="BV53" s="44"/>
      <c r="BW53" s="44"/>
      <c r="BX53" s="44"/>
      <c r="BY53" s="44"/>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44"/>
      <c r="BN54" s="44"/>
      <c r="BO54" s="44"/>
      <c r="BP54" s="44"/>
      <c r="BQ54" s="44"/>
      <c r="BR54" s="44"/>
      <c r="BS54" s="44"/>
      <c r="BT54" s="44"/>
      <c r="BU54" s="44"/>
      <c r="BV54" s="44"/>
      <c r="BW54" s="44"/>
      <c r="BX54" s="44"/>
      <c r="BY54" s="44"/>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44"/>
      <c r="BN55" s="44"/>
      <c r="BO55" s="44"/>
      <c r="BP55" s="44"/>
      <c r="BQ55" s="44"/>
      <c r="BR55" s="44"/>
      <c r="BS55" s="44"/>
      <c r="BT55" s="44"/>
      <c r="BU55" s="44"/>
      <c r="BV55" s="44"/>
      <c r="BW55" s="44"/>
      <c r="BX55" s="44"/>
      <c r="BY55" s="44"/>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44"/>
      <c r="BN56" s="44"/>
      <c r="BO56" s="44"/>
      <c r="BP56" s="44"/>
      <c r="BQ56" s="44"/>
      <c r="BR56" s="44"/>
      <c r="BS56" s="44"/>
      <c r="BT56" s="44"/>
      <c r="BU56" s="44"/>
      <c r="BV56" s="44"/>
      <c r="BW56" s="44"/>
      <c r="BX56" s="44"/>
      <c r="BY56" s="44"/>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44"/>
      <c r="BN57" s="44"/>
      <c r="BO57" s="44"/>
      <c r="BP57" s="44"/>
      <c r="BQ57" s="44"/>
      <c r="BR57" s="44"/>
      <c r="BS57" s="44"/>
      <c r="BT57" s="44"/>
      <c r="BU57" s="44"/>
      <c r="BV57" s="44"/>
      <c r="BW57" s="44"/>
      <c r="BX57" s="44"/>
      <c r="BY57" s="44"/>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44"/>
      <c r="BN58" s="44"/>
      <c r="BO58" s="44"/>
      <c r="BP58" s="44"/>
      <c r="BQ58" s="44"/>
      <c r="BR58" s="44"/>
      <c r="BS58" s="44"/>
      <c r="BT58" s="44"/>
      <c r="BU58" s="44"/>
      <c r="BV58" s="44"/>
      <c r="BW58" s="44"/>
      <c r="BX58" s="44"/>
      <c r="BY58" s="44"/>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44"/>
      <c r="BN59" s="44"/>
      <c r="BO59" s="44"/>
      <c r="BP59" s="44"/>
      <c r="BQ59" s="44"/>
      <c r="BR59" s="44"/>
      <c r="BS59" s="44"/>
      <c r="BT59" s="44"/>
      <c r="BU59" s="44"/>
      <c r="BV59" s="44"/>
      <c r="BW59" s="44"/>
      <c r="BX59" s="44"/>
      <c r="BY59" s="44"/>
      <c r="BZ59" s="40"/>
    </row>
    <row r="60" spans="1:78"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38"/>
      <c r="BM60" s="44"/>
      <c r="BN60" s="44"/>
      <c r="BO60" s="44"/>
      <c r="BP60" s="44"/>
      <c r="BQ60" s="44"/>
      <c r="BR60" s="44"/>
      <c r="BS60" s="44"/>
      <c r="BT60" s="44"/>
      <c r="BU60" s="44"/>
      <c r="BV60" s="44"/>
      <c r="BW60" s="44"/>
      <c r="BX60" s="44"/>
      <c r="BY60" s="44"/>
      <c r="BZ60" s="40"/>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38"/>
      <c r="BM61" s="44"/>
      <c r="BN61" s="44"/>
      <c r="BO61" s="44"/>
      <c r="BP61" s="44"/>
      <c r="BQ61" s="44"/>
      <c r="BR61" s="44"/>
      <c r="BS61" s="44"/>
      <c r="BT61" s="44"/>
      <c r="BU61" s="44"/>
      <c r="BV61" s="44"/>
      <c r="BW61" s="44"/>
      <c r="BX61" s="44"/>
      <c r="BY61" s="44"/>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44"/>
      <c r="BN62" s="44"/>
      <c r="BO62" s="44"/>
      <c r="BP62" s="44"/>
      <c r="BQ62" s="44"/>
      <c r="BR62" s="44"/>
      <c r="BS62" s="44"/>
      <c r="BT62" s="44"/>
      <c r="BU62" s="44"/>
      <c r="BV62" s="44"/>
      <c r="BW62" s="44"/>
      <c r="BX62" s="44"/>
      <c r="BY62" s="44"/>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44"/>
      <c r="BN63" s="44"/>
      <c r="BO63" s="44"/>
      <c r="BP63" s="44"/>
      <c r="BQ63" s="44"/>
      <c r="BR63" s="44"/>
      <c r="BS63" s="44"/>
      <c r="BT63" s="44"/>
      <c r="BU63" s="44"/>
      <c r="BV63" s="44"/>
      <c r="BW63" s="44"/>
      <c r="BX63" s="44"/>
      <c r="BY63" s="44"/>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44"/>
      <c r="BN66" s="44"/>
      <c r="BO66" s="44"/>
      <c r="BP66" s="44"/>
      <c r="BQ66" s="44"/>
      <c r="BR66" s="44"/>
      <c r="BS66" s="44"/>
      <c r="BT66" s="44"/>
      <c r="BU66" s="44"/>
      <c r="BV66" s="44"/>
      <c r="BW66" s="44"/>
      <c r="BX66" s="44"/>
      <c r="BY66" s="44"/>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44"/>
      <c r="BN67" s="44"/>
      <c r="BO67" s="44"/>
      <c r="BP67" s="44"/>
      <c r="BQ67" s="44"/>
      <c r="BR67" s="44"/>
      <c r="BS67" s="44"/>
      <c r="BT67" s="44"/>
      <c r="BU67" s="44"/>
      <c r="BV67" s="44"/>
      <c r="BW67" s="44"/>
      <c r="BX67" s="44"/>
      <c r="BY67" s="44"/>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44"/>
      <c r="BN68" s="44"/>
      <c r="BO68" s="44"/>
      <c r="BP68" s="44"/>
      <c r="BQ68" s="44"/>
      <c r="BR68" s="44"/>
      <c r="BS68" s="44"/>
      <c r="BT68" s="44"/>
      <c r="BU68" s="44"/>
      <c r="BV68" s="44"/>
      <c r="BW68" s="44"/>
      <c r="BX68" s="44"/>
      <c r="BY68" s="44"/>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44"/>
      <c r="BN69" s="44"/>
      <c r="BO69" s="44"/>
      <c r="BP69" s="44"/>
      <c r="BQ69" s="44"/>
      <c r="BR69" s="44"/>
      <c r="BS69" s="44"/>
      <c r="BT69" s="44"/>
      <c r="BU69" s="44"/>
      <c r="BV69" s="44"/>
      <c r="BW69" s="44"/>
      <c r="BX69" s="44"/>
      <c r="BY69" s="44"/>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44"/>
      <c r="BN70" s="44"/>
      <c r="BO70" s="44"/>
      <c r="BP70" s="44"/>
      <c r="BQ70" s="44"/>
      <c r="BR70" s="44"/>
      <c r="BS70" s="44"/>
      <c r="BT70" s="44"/>
      <c r="BU70" s="44"/>
      <c r="BV70" s="44"/>
      <c r="BW70" s="44"/>
      <c r="BX70" s="44"/>
      <c r="BY70" s="44"/>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44"/>
      <c r="BN71" s="44"/>
      <c r="BO71" s="44"/>
      <c r="BP71" s="44"/>
      <c r="BQ71" s="44"/>
      <c r="BR71" s="44"/>
      <c r="BS71" s="44"/>
      <c r="BT71" s="44"/>
      <c r="BU71" s="44"/>
      <c r="BV71" s="44"/>
      <c r="BW71" s="44"/>
      <c r="BX71" s="44"/>
      <c r="BY71" s="44"/>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44"/>
      <c r="BN72" s="44"/>
      <c r="BO72" s="44"/>
      <c r="BP72" s="44"/>
      <c r="BQ72" s="44"/>
      <c r="BR72" s="44"/>
      <c r="BS72" s="44"/>
      <c r="BT72" s="44"/>
      <c r="BU72" s="44"/>
      <c r="BV72" s="44"/>
      <c r="BW72" s="44"/>
      <c r="BX72" s="44"/>
      <c r="BY72" s="44"/>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44"/>
      <c r="BN73" s="44"/>
      <c r="BO73" s="44"/>
      <c r="BP73" s="44"/>
      <c r="BQ73" s="44"/>
      <c r="BR73" s="44"/>
      <c r="BS73" s="44"/>
      <c r="BT73" s="44"/>
      <c r="BU73" s="44"/>
      <c r="BV73" s="44"/>
      <c r="BW73" s="44"/>
      <c r="BX73" s="44"/>
      <c r="BY73" s="44"/>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44"/>
      <c r="BN74" s="44"/>
      <c r="BO74" s="44"/>
      <c r="BP74" s="44"/>
      <c r="BQ74" s="44"/>
      <c r="BR74" s="44"/>
      <c r="BS74" s="44"/>
      <c r="BT74" s="44"/>
      <c r="BU74" s="44"/>
      <c r="BV74" s="44"/>
      <c r="BW74" s="44"/>
      <c r="BX74" s="44"/>
      <c r="BY74" s="44"/>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44"/>
      <c r="BN75" s="44"/>
      <c r="BO75" s="44"/>
      <c r="BP75" s="44"/>
      <c r="BQ75" s="44"/>
      <c r="BR75" s="44"/>
      <c r="BS75" s="44"/>
      <c r="BT75" s="44"/>
      <c r="BU75" s="44"/>
      <c r="BV75" s="44"/>
      <c r="BW75" s="44"/>
      <c r="BX75" s="44"/>
      <c r="BY75" s="44"/>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44"/>
      <c r="BN76" s="44"/>
      <c r="BO76" s="44"/>
      <c r="BP76" s="44"/>
      <c r="BQ76" s="44"/>
      <c r="BR76" s="44"/>
      <c r="BS76" s="44"/>
      <c r="BT76" s="44"/>
      <c r="BU76" s="44"/>
      <c r="BV76" s="44"/>
      <c r="BW76" s="44"/>
      <c r="BX76" s="44"/>
      <c r="BY76" s="44"/>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44"/>
      <c r="BN77" s="44"/>
      <c r="BO77" s="44"/>
      <c r="BP77" s="44"/>
      <c r="BQ77" s="44"/>
      <c r="BR77" s="44"/>
      <c r="BS77" s="44"/>
      <c r="BT77" s="44"/>
      <c r="BU77" s="44"/>
      <c r="BV77" s="44"/>
      <c r="BW77" s="44"/>
      <c r="BX77" s="44"/>
      <c r="BY77" s="44"/>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44"/>
      <c r="BN78" s="44"/>
      <c r="BO78" s="44"/>
      <c r="BP78" s="44"/>
      <c r="BQ78" s="44"/>
      <c r="BR78" s="44"/>
      <c r="BS78" s="44"/>
      <c r="BT78" s="44"/>
      <c r="BU78" s="44"/>
      <c r="BV78" s="44"/>
      <c r="BW78" s="44"/>
      <c r="BX78" s="44"/>
      <c r="BY78" s="44"/>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44"/>
      <c r="BN79" s="44"/>
      <c r="BO79" s="44"/>
      <c r="BP79" s="44"/>
      <c r="BQ79" s="44"/>
      <c r="BR79" s="44"/>
      <c r="BS79" s="44"/>
      <c r="BT79" s="44"/>
      <c r="BU79" s="44"/>
      <c r="BV79" s="44"/>
      <c r="BW79" s="44"/>
      <c r="BX79" s="44"/>
      <c r="BY79" s="44"/>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44"/>
      <c r="BN80" s="44"/>
      <c r="BO80" s="44"/>
      <c r="BP80" s="44"/>
      <c r="BQ80" s="44"/>
      <c r="BR80" s="44"/>
      <c r="BS80" s="44"/>
      <c r="BT80" s="44"/>
      <c r="BU80" s="44"/>
      <c r="BV80" s="44"/>
      <c r="BW80" s="44"/>
      <c r="BX80" s="44"/>
      <c r="BY80" s="44"/>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44"/>
      <c r="BN81" s="44"/>
      <c r="BO81" s="44"/>
      <c r="BP81" s="44"/>
      <c r="BQ81" s="44"/>
      <c r="BR81" s="44"/>
      <c r="BS81" s="44"/>
      <c r="BT81" s="44"/>
      <c r="BU81" s="44"/>
      <c r="BV81" s="44"/>
      <c r="BW81" s="44"/>
      <c r="BX81" s="44"/>
      <c r="BY81" s="44"/>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1"/>
      <c r="BM82" s="42"/>
      <c r="BN82" s="42"/>
      <c r="BO82" s="42"/>
      <c r="BP82" s="42"/>
      <c r="BQ82" s="42"/>
      <c r="BR82" s="42"/>
      <c r="BS82" s="42"/>
      <c r="BT82" s="42"/>
      <c r="BU82" s="42"/>
      <c r="BV82" s="42"/>
      <c r="BW82" s="42"/>
      <c r="BX82" s="42"/>
      <c r="BY82" s="42"/>
      <c r="BZ82" s="4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CYPvbjzxjby5vZ8vgwIwQ00ITG3hU8Mj166E0z1UDlsx0yjRoPNTy1a1MvdR+2NxMeOZ0T7d9KDlIIW5VwU+jg==" saltValue="Ep9HccqE2ruoNkx+oqC1U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242055</v>
      </c>
      <c r="D6" s="20">
        <f t="shared" si="3"/>
        <v>46</v>
      </c>
      <c r="E6" s="20">
        <f t="shared" si="3"/>
        <v>1</v>
      </c>
      <c r="F6" s="20">
        <f t="shared" si="3"/>
        <v>0</v>
      </c>
      <c r="G6" s="20">
        <f t="shared" si="3"/>
        <v>1</v>
      </c>
      <c r="H6" s="20" t="str">
        <f t="shared" si="3"/>
        <v>三重県　桑名市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62.32</v>
      </c>
      <c r="P6" s="21">
        <f t="shared" si="3"/>
        <v>99.99</v>
      </c>
      <c r="Q6" s="21">
        <f t="shared" si="3"/>
        <v>2750</v>
      </c>
      <c r="R6" s="21">
        <f t="shared" si="3"/>
        <v>137978</v>
      </c>
      <c r="S6" s="21">
        <f t="shared" si="3"/>
        <v>136.65</v>
      </c>
      <c r="T6" s="21">
        <f t="shared" si="3"/>
        <v>1009.72</v>
      </c>
      <c r="U6" s="21">
        <f t="shared" si="3"/>
        <v>137461</v>
      </c>
      <c r="V6" s="21">
        <f t="shared" si="3"/>
        <v>136.65</v>
      </c>
      <c r="W6" s="21">
        <f t="shared" si="3"/>
        <v>1005.93</v>
      </c>
      <c r="X6" s="22">
        <f>IF(X7="",NA(),X7)</f>
        <v>107.63</v>
      </c>
      <c r="Y6" s="22">
        <f t="shared" ref="Y6:AG6" si="4">IF(Y7="",NA(),Y7)</f>
        <v>106.41</v>
      </c>
      <c r="Z6" s="22">
        <f t="shared" si="4"/>
        <v>101.93</v>
      </c>
      <c r="AA6" s="22">
        <f t="shared" si="4"/>
        <v>109.77</v>
      </c>
      <c r="AB6" s="22">
        <f t="shared" si="4"/>
        <v>105.85</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329.97</v>
      </c>
      <c r="AU6" s="22">
        <f t="shared" ref="AU6:BC6" si="6">IF(AU7="",NA(),AU7)</f>
        <v>271.61</v>
      </c>
      <c r="AV6" s="22">
        <f t="shared" si="6"/>
        <v>386.24</v>
      </c>
      <c r="AW6" s="22">
        <f t="shared" si="6"/>
        <v>402.27</v>
      </c>
      <c r="AX6" s="22">
        <f t="shared" si="6"/>
        <v>391.92</v>
      </c>
      <c r="AY6" s="22">
        <f t="shared" si="6"/>
        <v>360.96</v>
      </c>
      <c r="AZ6" s="22">
        <f t="shared" si="6"/>
        <v>351.29</v>
      </c>
      <c r="BA6" s="22">
        <f t="shared" si="6"/>
        <v>364.24</v>
      </c>
      <c r="BB6" s="22">
        <f t="shared" si="6"/>
        <v>369.82</v>
      </c>
      <c r="BC6" s="22">
        <f t="shared" si="6"/>
        <v>355.75</v>
      </c>
      <c r="BD6" s="21" t="str">
        <f>IF(BD7="","",IF(BD7="-","【-】","【"&amp;SUBSTITUTE(TEXT(BD7,"#,##0.00"),"-","△")&amp;"】"))</f>
        <v>【239.69】</v>
      </c>
      <c r="BE6" s="22">
        <f>IF(BE7="",NA(),BE7)</f>
        <v>304.67</v>
      </c>
      <c r="BF6" s="22">
        <f t="shared" ref="BF6:BN6" si="7">IF(BF7="",NA(),BF7)</f>
        <v>303.8</v>
      </c>
      <c r="BG6" s="22">
        <f t="shared" si="7"/>
        <v>312.45999999999998</v>
      </c>
      <c r="BH6" s="22">
        <f t="shared" si="7"/>
        <v>327.16000000000003</v>
      </c>
      <c r="BI6" s="22">
        <f t="shared" si="7"/>
        <v>346.48</v>
      </c>
      <c r="BJ6" s="22">
        <f t="shared" si="7"/>
        <v>239.18</v>
      </c>
      <c r="BK6" s="22">
        <f t="shared" si="7"/>
        <v>236.29</v>
      </c>
      <c r="BL6" s="22">
        <f t="shared" si="7"/>
        <v>238.77</v>
      </c>
      <c r="BM6" s="22">
        <f t="shared" si="7"/>
        <v>218.57</v>
      </c>
      <c r="BN6" s="22">
        <f t="shared" si="7"/>
        <v>222.45</v>
      </c>
      <c r="BO6" s="21" t="str">
        <f>IF(BO7="","",IF(BO7="-","【-】","【"&amp;SUBSTITUTE(TEXT(BO7,"#,##0.00"),"-","△")&amp;"】"))</f>
        <v>【264.86】</v>
      </c>
      <c r="BP6" s="22">
        <f>IF(BP7="",NA(),BP7)</f>
        <v>92.47</v>
      </c>
      <c r="BQ6" s="22">
        <f t="shared" ref="BQ6:BY6" si="8">IF(BQ7="",NA(),BQ7)</f>
        <v>103.09</v>
      </c>
      <c r="BR6" s="22">
        <f t="shared" si="8"/>
        <v>97.38</v>
      </c>
      <c r="BS6" s="22">
        <f t="shared" si="8"/>
        <v>105.84</v>
      </c>
      <c r="BT6" s="22">
        <f t="shared" si="8"/>
        <v>100.72</v>
      </c>
      <c r="BU6" s="22">
        <f t="shared" si="8"/>
        <v>101.89</v>
      </c>
      <c r="BV6" s="22">
        <f t="shared" si="8"/>
        <v>104.33</v>
      </c>
      <c r="BW6" s="22">
        <f t="shared" si="8"/>
        <v>98.85</v>
      </c>
      <c r="BX6" s="22">
        <f t="shared" si="8"/>
        <v>101.78</v>
      </c>
      <c r="BY6" s="22">
        <f t="shared" si="8"/>
        <v>100.33</v>
      </c>
      <c r="BZ6" s="21" t="str">
        <f>IF(BZ7="","",IF(BZ7="-","【-】","【"&amp;SUBSTITUTE(TEXT(BZ7,"#,##0.00"),"-","△")&amp;"】"))</f>
        <v>【97.59】</v>
      </c>
      <c r="CA6" s="22">
        <f>IF(CA7="",NA(),CA7)</f>
        <v>133.02000000000001</v>
      </c>
      <c r="CB6" s="22">
        <f t="shared" ref="CB6:CJ6" si="9">IF(CB7="",NA(),CB7)</f>
        <v>133.63999999999999</v>
      </c>
      <c r="CC6" s="22">
        <f t="shared" si="9"/>
        <v>143.41</v>
      </c>
      <c r="CD6" s="22">
        <f t="shared" si="9"/>
        <v>143.38999999999999</v>
      </c>
      <c r="CE6" s="22">
        <f t="shared" si="9"/>
        <v>151.15</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58.26</v>
      </c>
      <c r="CM6" s="22">
        <f t="shared" ref="CM6:CU6" si="10">IF(CM7="",NA(),CM7)</f>
        <v>57.88</v>
      </c>
      <c r="CN6" s="22">
        <f t="shared" si="10"/>
        <v>58.48</v>
      </c>
      <c r="CO6" s="22">
        <f t="shared" si="10"/>
        <v>58.88</v>
      </c>
      <c r="CP6" s="22">
        <f t="shared" si="10"/>
        <v>60.34</v>
      </c>
      <c r="CQ6" s="22">
        <f t="shared" si="10"/>
        <v>63.23</v>
      </c>
      <c r="CR6" s="22">
        <f t="shared" si="10"/>
        <v>62.59</v>
      </c>
      <c r="CS6" s="22">
        <f t="shared" si="10"/>
        <v>61.81</v>
      </c>
      <c r="CT6" s="22">
        <f t="shared" si="10"/>
        <v>62.35</v>
      </c>
      <c r="CU6" s="22">
        <f t="shared" si="10"/>
        <v>62.69</v>
      </c>
      <c r="CV6" s="21" t="str">
        <f>IF(CV7="","",IF(CV7="-","【-】","【"&amp;SUBSTITUTE(TEXT(CV7,"#,##0.00"),"-","△")&amp;"】"))</f>
        <v>【60.21】</v>
      </c>
      <c r="CW6" s="22">
        <f>IF(CW7="",NA(),CW7)</f>
        <v>84.21</v>
      </c>
      <c r="CX6" s="22">
        <f t="shared" ref="CX6:DF6" si="11">IF(CX7="",NA(),CX7)</f>
        <v>84.01</v>
      </c>
      <c r="CY6" s="22">
        <f t="shared" si="11"/>
        <v>81.78</v>
      </c>
      <c r="CZ6" s="22">
        <f t="shared" si="11"/>
        <v>80.010000000000005</v>
      </c>
      <c r="DA6" s="22">
        <f t="shared" si="11"/>
        <v>78.08</v>
      </c>
      <c r="DB6" s="22">
        <f t="shared" si="11"/>
        <v>89.35</v>
      </c>
      <c r="DC6" s="22">
        <f t="shared" si="11"/>
        <v>89.7</v>
      </c>
      <c r="DD6" s="22">
        <f t="shared" si="11"/>
        <v>89.24</v>
      </c>
      <c r="DE6" s="22">
        <f t="shared" si="11"/>
        <v>88.71</v>
      </c>
      <c r="DF6" s="22">
        <f t="shared" si="11"/>
        <v>88.32</v>
      </c>
      <c r="DG6" s="21" t="str">
        <f>IF(DG7="","",IF(DG7="-","【-】","【"&amp;SUBSTITUTE(TEXT(DG7,"#,##0.00"),"-","△")&amp;"】"))</f>
        <v>【89.21】</v>
      </c>
      <c r="DH6" s="22">
        <f>IF(DH7="",NA(),DH7)</f>
        <v>57.13</v>
      </c>
      <c r="DI6" s="22">
        <f t="shared" ref="DI6:DQ6" si="12">IF(DI7="",NA(),DI7)</f>
        <v>57.02</v>
      </c>
      <c r="DJ6" s="22">
        <f t="shared" si="12"/>
        <v>58.21</v>
      </c>
      <c r="DK6" s="22">
        <f t="shared" si="12"/>
        <v>58.24</v>
      </c>
      <c r="DL6" s="22">
        <f t="shared" si="12"/>
        <v>59.01</v>
      </c>
      <c r="DM6" s="22">
        <f t="shared" si="12"/>
        <v>49.62</v>
      </c>
      <c r="DN6" s="22">
        <f t="shared" si="12"/>
        <v>50.5</v>
      </c>
      <c r="DO6" s="22">
        <f t="shared" si="12"/>
        <v>51.28</v>
      </c>
      <c r="DP6" s="22">
        <f t="shared" si="12"/>
        <v>51.95</v>
      </c>
      <c r="DQ6" s="22">
        <f t="shared" si="12"/>
        <v>52.55</v>
      </c>
      <c r="DR6" s="21" t="str">
        <f>IF(DR7="","",IF(DR7="-","【-】","【"&amp;SUBSTITUTE(TEXT(DR7,"#,##0.00"),"-","△")&amp;"】"))</f>
        <v>【52.41】</v>
      </c>
      <c r="DS6" s="22">
        <f>IF(DS7="",NA(),DS7)</f>
        <v>32.54</v>
      </c>
      <c r="DT6" s="22">
        <f t="shared" ref="DT6:EB6" si="13">IF(DT7="",NA(),DT7)</f>
        <v>33.340000000000003</v>
      </c>
      <c r="DU6" s="22">
        <f t="shared" si="13"/>
        <v>34.08</v>
      </c>
      <c r="DV6" s="22">
        <f t="shared" si="13"/>
        <v>36.090000000000003</v>
      </c>
      <c r="DW6" s="22">
        <f t="shared" si="13"/>
        <v>38.1</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1.59</v>
      </c>
      <c r="EE6" s="22">
        <f t="shared" ref="EE6:EM6" si="14">IF(EE7="",NA(),EE7)</f>
        <v>0.87</v>
      </c>
      <c r="EF6" s="22">
        <f t="shared" si="14"/>
        <v>0.9</v>
      </c>
      <c r="EG6" s="22">
        <f t="shared" si="14"/>
        <v>0.45</v>
      </c>
      <c r="EH6" s="22">
        <f t="shared" si="14"/>
        <v>0.85</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15">
      <c r="A7" s="15"/>
      <c r="B7" s="24">
        <v>2024</v>
      </c>
      <c r="C7" s="24">
        <v>242055</v>
      </c>
      <c r="D7" s="24">
        <v>46</v>
      </c>
      <c r="E7" s="24">
        <v>1</v>
      </c>
      <c r="F7" s="24">
        <v>0</v>
      </c>
      <c r="G7" s="24">
        <v>1</v>
      </c>
      <c r="H7" s="24" t="s">
        <v>93</v>
      </c>
      <c r="I7" s="24" t="s">
        <v>94</v>
      </c>
      <c r="J7" s="24" t="s">
        <v>95</v>
      </c>
      <c r="K7" s="24" t="s">
        <v>96</v>
      </c>
      <c r="L7" s="24" t="s">
        <v>97</v>
      </c>
      <c r="M7" s="24" t="s">
        <v>98</v>
      </c>
      <c r="N7" s="25" t="s">
        <v>99</v>
      </c>
      <c r="O7" s="25">
        <v>62.32</v>
      </c>
      <c r="P7" s="25">
        <v>99.99</v>
      </c>
      <c r="Q7" s="25">
        <v>2750</v>
      </c>
      <c r="R7" s="25">
        <v>137978</v>
      </c>
      <c r="S7" s="25">
        <v>136.65</v>
      </c>
      <c r="T7" s="25">
        <v>1009.72</v>
      </c>
      <c r="U7" s="25">
        <v>137461</v>
      </c>
      <c r="V7" s="25">
        <v>136.65</v>
      </c>
      <c r="W7" s="25">
        <v>1005.93</v>
      </c>
      <c r="X7" s="25">
        <v>107.63</v>
      </c>
      <c r="Y7" s="25">
        <v>106.41</v>
      </c>
      <c r="Z7" s="25">
        <v>101.93</v>
      </c>
      <c r="AA7" s="25">
        <v>109.77</v>
      </c>
      <c r="AB7" s="25">
        <v>105.85</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329.97</v>
      </c>
      <c r="AU7" s="25">
        <v>271.61</v>
      </c>
      <c r="AV7" s="25">
        <v>386.24</v>
      </c>
      <c r="AW7" s="25">
        <v>402.27</v>
      </c>
      <c r="AX7" s="25">
        <v>391.92</v>
      </c>
      <c r="AY7" s="25">
        <v>360.96</v>
      </c>
      <c r="AZ7" s="25">
        <v>351.29</v>
      </c>
      <c r="BA7" s="25">
        <v>364.24</v>
      </c>
      <c r="BB7" s="25">
        <v>369.82</v>
      </c>
      <c r="BC7" s="25">
        <v>355.75</v>
      </c>
      <c r="BD7" s="25">
        <v>239.69</v>
      </c>
      <c r="BE7" s="25">
        <v>304.67</v>
      </c>
      <c r="BF7" s="25">
        <v>303.8</v>
      </c>
      <c r="BG7" s="25">
        <v>312.45999999999998</v>
      </c>
      <c r="BH7" s="25">
        <v>327.16000000000003</v>
      </c>
      <c r="BI7" s="25">
        <v>346.48</v>
      </c>
      <c r="BJ7" s="25">
        <v>239.18</v>
      </c>
      <c r="BK7" s="25">
        <v>236.29</v>
      </c>
      <c r="BL7" s="25">
        <v>238.77</v>
      </c>
      <c r="BM7" s="25">
        <v>218.57</v>
      </c>
      <c r="BN7" s="25">
        <v>222.45</v>
      </c>
      <c r="BO7" s="25">
        <v>264.86</v>
      </c>
      <c r="BP7" s="25">
        <v>92.47</v>
      </c>
      <c r="BQ7" s="25">
        <v>103.09</v>
      </c>
      <c r="BR7" s="25">
        <v>97.38</v>
      </c>
      <c r="BS7" s="25">
        <v>105.84</v>
      </c>
      <c r="BT7" s="25">
        <v>100.72</v>
      </c>
      <c r="BU7" s="25">
        <v>101.89</v>
      </c>
      <c r="BV7" s="25">
        <v>104.33</v>
      </c>
      <c r="BW7" s="25">
        <v>98.85</v>
      </c>
      <c r="BX7" s="25">
        <v>101.78</v>
      </c>
      <c r="BY7" s="25">
        <v>100.33</v>
      </c>
      <c r="BZ7" s="25">
        <v>97.59</v>
      </c>
      <c r="CA7" s="25">
        <v>133.02000000000001</v>
      </c>
      <c r="CB7" s="25">
        <v>133.63999999999999</v>
      </c>
      <c r="CC7" s="25">
        <v>143.41</v>
      </c>
      <c r="CD7" s="25">
        <v>143.38999999999999</v>
      </c>
      <c r="CE7" s="25">
        <v>151.15</v>
      </c>
      <c r="CF7" s="25">
        <v>156.32</v>
      </c>
      <c r="CG7" s="25">
        <v>157.4</v>
      </c>
      <c r="CH7" s="25">
        <v>162.61000000000001</v>
      </c>
      <c r="CI7" s="25">
        <v>163.94</v>
      </c>
      <c r="CJ7" s="25">
        <v>169.31</v>
      </c>
      <c r="CK7" s="25">
        <v>181.66</v>
      </c>
      <c r="CL7" s="25">
        <v>58.26</v>
      </c>
      <c r="CM7" s="25">
        <v>57.88</v>
      </c>
      <c r="CN7" s="25">
        <v>58.48</v>
      </c>
      <c r="CO7" s="25">
        <v>58.88</v>
      </c>
      <c r="CP7" s="25">
        <v>60.34</v>
      </c>
      <c r="CQ7" s="25">
        <v>63.23</v>
      </c>
      <c r="CR7" s="25">
        <v>62.59</v>
      </c>
      <c r="CS7" s="25">
        <v>61.81</v>
      </c>
      <c r="CT7" s="25">
        <v>62.35</v>
      </c>
      <c r="CU7" s="25">
        <v>62.69</v>
      </c>
      <c r="CV7" s="25">
        <v>60.21</v>
      </c>
      <c r="CW7" s="25">
        <v>84.21</v>
      </c>
      <c r="CX7" s="25">
        <v>84.01</v>
      </c>
      <c r="CY7" s="25">
        <v>81.78</v>
      </c>
      <c r="CZ7" s="25">
        <v>80.010000000000005</v>
      </c>
      <c r="DA7" s="25">
        <v>78.08</v>
      </c>
      <c r="DB7" s="25">
        <v>89.35</v>
      </c>
      <c r="DC7" s="25">
        <v>89.7</v>
      </c>
      <c r="DD7" s="25">
        <v>89.24</v>
      </c>
      <c r="DE7" s="25">
        <v>88.71</v>
      </c>
      <c r="DF7" s="25">
        <v>88.32</v>
      </c>
      <c r="DG7" s="25">
        <v>89.21</v>
      </c>
      <c r="DH7" s="25">
        <v>57.13</v>
      </c>
      <c r="DI7" s="25">
        <v>57.02</v>
      </c>
      <c r="DJ7" s="25">
        <v>58.21</v>
      </c>
      <c r="DK7" s="25">
        <v>58.24</v>
      </c>
      <c r="DL7" s="25">
        <v>59.01</v>
      </c>
      <c r="DM7" s="25">
        <v>49.62</v>
      </c>
      <c r="DN7" s="25">
        <v>50.5</v>
      </c>
      <c r="DO7" s="25">
        <v>51.28</v>
      </c>
      <c r="DP7" s="25">
        <v>51.95</v>
      </c>
      <c r="DQ7" s="25">
        <v>52.55</v>
      </c>
      <c r="DR7" s="25">
        <v>52.41</v>
      </c>
      <c r="DS7" s="25">
        <v>32.54</v>
      </c>
      <c r="DT7" s="25">
        <v>33.340000000000003</v>
      </c>
      <c r="DU7" s="25">
        <v>34.08</v>
      </c>
      <c r="DV7" s="25">
        <v>36.090000000000003</v>
      </c>
      <c r="DW7" s="25">
        <v>38.1</v>
      </c>
      <c r="DX7" s="25">
        <v>19.510000000000002</v>
      </c>
      <c r="DY7" s="25">
        <v>21.19</v>
      </c>
      <c r="DZ7" s="25">
        <v>22.64</v>
      </c>
      <c r="EA7" s="25">
        <v>24.49</v>
      </c>
      <c r="EB7" s="25">
        <v>25.85</v>
      </c>
      <c r="EC7" s="25">
        <v>26.78</v>
      </c>
      <c r="ED7" s="25">
        <v>1.59</v>
      </c>
      <c r="EE7" s="25">
        <v>0.87</v>
      </c>
      <c r="EF7" s="25">
        <v>0.9</v>
      </c>
      <c r="EG7" s="25">
        <v>0.45</v>
      </c>
      <c r="EH7" s="25">
        <v>0.85</v>
      </c>
      <c r="EI7" s="25">
        <v>0.67</v>
      </c>
      <c r="EJ7" s="25">
        <v>0.62</v>
      </c>
      <c r="EK7" s="25">
        <v>0.6</v>
      </c>
      <c r="EL7" s="25">
        <v>0.57999999999999996</v>
      </c>
      <c r="EM7" s="25">
        <v>0.56999999999999995</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