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1718\"/>
    </mc:Choice>
  </mc:AlternateContent>
  <xr:revisionPtr revIDLastSave="0" documentId="13_ncr:1_{0704A22C-EA44-4EBB-96E9-61A065692609}" xr6:coauthVersionLast="47" xr6:coauthVersionMax="47" xr10:uidLastSave="{00000000-0000-0000-0000-000000000000}"/>
  <workbookProtection workbookAlgorithmName="SHA-512" workbookHashValue="LT37gNRI194rLWwdM3pGg8MSNScafY05L62EM1MHPsFZgrJa25AZL6JVCTDbmsGChnkXcBjL5Fs3y8rWHwwTYw==" workbookSaltValue="f89lEbV/6l+fGlcZn4HOxA==" workbookSpinCount="100000" lockStructure="1"/>
  <bookViews>
    <workbookView xWindow="2055" yWindow="-14745" windowWidth="25485" windowHeight="142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T10" i="4"/>
  <c r="AL10" i="4"/>
  <c r="I10"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<sst xmlns="http://schemas.openxmlformats.org/spreadsheetml/2006/main" count="307" uniqueCount="116">
  <si>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</si>
  <si>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</si>
  <si>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</si>
  <si>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</si>
  <si>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</si>
  <si>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</si>
  <si>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</si>
  <si>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</si>
  <si>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</si>
  <si>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</si>
  <si>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</si>
  <si>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</si>
  <si>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</si>
  <si>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</si>
  <si>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</si>
  <si>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</si>
  <si>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</si>
  <si>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</si>
  <si>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</si>
  <si>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</si>
  <si>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</si>
  <si>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</si>
  <si>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</si>
  <si>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</si>
  <si>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</si>
  <si>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</si>
  <si>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</si>
  <si>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</si>
  <si>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</si>
  <si>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</si>
  <si>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</si>
  <si>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</si>
  <si>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</si>
  <si>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</si>
  <si>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</si>
  <si>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</si>
  <si>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</si>
  <si>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</si>
  <si>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</si>
  <si>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</si>
  <si>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</si>
  <si>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</si>
  <si>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</si>
  <si>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</si>
  <si>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</si>
  <si>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</si>
  <si>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</si>
  <si>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</si>
  <si>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</si>
  <si>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</si>
  <si>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</si>
  <si>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</si>
  <si>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</si>
  <si>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</si>
  <si>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</si>
  <si>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</si>
  <si>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</si>
  <si>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</si>
  <si>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</si>
  <si>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</si>
  <si>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</si>
  <si>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</si>
  <si>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</si>
  <si>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</si>
  <si>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</si>
  <si>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</si>
  <si>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</si>
  <si>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</si>
  <si>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</si>
  <si>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</si>
  <si>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</si>
  <si>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</si>
  <si>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</si>
  <si>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</si>
  <si>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</si>
  <si>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</si>
  <si>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</si>
  <si>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</si>
  <si>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</si>
  <si>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</si>
  <si>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</si>
  <si>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</si>
  <si>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</si>
  <si>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</si>
  <si>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</si>
  <si>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</si>
  <si>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</si>
  <si>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</si>
  <si>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</si>
  <si>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</si>
  <si>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</si>
  <si>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</si>
  <si>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</si>
  <si>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</si>
  <si>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</si>
  <si>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</si>
  <si>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</si>
  <si>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</si>
  <si>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</si>
  <si>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</si>
  <si>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</si>
  <si>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</si>
  <si>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</si>
  <si>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</si>
  <si>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</si>
  <si>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</si>
  <si>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</si>
  <si>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</si>
  <si>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</si>
  <si>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</si>
  <si>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</si>
  <si>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</si>
  <si>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</si>
  <si>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５年度から地方公営企業法を全部適用し公営企業会計となった２度目の決算になります。経常収支比率は100％以下で全国平均、類似団体平均を下回り累積欠損金が発生しています。経費回収率は全国平均、類似団体平均を上回っていますが100％には届かず料金収入のみでは経費を賄えず、基準外を含む一般会計からの繰入金に依存しています。同様に企業債残高対事業規模比率は、繰入金である一般会計負担額が多額なため当該値は０となっています。施設利用率は全国平均、類似団体平均を下回っており、汚水処理原価も全国平均、類似団体平均よりも高く維持管理費の低減に努める必要があります。</t>
    <rPh sb="32" eb="34">
      <t>ドメ</t>
    </rPh>
    <rPh sb="118" eb="119">
      <t>トド</t>
    </rPh>
    <rPh sb="129" eb="131">
      <t>ケイヒ</t>
    </rPh>
    <phoneticPr fontId="4"/>
  </si>
  <si>
    <t>　有形固定資産減価償却率は全国平均、類似団体平均を下回っています。飯南管内では平成8年度、飯高管内では平成10年度より市が設置事業を行っています。それ以前の合併浄化槽についても、個人から移管を受けて市が管理しているものもあり、設置から25年以上を経過しているため、今後は更新が必要な浄化槽が増えていくと考えられます。</t>
    <phoneticPr fontId="4"/>
  </si>
  <si>
    <t>　飯南・飯高管内は中山間地域で過疎化による人口減少が進み、新設の浄化槽も減少傾向にあり、既設の浄化槽も経年劣化により修繕費の増加が見込まれます。
　令和元年度に策定した経営戦略を踏まえ収支バランスを考慮した維持管理費の削減、制度の見直しを検討していきます。また、地方公営企業法を適用し公営企業会計に移行したことにより経営状態や資産の状況等が正確に把握できるようになったため健全で持続可能な経営を目指します。</t>
    <rPh sb="21" eb="23">
      <t>ジンコウ</t>
    </rPh>
    <rPh sb="197" eb="19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</si>
</sst>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7-4656-8A50-6568B5627C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C7-4656-8A50-6568B5627C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42.37</c:v>
                </c:pt>
                <c:pt idx="4">
                  <c:v>41.72</c:v>
                </c:pt>
              </c:numCache>
            </c:numRef>
          </c:val>
          <c:extLst>
            <c:ext xmlns:c16="http://schemas.microsoft.com/office/drawing/2014/chart" uri="{C3380CC4-5D6E-409C-BE32-E72D297353CC}">
              <c16:uniqueId val="{00000000-75A6-49CA-8635-688D76A8C6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75A6-49CA-8635-688D76A8C6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5C02-4FD3-BC5F-C5B5E6B5B2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5C02-4FD3-BC5F-C5B5E6B5B2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92.09</c:v>
                </c:pt>
                <c:pt idx="4">
                  <c:v>95.51</c:v>
                </c:pt>
              </c:numCache>
            </c:numRef>
          </c:val>
          <c:extLst>
            <c:ext xmlns:c16="http://schemas.microsoft.com/office/drawing/2014/chart" uri="{C3380CC4-5D6E-409C-BE32-E72D297353CC}">
              <c16:uniqueId val="{00000000-ED69-4CAE-BEB5-477532B0F9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ED69-4CAE-BEB5-477532B0F9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8.51</c:v>
                </c:pt>
                <c:pt idx="4">
                  <c:v>16.77</c:v>
                </c:pt>
              </c:numCache>
            </c:numRef>
          </c:val>
          <c:extLst>
            <c:ext xmlns:c16="http://schemas.microsoft.com/office/drawing/2014/chart" uri="{C3380CC4-5D6E-409C-BE32-E72D297353CC}">
              <c16:uniqueId val="{00000000-24D8-426D-98B0-119E0C2D97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24D8-426D-98B0-119E0C2D97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D6-45C2-9430-6626E1BF8E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D6-45C2-9430-6626E1BF8E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21.45</c:v>
                </c:pt>
                <c:pt idx="4">
                  <c:v>28.72</c:v>
                </c:pt>
              </c:numCache>
            </c:numRef>
          </c:val>
          <c:extLst>
            <c:ext xmlns:c16="http://schemas.microsoft.com/office/drawing/2014/chart" uri="{C3380CC4-5D6E-409C-BE32-E72D297353CC}">
              <c16:uniqueId val="{00000000-3A18-4046-B4E3-31FCC3839C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3A18-4046-B4E3-31FCC3839C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28.07</c:v>
                </c:pt>
                <c:pt idx="4">
                  <c:v>37</c:v>
                </c:pt>
              </c:numCache>
            </c:numRef>
          </c:val>
          <c:extLst>
            <c:ext xmlns:c16="http://schemas.microsoft.com/office/drawing/2014/chart" uri="{C3380CC4-5D6E-409C-BE32-E72D297353CC}">
              <c16:uniqueId val="{00000000-3936-4D2B-8C48-52F131CE71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3936-4D2B-8C48-52F131CE71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DB-4D4C-AC7E-66D79D2827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5DDB-4D4C-AC7E-66D79D2827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74.319999999999993</c:v>
                </c:pt>
                <c:pt idx="4">
                  <c:v>68.55</c:v>
                </c:pt>
              </c:numCache>
            </c:numRef>
          </c:val>
          <c:extLst>
            <c:ext xmlns:c16="http://schemas.microsoft.com/office/drawing/2014/chart" uri="{C3380CC4-5D6E-409C-BE32-E72D297353CC}">
              <c16:uniqueId val="{00000000-6BE4-43A3-A318-688AE9BAA5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6BE4-43A3-A318-688AE9BAA5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326.35000000000002</c:v>
                </c:pt>
                <c:pt idx="4">
                  <c:v>375.13</c:v>
                </c:pt>
              </c:numCache>
            </c:numRef>
          </c:val>
          <c:extLst>
            <c:ext xmlns:c16="http://schemas.microsoft.com/office/drawing/2014/chart" uri="{C3380CC4-5D6E-409C-BE32-E72D297353CC}">
              <c16:uniqueId val="{00000000-7AD9-4CF8-81C2-C955CAF0A3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7AD9-4CF8-81C2-C955CAF0A3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45"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松阪市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自治体職員</v>
      </c>
      <c r="AE8" s="65"/>
      <c r="AF8" s="65"/>
      <c r="AG8" s="65"/>
      <c r="AH8" s="65"/>
      <c r="AI8" s="65"/>
      <c r="AJ8" s="65"/>
      <c r="AK8" s="3"/>
      <c r="AL8" s="45">
        <f>データ!S6</f>
        <v>156026</v>
      </c>
      <c r="AM8" s="45"/>
      <c r="AN8" s="45"/>
      <c r="AO8" s="45"/>
      <c r="AP8" s="45"/>
      <c r="AQ8" s="45"/>
      <c r="AR8" s="45"/>
      <c r="AS8" s="45"/>
      <c r="AT8" s="44">
        <f>データ!T6</f>
        <v>623.58000000000004</v>
      </c>
      <c r="AU8" s="44"/>
      <c r="AV8" s="44"/>
      <c r="AW8" s="44"/>
      <c r="AX8" s="44"/>
      <c r="AY8" s="44"/>
      <c r="AZ8" s="44"/>
      <c r="BA8" s="44"/>
      <c r="BB8" s="44">
        <f>データ!U6</f>
        <v>250.21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60.64</v>
      </c>
      <c r="J10" s="44"/>
      <c r="K10" s="44"/>
      <c r="L10" s="44"/>
      <c r="M10" s="44"/>
      <c r="N10" s="44"/>
      <c r="O10" s="44"/>
      <c r="P10" s="44">
        <f>データ!P6</f>
        <v>2.78</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4314</v>
      </c>
      <c r="AM10" s="45"/>
      <c r="AN10" s="45"/>
      <c r="AO10" s="45"/>
      <c r="AP10" s="45"/>
      <c r="AQ10" s="45"/>
      <c r="AR10" s="45"/>
      <c r="AS10" s="45"/>
      <c r="AT10" s="44">
        <f>データ!W6</f>
        <v>109.26</v>
      </c>
      <c r="AU10" s="44"/>
      <c r="AV10" s="44"/>
      <c r="AW10" s="44"/>
      <c r="AX10" s="44"/>
      <c r="AY10" s="44"/>
      <c r="AZ10" s="44"/>
      <c r="BA10" s="44"/>
      <c r="BB10" s="44">
        <f>データ!X6</f>
        <v>39.479999999999997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EUQykCHAuSGofZqH0Q6BaMwH9MZfOjv3wgOBV+uZufhNvdQGXLFzRtwFfgRnTXsU4ZDweJMeos0RxzS5vgv4Dg==" saltValue="OO1iuMe2qn2sbzHwYk3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18</v>
      </c>
      <c r="F6" s="19">
        <f t="shared" si="3"/>
        <v>0</v>
      </c>
      <c r="G6" s="19">
        <f t="shared" si="3"/>
        <v>0</v>
      </c>
      <c r="H6" s="19" t="str">
        <f t="shared" si="3"/>
        <v>三重県　松阪市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60.64</v>
      </c>
      <c r="P6" s="20">
        <f t="shared" si="3"/>
        <v>2.78</v>
      </c>
      <c r="Q6" s="20">
        <f t="shared" si="3"/>
        <v>100</v>
      </c>
      <c r="R6" s="20">
        <f t="shared" si="3"/>
        <v>4400</v>
      </c>
      <c r="S6" s="20">
        <f t="shared" si="3"/>
        <v>156026</v>
      </c>
      <c r="T6" s="20">
        <f t="shared" si="3"/>
        <v>623.58000000000004</v>
      </c>
      <c r="U6" s="20">
        <f t="shared" si="3"/>
        <v>250.21</v>
      </c>
      <c r="V6" s="20">
        <f t="shared" si="3"/>
        <v>4314</v>
      </c>
      <c r="W6" s="20">
        <f t="shared" si="3"/>
        <v>109.26</v>
      </c>
      <c r="X6" s="20">
        <f t="shared" si="3"/>
        <v>39.479999999999997</v>
      </c>
      <c r="Y6" s="21" t="str">
        <f>IF(Y7="",NA(),Y7)</f>
        <v>-</v>
      </c>
      <c r="Z6" s="21" t="str">
        <f t="shared" ref="Z6:AH6" si="4">IF(Z7="",NA(),Z7)</f>
        <v>-</v>
      </c>
      <c r="AA6" s="21" t="str">
        <f t="shared" si="4"/>
        <v>-</v>
      </c>
      <c r="AB6" s="21">
        <f t="shared" si="4"/>
        <v>92.09</v>
      </c>
      <c r="AC6" s="21">
        <f t="shared" si="4"/>
        <v>95.51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21.45</v>
      </c>
      <c r="AN6" s="21">
        <f t="shared" si="5"/>
        <v>28.72</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28.07</v>
      </c>
      <c r="AY6" s="21">
        <f t="shared" si="6"/>
        <v>37</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74.319999999999993</v>
      </c>
      <c r="BU6" s="21">
        <f t="shared" si="8"/>
        <v>68.55</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326.35000000000002</v>
      </c>
      <c r="CF6" s="21">
        <f t="shared" si="9"/>
        <v>375.13</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42.37</v>
      </c>
      <c r="CQ6" s="21">
        <f t="shared" si="10"/>
        <v>41.72</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8.51</v>
      </c>
      <c r="DM6" s="21">
        <f t="shared" si="12"/>
        <v>16.77</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242047</v>
      </c>
      <c r="D7" s="23">
        <v>46</v>
      </c>
      <c r="E7" s="23">
        <v>18</v>
      </c>
      <c r="F7" s="23">
        <v>0</v>
      </c>
      <c r="G7" s="23">
        <v>0</v>
      </c>
      <c r="H7" s="23" t="s">
        <v>96</v>
      </c>
      <c r="I7" s="23" t="s">
        <v>97</v>
      </c>
      <c r="J7" s="23" t="s">
        <v>98</v>
      </c>
      <c r="K7" s="23" t="s">
        <v>99</v>
      </c>
      <c r="L7" s="23" t="s">
        <v>100</v>
      </c>
      <c r="M7" s="23" t="s">
        <v>101</v>
      </c>
      <c r="N7" s="24" t="s">
        <v>102</v>
      </c>
      <c r="O7" s="24">
        <v>60.64</v>
      </c>
      <c r="P7" s="24">
        <v>2.78</v>
      </c>
      <c r="Q7" s="24">
        <v>100</v>
      </c>
      <c r="R7" s="24">
        <v>4400</v>
      </c>
      <c r="S7" s="24">
        <v>156026</v>
      </c>
      <c r="T7" s="24">
        <v>623.58000000000004</v>
      </c>
      <c r="U7" s="24">
        <v>250.21</v>
      </c>
      <c r="V7" s="24">
        <v>4314</v>
      </c>
      <c r="W7" s="24">
        <v>109.26</v>
      </c>
      <c r="X7" s="24">
        <v>39.479999999999997</v>
      </c>
      <c r="Y7" s="24" t="s">
        <v>102</v>
      </c>
      <c r="Z7" s="24" t="s">
        <v>102</v>
      </c>
      <c r="AA7" s="24" t="s">
        <v>102</v>
      </c>
      <c r="AB7" s="24">
        <v>92.09</v>
      </c>
      <c r="AC7" s="24">
        <v>95.51</v>
      </c>
      <c r="AD7" s="24" t="s">
        <v>102</v>
      </c>
      <c r="AE7" s="24" t="s">
        <v>102</v>
      </c>
      <c r="AF7" s="24" t="s">
        <v>102</v>
      </c>
      <c r="AG7" s="24">
        <v>96.95</v>
      </c>
      <c r="AH7" s="24">
        <v>99.24</v>
      </c>
      <c r="AI7" s="24">
        <v>100.06</v>
      </c>
      <c r="AJ7" s="24" t="s">
        <v>102</v>
      </c>
      <c r="AK7" s="24" t="s">
        <v>102</v>
      </c>
      <c r="AL7" s="24" t="s">
        <v>102</v>
      </c>
      <c r="AM7" s="24">
        <v>21.45</v>
      </c>
      <c r="AN7" s="24">
        <v>28.72</v>
      </c>
      <c r="AO7" s="24" t="s">
        <v>102</v>
      </c>
      <c r="AP7" s="24" t="s">
        <v>102</v>
      </c>
      <c r="AQ7" s="24" t="s">
        <v>102</v>
      </c>
      <c r="AR7" s="24">
        <v>91.33</v>
      </c>
      <c r="AS7" s="24">
        <v>89.91</v>
      </c>
      <c r="AT7" s="24">
        <v>84.61</v>
      </c>
      <c r="AU7" s="24" t="s">
        <v>102</v>
      </c>
      <c r="AV7" s="24" t="s">
        <v>102</v>
      </c>
      <c r="AW7" s="24" t="s">
        <v>102</v>
      </c>
      <c r="AX7" s="24">
        <v>28.07</v>
      </c>
      <c r="AY7" s="24">
        <v>37</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74.319999999999993</v>
      </c>
      <c r="BU7" s="24">
        <v>68.55</v>
      </c>
      <c r="BV7" s="24" t="s">
        <v>102</v>
      </c>
      <c r="BW7" s="24" t="s">
        <v>102</v>
      </c>
      <c r="BX7" s="24" t="s">
        <v>102</v>
      </c>
      <c r="BY7" s="24">
        <v>56.06</v>
      </c>
      <c r="BZ7" s="24">
        <v>53.25</v>
      </c>
      <c r="CA7" s="24">
        <v>51.14</v>
      </c>
      <c r="CB7" s="24" t="s">
        <v>102</v>
      </c>
      <c r="CC7" s="24" t="s">
        <v>102</v>
      </c>
      <c r="CD7" s="24" t="s">
        <v>102</v>
      </c>
      <c r="CE7" s="24">
        <v>326.35000000000002</v>
      </c>
      <c r="CF7" s="24">
        <v>375.13</v>
      </c>
      <c r="CG7" s="24" t="s">
        <v>102</v>
      </c>
      <c r="CH7" s="24" t="s">
        <v>102</v>
      </c>
      <c r="CI7" s="24" t="s">
        <v>102</v>
      </c>
      <c r="CJ7" s="24">
        <v>304.36</v>
      </c>
      <c r="CK7" s="24">
        <v>325.45</v>
      </c>
      <c r="CL7" s="24">
        <v>329.31</v>
      </c>
      <c r="CM7" s="24" t="s">
        <v>102</v>
      </c>
      <c r="CN7" s="24" t="s">
        <v>102</v>
      </c>
      <c r="CO7" s="24" t="s">
        <v>102</v>
      </c>
      <c r="CP7" s="24">
        <v>42.37</v>
      </c>
      <c r="CQ7" s="24">
        <v>41.72</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8.51</v>
      </c>
      <c r="DM7" s="24">
        <v>16.77</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