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経理係長データ\★下水道\予算・決算\決算\R6\経営比較分析表\提出\"/>
    </mc:Choice>
  </mc:AlternateContent>
  <xr:revisionPtr revIDLastSave="0" documentId="13_ncr:1_{202D34B4-BEC8-42FC-AC3E-9C848509FAB3}" xr6:coauthVersionLast="47" xr6:coauthVersionMax="47" xr10:uidLastSave="{00000000-0000-0000-0000-000000000000}"/>
  <workbookProtection workbookAlgorithmName="SHA-512" workbookHashValue="I9itBJ3BbB45glZw78Mm27+LSCaIKI72d/crok440yCPR1L56Tif5XyNqbkZWzy/Cqb7ah7EixAK29HjnoAErw==" workbookSaltValue="93VH7KRY0rCgHD3zyvtsA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c r="CK6" i="5"/>
  <c r="CJ6" i="5"/>
  <c r="CI6" i="5"/>
  <c r="CH6" i="5"/>
  <c r="CG6" i="5"/>
  <c r="CF6" i="5"/>
  <c r="CE6" i="5"/>
  <c r="CD6" i="5"/>
  <c r="CC6" i="5"/>
  <c r="CB6" i="5"/>
  <c r="CA6" i="5"/>
  <c r="I85" i="4"/>
  <c r="BZ6" i="5"/>
  <c r="BY6" i="5"/>
  <c r="BX6" i="5"/>
  <c r="BW6" i="5"/>
  <c r="BV6" i="5"/>
  <c r="BU6" i="5"/>
  <c r="BT6" i="5"/>
  <c r="BS6" i="5"/>
  <c r="BR6" i="5"/>
  <c r="BQ6" i="5"/>
  <c r="BP6" i="5"/>
  <c r="BO6" i="5"/>
  <c r="BN6" i="5"/>
  <c r="BM6" i="5"/>
  <c r="BL6" i="5"/>
  <c r="BK6" i="5"/>
  <c r="BJ6" i="5"/>
  <c r="BI6" i="5"/>
  <c r="BH6" i="5"/>
  <c r="BG6" i="5"/>
  <c r="BF6" i="5"/>
  <c r="BE6" i="5"/>
  <c r="G85" i="4"/>
  <c r="BD6" i="5"/>
  <c r="BC6" i="5"/>
  <c r="BB6" i="5"/>
  <c r="BA6" i="5"/>
  <c r="AZ6" i="5"/>
  <c r="AY6" i="5"/>
  <c r="AX6" i="5"/>
  <c r="AW6" i="5"/>
  <c r="AV6" i="5"/>
  <c r="AU6" i="5"/>
  <c r="AT6" i="5"/>
  <c r="F85" i="4"/>
  <c r="AS6" i="5"/>
  <c r="AR6" i="5"/>
  <c r="AQ6" i="5"/>
  <c r="AP6" i="5"/>
  <c r="AO6" i="5"/>
  <c r="AN6" i="5"/>
  <c r="AM6" i="5"/>
  <c r="AL6" i="5"/>
  <c r="AK6" i="5"/>
  <c r="AJ6" i="5"/>
  <c r="AI6" i="5"/>
  <c r="AH6" i="5"/>
  <c r="AG6" i="5"/>
  <c r="AF6" i="5"/>
  <c r="AE6" i="5"/>
  <c r="AD6" i="5"/>
  <c r="AC6" i="5"/>
  <c r="AB6" i="5"/>
  <c r="AA6" i="5"/>
  <c r="Z6" i="5"/>
  <c r="Y6" i="5"/>
  <c r="X6" i="5"/>
  <c r="BB10" i="4"/>
  <c r="W6" i="5"/>
  <c r="AT10" i="4"/>
  <c r="V6" i="5"/>
  <c r="AL10" i="4"/>
  <c r="U6" i="5"/>
  <c r="BB8" i="4"/>
  <c r="T6" i="5"/>
  <c r="S6" i="5"/>
  <c r="AL8" i="4"/>
  <c r="R6" i="5"/>
  <c r="AD10" i="4"/>
  <c r="Q6" i="5"/>
  <c r="W10" i="4"/>
  <c r="P6" i="5"/>
  <c r="O6" i="5"/>
  <c r="I10" i="4"/>
  <c r="N6" i="5"/>
  <c r="B10" i="4"/>
  <c r="M6" i="5"/>
  <c r="AD8" i="4"/>
  <c r="L6" i="5"/>
  <c r="K6" i="5"/>
  <c r="P8" i="4"/>
  <c r="J6" i="5"/>
  <c r="I8" i="4"/>
  <c r="I6" i="5"/>
  <c r="B8" i="4"/>
  <c r="H6" i="5"/>
  <c r="B6" i="4"/>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H85" i="4"/>
  <c r="E85" i="4"/>
  <c r="P10" i="4"/>
  <c r="AT8" i="4"/>
  <c r="W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<sst xmlns="http://schemas.openxmlformats.org/spreadsheetml/2006/main" count="236" uniqueCount="116">
  <si>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</si>
  <si>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</si>
  <si>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</si>
  <si>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</si>
  <si>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</si>
  <si>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</si>
  <si>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</si>
  <si>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</si>
  <si>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</si>
  <si>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</si>
  <si>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</si>
  <si>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</si>
  <si>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</si>
  <si>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</si>
  <si>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</si>
  <si>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</si>
  <si>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</si>
  <si>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</si>
  <si>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</si>
  <si>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</si>
  <si>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</si>
  <si>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</si>
  <si>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</si>
  <si>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</si>
  <si>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</si>
  <si>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</si>
  <si>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</si>
  <si>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</si>
  <si>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</si>
  <si>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</si>
  <si>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</si>
  <si>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</si>
  <si>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</si>
  <si>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</si>
  <si>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</si>
  <si>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</si>
  <si>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</si>
  <si>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</si>
  <si>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</si>
  <si>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</si>
  <si>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</si>
  <si>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</si>
  <si>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</si>
  <si>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</si>
  <si>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</si>
  <si>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</si>
  <si>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</si>
  <si>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</si>
  <si>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</si>
  <si>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</si>
  <si>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</si>
  <si>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</si>
  <si>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</si>
  <si>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</si>
  <si>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</si>
  <si>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</si>
  <si>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</si>
  <si>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</si>
  <si>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</si>
  <si>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</si>
  <si>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</si>
  <si>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</si>
  <si>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</si>
  <si>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</si>
  <si>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</si>
  <si>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</si>
  <si>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</si>
  <si>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</si>
  <si>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</si>
  <si>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</si>
  <si>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</si>
  <si>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</si>
  <si>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</si>
  <si>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</si>
  <si>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</si>
  <si>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</si>
  <si>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</si>
  <si>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</si>
  <si>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</si>
  <si>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</si>
  <si>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</si>
  <si>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</si>
  <si>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</si>
  <si>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</si>
  <si>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</si>
  <si>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</si>
  <si>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</si>
  <si>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</si>
  <si>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</si>
  <si>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</si>
  <si>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</si>
  <si>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</si>
  <si>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</si>
  <si>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</si>
  <si>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</si>
  <si>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</si>
  <si>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伊勢市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</si>
  <si>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</si>
  <si>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</si>
  <si>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</si>
  <si>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</si>
  <si>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</si>
  <si>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</si>
  <si>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</si>
  <si>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</si>
  <si>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</si>
  <si>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</si>
  <si>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</si>
  <si>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</si>
  <si>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</si>
  <si>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</si>
  <si>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</si>
  <si>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</si>
  <si>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経営の健全性については、①経営収支比率が単年度の収支が黒字であることを示す100％を超え、かつ、②累積欠損金が発生していないことを示す0％であることから健全であると言える。また、⑤経費回収率も100％程度まで上昇し、使用料で回収すべき経費をほぼ使用料で賄えていると言える。
　また、料金収入に対する企業債残高の割合を表す④企業債残高対事業規模比率は、類似団体平均値より優れているが、１年以内に支払うべき債務に対して支払うことができる現金等がある状況を示す③流動比率は健全性の基準である100％を下回っている。流動負債には建設改良費等に充てられた企業債が多く含まれており、これらの財源を基に整備した汚水区域からの下水道使用料の増収が見込まれているが、健全な財政状態の観点から、経営基盤の強化に取り組んでいく必要がある。
　経営の効率性については、処理区域内人口のうち、実際に下水道に接続している人口の割合を表した⑧水洗化率は類似団体よりも低いが、上昇傾向で推移した。また、有収水量１㎥あたりの汚水処理に要した費用⑥汚水処理原価も類似団体平均値より低い状態となり、概ね効率的な経営を行っていると言える。
　なお、平成25年度に流域下水道に接続し、汚水処理施設を廃止したため、⑦施設利用率は0％である。</t>
    <phoneticPr fontId="4"/>
  </si>
  <si>
    <t>　有形固定資産のうち償却対象資産の減価償却がどの程度進んでいるかを表し資産の老朽化度合を示す①有形固定資産減価償却率は類似団体平均値よりも低くなり、現在、計画的に施設の設備等の更新を行っているところである。
　また、②管渠老朽化率及び③管渠改善率についても類似団体平均値を下回っており、今後も計画的に管渠の更新等を行う必要がある。</t>
    <phoneticPr fontId="4"/>
  </si>
  <si>
    <t>　当市の下水道事業の経営状況は、現在、比較的健全かつ効率的に運営していると言えるが、今後も供用区域においては適正な維持管理に努め、水洗化率の向上を図り使用料収入の確保と処理費用の削減に努める必要がある。
　一方で、流域関連公共下水道の供用区域の拡大を進めるため、経営戦略の投資計画に基づき、下水道未普及対策事業など合理的な設備投資の実施に努める必要がある。また、災害に強いライフラインの整備として、勢田川流域等浸水対策実行計画に基づく浸水対策に取り組むとともに、長期的な視点で下水道施設全体を対象とした耐震対策や老朽化した施設の強化・更新を進める下水道ストックマネジメント計画を着実に実行し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</si>
</sst>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14A-46F5-86B3-DB6ACA2100C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0.06</c:v>
                </c:pt>
                <c:pt idx="2">
                  <c:v>0.09</c:v>
                </c:pt>
                <c:pt idx="3">
                  <c:v>0.06</c:v>
                </c:pt>
                <c:pt idx="4">
                  <c:v>0.08</c:v>
                </c:pt>
              </c:numCache>
            </c:numRef>
          </c:val>
          <c:smooth val="0"/>
          <c:extLst>
            <c:ext xmlns:c16="http://schemas.microsoft.com/office/drawing/2014/chart" uri="{C3380CC4-5D6E-409C-BE32-E72D297353CC}">
              <c16:uniqueId val="{00000001-714A-46F5-86B3-DB6ACA2100C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3DD-4981-BD8B-AC68DC34F84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61.51</c:v>
                </c:pt>
                <c:pt idx="1">
                  <c:v>51.2</c:v>
                </c:pt>
                <c:pt idx="2">
                  <c:v>57.32</c:v>
                </c:pt>
                <c:pt idx="3">
                  <c:v>63.71</c:v>
                </c:pt>
                <c:pt idx="4">
                  <c:v>64.95</c:v>
                </c:pt>
              </c:numCache>
            </c:numRef>
          </c:val>
          <c:smooth val="0"/>
          <c:extLst>
            <c:ext xmlns:c16="http://schemas.microsoft.com/office/drawing/2014/chart" uri="{C3380CC4-5D6E-409C-BE32-E72D297353CC}">
              <c16:uniqueId val="{00000001-03DD-4981-BD8B-AC68DC34F84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81.47</c:v>
                </c:pt>
                <c:pt idx="1">
                  <c:v>82.5</c:v>
                </c:pt>
                <c:pt idx="2">
                  <c:v>83.03</c:v>
                </c:pt>
                <c:pt idx="3">
                  <c:v>83.8</c:v>
                </c:pt>
                <c:pt idx="4">
                  <c:v>84.24</c:v>
                </c:pt>
              </c:numCache>
            </c:numRef>
          </c:val>
          <c:extLst>
            <c:ext xmlns:c16="http://schemas.microsoft.com/office/drawing/2014/chart" uri="{C3380CC4-5D6E-409C-BE32-E72D297353CC}">
              <c16:uniqueId val="{00000000-D833-44F3-885A-28C4322BC1D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85.82</c:v>
                </c:pt>
                <c:pt idx="1">
                  <c:v>85.03</c:v>
                </c:pt>
                <c:pt idx="2">
                  <c:v>85.96</c:v>
                </c:pt>
                <c:pt idx="3">
                  <c:v>92.89</c:v>
                </c:pt>
                <c:pt idx="4">
                  <c:v>93.08</c:v>
                </c:pt>
              </c:numCache>
            </c:numRef>
          </c:val>
          <c:smooth val="0"/>
          <c:extLst>
            <c:ext xmlns:c16="http://schemas.microsoft.com/office/drawing/2014/chart" uri="{C3380CC4-5D6E-409C-BE32-E72D297353CC}">
              <c16:uniqueId val="{00000001-D833-44F3-885A-28C4322BC1D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103.21</c:v>
                </c:pt>
                <c:pt idx="1">
                  <c:v>101.8</c:v>
                </c:pt>
                <c:pt idx="2">
                  <c:v>107.56</c:v>
                </c:pt>
                <c:pt idx="3">
                  <c:v>107.22</c:v>
                </c:pt>
                <c:pt idx="4">
                  <c:v>104.97</c:v>
                </c:pt>
              </c:numCache>
            </c:numRef>
          </c:val>
          <c:extLst>
            <c:ext xmlns:c16="http://schemas.microsoft.com/office/drawing/2014/chart" uri="{C3380CC4-5D6E-409C-BE32-E72D297353CC}">
              <c16:uniqueId val="{00000000-80CE-4927-A948-B807A7423F5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109.91</c:v>
                </c:pt>
                <c:pt idx="1">
                  <c:v>108.61</c:v>
                </c:pt>
                <c:pt idx="2">
                  <c:v>109.58</c:v>
                </c:pt>
                <c:pt idx="3">
                  <c:v>107.64</c:v>
                </c:pt>
                <c:pt idx="4">
                  <c:v>106.35</c:v>
                </c:pt>
              </c:numCache>
            </c:numRef>
          </c:val>
          <c:smooth val="0"/>
          <c:extLst>
            <c:ext xmlns:c16="http://schemas.microsoft.com/office/drawing/2014/chart" uri="{C3380CC4-5D6E-409C-BE32-E72D297353CC}">
              <c16:uniqueId val="{00000001-80CE-4927-A948-B807A7423F5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24.7</c:v>
                </c:pt>
                <c:pt idx="1">
                  <c:v>25.94</c:v>
                </c:pt>
                <c:pt idx="2">
                  <c:v>26.75</c:v>
                </c:pt>
                <c:pt idx="3">
                  <c:v>26.31</c:v>
                </c:pt>
                <c:pt idx="4">
                  <c:v>27.23</c:v>
                </c:pt>
              </c:numCache>
            </c:numRef>
          </c:val>
          <c:extLst>
            <c:ext xmlns:c16="http://schemas.microsoft.com/office/drawing/2014/chart" uri="{C3380CC4-5D6E-409C-BE32-E72D297353CC}">
              <c16:uniqueId val="{00000000-230A-4CDC-A598-6D835BF1CD9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15.29</c:v>
                </c:pt>
                <c:pt idx="1">
                  <c:v>17.809999999999999</c:v>
                </c:pt>
                <c:pt idx="2">
                  <c:v>19.96</c:v>
                </c:pt>
                <c:pt idx="3">
                  <c:v>29.93</c:v>
                </c:pt>
                <c:pt idx="4">
                  <c:v>31.89</c:v>
                </c:pt>
              </c:numCache>
            </c:numRef>
          </c:val>
          <c:smooth val="0"/>
          <c:extLst>
            <c:ext xmlns:c16="http://schemas.microsoft.com/office/drawing/2014/chart" uri="{C3380CC4-5D6E-409C-BE32-E72D297353CC}">
              <c16:uniqueId val="{00000001-230A-4CDC-A598-6D835BF1CD9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formatCode="#,##0.00;&quot;△&quot;#,##0.00">
                  <c:v>0</c:v>
                </c:pt>
                <c:pt idx="1">
                  <c:v>0.44</c:v>
                </c:pt>
                <c:pt idx="2">
                  <c:v>0.43</c:v>
                </c:pt>
                <c:pt idx="3">
                  <c:v>0.64</c:v>
                </c:pt>
                <c:pt idx="4">
                  <c:v>0.62</c:v>
                </c:pt>
              </c:numCache>
            </c:numRef>
          </c:val>
          <c:extLst>
            <c:ext xmlns:c16="http://schemas.microsoft.com/office/drawing/2014/chart" uri="{C3380CC4-5D6E-409C-BE32-E72D297353CC}">
              <c16:uniqueId val="{00000000-C14C-49D0-8B25-0CEEA0294CB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0.11</c:v>
                </c:pt>
                <c:pt idx="1">
                  <c:v>0.64</c:v>
                </c:pt>
                <c:pt idx="2">
                  <c:v>0.83</c:v>
                </c:pt>
                <c:pt idx="3">
                  <c:v>2.74</c:v>
                </c:pt>
                <c:pt idx="4">
                  <c:v>3.24</c:v>
                </c:pt>
              </c:numCache>
            </c:numRef>
          </c:val>
          <c:smooth val="0"/>
          <c:extLst>
            <c:ext xmlns:c16="http://schemas.microsoft.com/office/drawing/2014/chart" uri="{C3380CC4-5D6E-409C-BE32-E72D297353CC}">
              <c16:uniqueId val="{00000001-C14C-49D0-8B25-0CEEA0294CB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07-4DED-AB68-1786E8A004C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9.42</c:v>
                </c:pt>
                <c:pt idx="1">
                  <c:v>11.49</c:v>
                </c:pt>
                <c:pt idx="2">
                  <c:v>5.35</c:v>
                </c:pt>
                <c:pt idx="3">
                  <c:v>5.61</c:v>
                </c:pt>
                <c:pt idx="4">
                  <c:v>6.26</c:v>
                </c:pt>
              </c:numCache>
            </c:numRef>
          </c:val>
          <c:smooth val="0"/>
          <c:extLst>
            <c:ext xmlns:c16="http://schemas.microsoft.com/office/drawing/2014/chart" uri="{C3380CC4-5D6E-409C-BE32-E72D297353CC}">
              <c16:uniqueId val="{00000001-9B07-4DED-AB68-1786E8A004C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70.930000000000007</c:v>
                </c:pt>
                <c:pt idx="1">
                  <c:v>58.89</c:v>
                </c:pt>
                <c:pt idx="2">
                  <c:v>66.08</c:v>
                </c:pt>
                <c:pt idx="3">
                  <c:v>70.92</c:v>
                </c:pt>
                <c:pt idx="4">
                  <c:v>66.87</c:v>
                </c:pt>
              </c:numCache>
            </c:numRef>
          </c:val>
          <c:extLst>
            <c:ext xmlns:c16="http://schemas.microsoft.com/office/drawing/2014/chart" uri="{C3380CC4-5D6E-409C-BE32-E72D297353CC}">
              <c16:uniqueId val="{00000000-96C6-43CD-9BBC-7BEE7A93BF3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47.61</c:v>
                </c:pt>
                <c:pt idx="1">
                  <c:v>52.69</c:v>
                </c:pt>
                <c:pt idx="2">
                  <c:v>59.45</c:v>
                </c:pt>
                <c:pt idx="3">
                  <c:v>76.319999999999993</c:v>
                </c:pt>
                <c:pt idx="4">
                  <c:v>80.33</c:v>
                </c:pt>
              </c:numCache>
            </c:numRef>
          </c:val>
          <c:smooth val="0"/>
          <c:extLst>
            <c:ext xmlns:c16="http://schemas.microsoft.com/office/drawing/2014/chart" uri="{C3380CC4-5D6E-409C-BE32-E72D297353CC}">
              <c16:uniqueId val="{00000001-96C6-43CD-9BBC-7BEE7A93BF3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292.69</c:v>
                </c:pt>
                <c:pt idx="1">
                  <c:v>153.53</c:v>
                </c:pt>
                <c:pt idx="2">
                  <c:v>545.4</c:v>
                </c:pt>
                <c:pt idx="3">
                  <c:v>394.66</c:v>
                </c:pt>
                <c:pt idx="4">
                  <c:v>108.77</c:v>
                </c:pt>
              </c:numCache>
            </c:numRef>
          </c:val>
          <c:extLst>
            <c:ext xmlns:c16="http://schemas.microsoft.com/office/drawing/2014/chart" uri="{C3380CC4-5D6E-409C-BE32-E72D297353CC}">
              <c16:uniqueId val="{00000000-19D9-40B5-A6B5-08D01666B51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1092.22</c:v>
                </c:pt>
                <c:pt idx="1">
                  <c:v>998.38</c:v>
                </c:pt>
                <c:pt idx="2">
                  <c:v>925.32</c:v>
                </c:pt>
                <c:pt idx="3">
                  <c:v>749.43</c:v>
                </c:pt>
                <c:pt idx="4">
                  <c:v>698.04</c:v>
                </c:pt>
              </c:numCache>
            </c:numRef>
          </c:val>
          <c:smooth val="0"/>
          <c:extLst>
            <c:ext xmlns:c16="http://schemas.microsoft.com/office/drawing/2014/chart" uri="{C3380CC4-5D6E-409C-BE32-E72D297353CC}">
              <c16:uniqueId val="{00000001-19D9-40B5-A6B5-08D01666B51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98.16</c:v>
                </c:pt>
                <c:pt idx="1">
                  <c:v>95.59</c:v>
                </c:pt>
                <c:pt idx="2">
                  <c:v>92.02</c:v>
                </c:pt>
                <c:pt idx="3">
                  <c:v>98.76</c:v>
                </c:pt>
                <c:pt idx="4">
                  <c:v>98.88</c:v>
                </c:pt>
              </c:numCache>
            </c:numRef>
          </c:val>
          <c:extLst>
            <c:ext xmlns:c16="http://schemas.microsoft.com/office/drawing/2014/chart" uri="{C3380CC4-5D6E-409C-BE32-E72D297353CC}">
              <c16:uniqueId val="{00000000-4E93-4CC9-A331-8889C8134B2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97.53</c:v>
                </c:pt>
                <c:pt idx="1">
                  <c:v>95.92</c:v>
                </c:pt>
                <c:pt idx="2">
                  <c:v>96.98</c:v>
                </c:pt>
                <c:pt idx="3">
                  <c:v>98.46</c:v>
                </c:pt>
                <c:pt idx="4">
                  <c:v>97.98</c:v>
                </c:pt>
              </c:numCache>
            </c:numRef>
          </c:val>
          <c:smooth val="0"/>
          <c:extLst>
            <c:ext xmlns:c16="http://schemas.microsoft.com/office/drawing/2014/chart" uri="{C3380CC4-5D6E-409C-BE32-E72D297353CC}">
              <c16:uniqueId val="{00000001-4E93-4CC9-A331-8889C8134B2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150.05000000000001</c:v>
                </c:pt>
                <c:pt idx="1">
                  <c:v>153.38</c:v>
                </c:pt>
                <c:pt idx="2">
                  <c:v>160.33000000000001</c:v>
                </c:pt>
                <c:pt idx="3">
                  <c:v>150.25</c:v>
                </c:pt>
                <c:pt idx="4">
                  <c:v>150.41</c:v>
                </c:pt>
              </c:numCache>
            </c:numRef>
          </c:val>
          <c:extLst>
            <c:ext xmlns:c16="http://schemas.microsoft.com/office/drawing/2014/chart" uri="{C3380CC4-5D6E-409C-BE32-E72D297353CC}">
              <c16:uniqueId val="{00000000-EACF-4B50-AEB8-42AA5EBF279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155.83000000000001</c:v>
                </c:pt>
                <c:pt idx="1">
                  <c:v>156.75</c:v>
                </c:pt>
                <c:pt idx="2">
                  <c:v>153.54</c:v>
                </c:pt>
                <c:pt idx="3">
                  <c:v>157.44999999999999</c:v>
                </c:pt>
                <c:pt idx="4">
                  <c:v>159.75</c:v>
                </c:pt>
              </c:numCache>
            </c:numRef>
          </c:val>
          <c:smooth val="0"/>
          <c:extLst>
            <c:ext xmlns:c16="http://schemas.microsoft.com/office/drawing/2014/chart" uri="{C3380CC4-5D6E-409C-BE32-E72D297353CC}">
              <c16:uniqueId val="{00000001-EACF-4B50-AEB8-42AA5EBF279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三重県　伊勢市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5">
        <f>データ!S6</f>
        <v>118849</v>
      </c>
      <c r="AM8" s="45"/>
      <c r="AN8" s="45"/>
      <c r="AO8" s="45"/>
      <c r="AP8" s="45"/>
      <c r="AQ8" s="45"/>
      <c r="AR8" s="45"/>
      <c r="AS8" s="45"/>
      <c r="AT8" s="44">
        <f>データ!T6</f>
        <v>208.37</v>
      </c>
      <c r="AU8" s="44"/>
      <c r="AV8" s="44"/>
      <c r="AW8" s="44"/>
      <c r="AX8" s="44"/>
      <c r="AY8" s="44"/>
      <c r="AZ8" s="44"/>
      <c r="BA8" s="44"/>
      <c r="BB8" s="44">
        <f>データ!U6</f>
        <v>570.37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50.77</v>
      </c>
      <c r="J10" s="44"/>
      <c r="K10" s="44"/>
      <c r="L10" s="44"/>
      <c r="M10" s="44"/>
      <c r="N10" s="44"/>
      <c r="O10" s="44"/>
      <c r="P10" s="44">
        <f>データ!P6</f>
        <v>60.49</v>
      </c>
      <c r="Q10" s="44"/>
      <c r="R10" s="44"/>
      <c r="S10" s="44"/>
      <c r="T10" s="44"/>
      <c r="U10" s="44"/>
      <c r="V10" s="44"/>
      <c r="W10" s="44">
        <f>データ!Q6</f>
        <v>106.18</v>
      </c>
      <c r="X10" s="44"/>
      <c r="Y10" s="44"/>
      <c r="Z10" s="44"/>
      <c r="AA10" s="44"/>
      <c r="AB10" s="44"/>
      <c r="AC10" s="44"/>
      <c r="AD10" s="45">
        <f>データ!R6</f>
        <v>2530</v>
      </c>
      <c r="AE10" s="45"/>
      <c r="AF10" s="45"/>
      <c r="AG10" s="45"/>
      <c r="AH10" s="45"/>
      <c r="AI10" s="45"/>
      <c r="AJ10" s="45"/>
      <c r="AK10" s="2"/>
      <c r="AL10" s="45">
        <f>データ!V6</f>
        <v>71489</v>
      </c>
      <c r="AM10" s="45"/>
      <c r="AN10" s="45"/>
      <c r="AO10" s="45"/>
      <c r="AP10" s="45"/>
      <c r="AQ10" s="45"/>
      <c r="AR10" s="45"/>
      <c r="AS10" s="45"/>
      <c r="AT10" s="44">
        <f>データ!W6</f>
        <v>18.8</v>
      </c>
      <c r="AU10" s="44"/>
      <c r="AV10" s="44"/>
      <c r="AW10" s="44"/>
      <c r="AX10" s="44"/>
      <c r="AY10" s="44"/>
      <c r="AZ10" s="44"/>
      <c r="BA10" s="44"/>
      <c r="BB10" s="44">
        <f>データ!X6</f>
        <v>3802.61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fVF8A69jku+4VL9cd8jOZy1VllsZV5LSiXKww84+ODnz7g46gqQ8ipuTAUPGp9ho8CIpXflKRwMEd1j6BnqB0Q==" saltValue="sijIb2Suo9rbZW1eGG8Hp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242039</v>
      </c>
      <c r="D6" s="19">
        <f t="shared" si="3"/>
        <v>46</v>
      </c>
      <c r="E6" s="19">
        <f t="shared" si="3"/>
        <v>17</v>
      </c>
      <c r="F6" s="19">
        <f t="shared" si="3"/>
        <v>1</v>
      </c>
      <c r="G6" s="19">
        <f t="shared" si="3"/>
        <v>0</v>
      </c>
      <c r="H6" s="19" t="str">
        <f t="shared" si="3"/>
        <v>三重県　伊勢市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50.77</v>
      </c>
      <c r="P6" s="20">
        <f t="shared" si="3"/>
        <v>60.49</v>
      </c>
      <c r="Q6" s="20">
        <f t="shared" si="3"/>
        <v>106.18</v>
      </c>
      <c r="R6" s="20">
        <f t="shared" si="3"/>
        <v>2530</v>
      </c>
      <c r="S6" s="20">
        <f t="shared" si="3"/>
        <v>118849</v>
      </c>
      <c r="T6" s="20">
        <f t="shared" si="3"/>
        <v>208.37</v>
      </c>
      <c r="U6" s="20">
        <f t="shared" si="3"/>
        <v>570.37</v>
      </c>
      <c r="V6" s="20">
        <f t="shared" si="3"/>
        <v>71489</v>
      </c>
      <c r="W6" s="20">
        <f t="shared" si="3"/>
        <v>18.8</v>
      </c>
      <c r="X6" s="20">
        <f t="shared" si="3"/>
        <v>3802.61</v>
      </c>
      <c r="Y6" s="21">
        <f>IF(Y7="",NA(),Y7)</f>
        <v>103.21</v>
      </c>
      <c r="Z6" s="21">
        <f t="shared" ref="Z6:AH6" si="4">IF(Z7="",NA(),Z7)</f>
        <v>101.8</v>
      </c>
      <c r="AA6" s="21">
        <f t="shared" si="4"/>
        <v>107.56</v>
      </c>
      <c r="AB6" s="21">
        <f t="shared" si="4"/>
        <v>107.22</v>
      </c>
      <c r="AC6" s="21">
        <f t="shared" si="4"/>
        <v>104.97</v>
      </c>
      <c r="AD6" s="21">
        <f t="shared" si="4"/>
        <v>109.91</v>
      </c>
      <c r="AE6" s="21">
        <f t="shared" si="4"/>
        <v>108.61</v>
      </c>
      <c r="AF6" s="21">
        <f t="shared" si="4"/>
        <v>109.58</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9.42</v>
      </c>
      <c r="AP6" s="21">
        <f t="shared" si="5"/>
        <v>11.49</v>
      </c>
      <c r="AQ6" s="21">
        <f t="shared" si="5"/>
        <v>5.35</v>
      </c>
      <c r="AR6" s="21">
        <f t="shared" si="5"/>
        <v>5.61</v>
      </c>
      <c r="AS6" s="21">
        <f t="shared" si="5"/>
        <v>6.26</v>
      </c>
      <c r="AT6" s="20" t="str">
        <f>IF(AT7="","",IF(AT7="-","【-】","【"&amp;SUBSTITUTE(TEXT(AT7,"#,##0.00"),"-","△")&amp;"】"))</f>
        <v>【3.12】</v>
      </c>
      <c r="AU6" s="21">
        <f>IF(AU7="",NA(),AU7)</f>
        <v>70.930000000000007</v>
      </c>
      <c r="AV6" s="21">
        <f t="shared" ref="AV6:BD6" si="6">IF(AV7="",NA(),AV7)</f>
        <v>58.89</v>
      </c>
      <c r="AW6" s="21">
        <f t="shared" si="6"/>
        <v>66.08</v>
      </c>
      <c r="AX6" s="21">
        <f t="shared" si="6"/>
        <v>70.92</v>
      </c>
      <c r="AY6" s="21">
        <f t="shared" si="6"/>
        <v>66.87</v>
      </c>
      <c r="AZ6" s="21">
        <f t="shared" si="6"/>
        <v>47.61</v>
      </c>
      <c r="BA6" s="21">
        <f t="shared" si="6"/>
        <v>52.69</v>
      </c>
      <c r="BB6" s="21">
        <f t="shared" si="6"/>
        <v>59.45</v>
      </c>
      <c r="BC6" s="21">
        <f t="shared" si="6"/>
        <v>76.319999999999993</v>
      </c>
      <c r="BD6" s="21">
        <f t="shared" si="6"/>
        <v>80.33</v>
      </c>
      <c r="BE6" s="20" t="str">
        <f>IF(BE7="","",IF(BE7="-","【-】","【"&amp;SUBSTITUTE(TEXT(BE7,"#,##0.00"),"-","△")&amp;"】"))</f>
        <v>【82.75】</v>
      </c>
      <c r="BF6" s="21">
        <f>IF(BF7="",NA(),BF7)</f>
        <v>292.69</v>
      </c>
      <c r="BG6" s="21">
        <f t="shared" ref="BG6:BO6" si="7">IF(BG7="",NA(),BG7)</f>
        <v>153.53</v>
      </c>
      <c r="BH6" s="21">
        <f t="shared" si="7"/>
        <v>545.4</v>
      </c>
      <c r="BI6" s="21">
        <f t="shared" si="7"/>
        <v>394.66</v>
      </c>
      <c r="BJ6" s="21">
        <f t="shared" si="7"/>
        <v>108.77</v>
      </c>
      <c r="BK6" s="21">
        <f t="shared" si="7"/>
        <v>1092.22</v>
      </c>
      <c r="BL6" s="21">
        <f t="shared" si="7"/>
        <v>998.38</v>
      </c>
      <c r="BM6" s="21">
        <f t="shared" si="7"/>
        <v>925.32</v>
      </c>
      <c r="BN6" s="21">
        <f t="shared" si="7"/>
        <v>749.43</v>
      </c>
      <c r="BO6" s="21">
        <f t="shared" si="7"/>
        <v>698.04</v>
      </c>
      <c r="BP6" s="20" t="str">
        <f>IF(BP7="","",IF(BP7="-","【-】","【"&amp;SUBSTITUTE(TEXT(BP7,"#,##0.00"),"-","△")&amp;"】"))</f>
        <v>【602.56】</v>
      </c>
      <c r="BQ6" s="21">
        <f>IF(BQ7="",NA(),BQ7)</f>
        <v>98.16</v>
      </c>
      <c r="BR6" s="21">
        <f t="shared" ref="BR6:BZ6" si="8">IF(BR7="",NA(),BR7)</f>
        <v>95.59</v>
      </c>
      <c r="BS6" s="21">
        <f t="shared" si="8"/>
        <v>92.02</v>
      </c>
      <c r="BT6" s="21">
        <f t="shared" si="8"/>
        <v>98.76</v>
      </c>
      <c r="BU6" s="21">
        <f t="shared" si="8"/>
        <v>98.88</v>
      </c>
      <c r="BV6" s="21">
        <f t="shared" si="8"/>
        <v>97.53</v>
      </c>
      <c r="BW6" s="21">
        <f t="shared" si="8"/>
        <v>95.92</v>
      </c>
      <c r="BX6" s="21">
        <f t="shared" si="8"/>
        <v>96.98</v>
      </c>
      <c r="BY6" s="21">
        <f t="shared" si="8"/>
        <v>98.46</v>
      </c>
      <c r="BZ6" s="21">
        <f t="shared" si="8"/>
        <v>97.98</v>
      </c>
      <c r="CA6" s="20" t="str">
        <f>IF(CA7="","",IF(CA7="-","【-】","【"&amp;SUBSTITUTE(TEXT(CA7,"#,##0.00"),"-","△")&amp;"】"))</f>
        <v>【97.94】</v>
      </c>
      <c r="CB6" s="21">
        <f>IF(CB7="",NA(),CB7)</f>
        <v>150.05000000000001</v>
      </c>
      <c r="CC6" s="21">
        <f t="shared" ref="CC6:CK6" si="9">IF(CC7="",NA(),CC7)</f>
        <v>153.38</v>
      </c>
      <c r="CD6" s="21">
        <f t="shared" si="9"/>
        <v>160.33000000000001</v>
      </c>
      <c r="CE6" s="21">
        <f t="shared" si="9"/>
        <v>150.25</v>
      </c>
      <c r="CF6" s="21">
        <f t="shared" si="9"/>
        <v>150.41</v>
      </c>
      <c r="CG6" s="21">
        <f t="shared" si="9"/>
        <v>155.83000000000001</v>
      </c>
      <c r="CH6" s="21">
        <f t="shared" si="9"/>
        <v>156.75</v>
      </c>
      <c r="CI6" s="21">
        <f t="shared" si="9"/>
        <v>153.54</v>
      </c>
      <c r="CJ6" s="21">
        <f t="shared" si="9"/>
        <v>157.44999999999999</v>
      </c>
      <c r="CK6" s="21">
        <f t="shared" si="9"/>
        <v>159.75</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61.51</v>
      </c>
      <c r="CS6" s="21">
        <f t="shared" si="10"/>
        <v>51.2</v>
      </c>
      <c r="CT6" s="21">
        <f t="shared" si="10"/>
        <v>57.32</v>
      </c>
      <c r="CU6" s="21">
        <f t="shared" si="10"/>
        <v>63.71</v>
      </c>
      <c r="CV6" s="21">
        <f t="shared" si="10"/>
        <v>64.95</v>
      </c>
      <c r="CW6" s="20" t="str">
        <f>IF(CW7="","",IF(CW7="-","【-】","【"&amp;SUBSTITUTE(TEXT(CW7,"#,##0.00"),"-","△")&amp;"】"))</f>
        <v>【60.13】</v>
      </c>
      <c r="CX6" s="21">
        <f>IF(CX7="",NA(),CX7)</f>
        <v>81.47</v>
      </c>
      <c r="CY6" s="21">
        <f t="shared" ref="CY6:DG6" si="11">IF(CY7="",NA(),CY7)</f>
        <v>82.5</v>
      </c>
      <c r="CZ6" s="21">
        <f t="shared" si="11"/>
        <v>83.03</v>
      </c>
      <c r="DA6" s="21">
        <f t="shared" si="11"/>
        <v>83.8</v>
      </c>
      <c r="DB6" s="21">
        <f t="shared" si="11"/>
        <v>84.24</v>
      </c>
      <c r="DC6" s="21">
        <f t="shared" si="11"/>
        <v>85.82</v>
      </c>
      <c r="DD6" s="21">
        <f t="shared" si="11"/>
        <v>85.03</v>
      </c>
      <c r="DE6" s="21">
        <f t="shared" si="11"/>
        <v>85.96</v>
      </c>
      <c r="DF6" s="21">
        <f t="shared" si="11"/>
        <v>92.89</v>
      </c>
      <c r="DG6" s="21">
        <f t="shared" si="11"/>
        <v>93.08</v>
      </c>
      <c r="DH6" s="20" t="str">
        <f>IF(DH7="","",IF(DH7="-","【-】","【"&amp;SUBSTITUTE(TEXT(DH7,"#,##0.00"),"-","△")&amp;"】"))</f>
        <v>【96.00】</v>
      </c>
      <c r="DI6" s="21">
        <f>IF(DI7="",NA(),DI7)</f>
        <v>24.7</v>
      </c>
      <c r="DJ6" s="21">
        <f t="shared" ref="DJ6:DR6" si="12">IF(DJ7="",NA(),DJ7)</f>
        <v>25.94</v>
      </c>
      <c r="DK6" s="21">
        <f t="shared" si="12"/>
        <v>26.75</v>
      </c>
      <c r="DL6" s="21">
        <f t="shared" si="12"/>
        <v>26.31</v>
      </c>
      <c r="DM6" s="21">
        <f t="shared" si="12"/>
        <v>27.23</v>
      </c>
      <c r="DN6" s="21">
        <f t="shared" si="12"/>
        <v>15.29</v>
      </c>
      <c r="DO6" s="21">
        <f t="shared" si="12"/>
        <v>17.809999999999999</v>
      </c>
      <c r="DP6" s="21">
        <f t="shared" si="12"/>
        <v>19.96</v>
      </c>
      <c r="DQ6" s="21">
        <f t="shared" si="12"/>
        <v>29.93</v>
      </c>
      <c r="DR6" s="21">
        <f t="shared" si="12"/>
        <v>31.89</v>
      </c>
      <c r="DS6" s="20" t="str">
        <f>IF(DS7="","",IF(DS7="-","【-】","【"&amp;SUBSTITUTE(TEXT(DS7,"#,##0.00"),"-","△")&amp;"】"))</f>
        <v>【42.20】</v>
      </c>
      <c r="DT6" s="20">
        <f>IF(DT7="",NA(),DT7)</f>
        <v>0</v>
      </c>
      <c r="DU6" s="21">
        <f t="shared" ref="DU6:EC6" si="13">IF(DU7="",NA(),DU7)</f>
        <v>0.44</v>
      </c>
      <c r="DV6" s="21">
        <f t="shared" si="13"/>
        <v>0.43</v>
      </c>
      <c r="DW6" s="21">
        <f t="shared" si="13"/>
        <v>0.64</v>
      </c>
      <c r="DX6" s="21">
        <f t="shared" si="13"/>
        <v>0.62</v>
      </c>
      <c r="DY6" s="21">
        <f t="shared" si="13"/>
        <v>0.11</v>
      </c>
      <c r="DZ6" s="21">
        <f t="shared" si="13"/>
        <v>0.64</v>
      </c>
      <c r="EA6" s="21">
        <f t="shared" si="13"/>
        <v>0.83</v>
      </c>
      <c r="EB6" s="21">
        <f t="shared" si="13"/>
        <v>2.74</v>
      </c>
      <c r="EC6" s="21">
        <f t="shared" si="13"/>
        <v>3.24</v>
      </c>
      <c r="ED6" s="20" t="str">
        <f>IF(ED7="","",IF(ED7="-","【-】","【"&amp;SUBSTITUTE(TEXT(ED7,"#,##0.00"),"-","△")&amp;"】"))</f>
        <v>【9.46】</v>
      </c>
      <c r="EE6" s="20">
        <f>IF(EE7="",NA(),EE7)</f>
        <v>0</v>
      </c>
      <c r="EF6" s="21">
        <f t="shared" ref="EF6:EN6" si="14">IF(EF7="",NA(),EF7)</f>
        <v>0.01</v>
      </c>
      <c r="EG6" s="20">
        <f t="shared" si="14"/>
        <v>0</v>
      </c>
      <c r="EH6" s="20">
        <f t="shared" si="14"/>
        <v>0</v>
      </c>
      <c r="EI6" s="20">
        <f t="shared" si="14"/>
        <v>0</v>
      </c>
      <c r="EJ6" s="21">
        <f t="shared" si="14"/>
        <v>0.15</v>
      </c>
      <c r="EK6" s="21">
        <f t="shared" si="14"/>
        <v>0.06</v>
      </c>
      <c r="EL6" s="21">
        <f t="shared" si="14"/>
        <v>0.09</v>
      </c>
      <c r="EM6" s="21">
        <f t="shared" si="14"/>
        <v>0.06</v>
      </c>
      <c r="EN6" s="21">
        <f t="shared" si="14"/>
        <v>0.08</v>
      </c>
      <c r="EO6" s="20" t="str">
        <f>IF(EO7="","",IF(EO7="-","【-】","【"&amp;SUBSTITUTE(TEXT(EO7,"#,##0.00"),"-","△")&amp;"】"))</f>
        <v>【0.19】</v>
      </c>
    </row>
    <row r="7" spans="1:148" s="22" customFormat="1" x14ac:dyDescent="0.15">
      <c r="A7" s="14"/>
      <c r="B7" s="23">
        <v>2024</v>
      </c>
      <c r="C7" s="23">
        <v>242039</v>
      </c>
      <c r="D7" s="23">
        <v>46</v>
      </c>
      <c r="E7" s="23">
        <v>17</v>
      </c>
      <c r="F7" s="23">
        <v>1</v>
      </c>
      <c r="G7" s="23">
        <v>0</v>
      </c>
      <c r="H7" s="23" t="s">
        <v>96</v>
      </c>
      <c r="I7" s="23" t="s">
        <v>97</v>
      </c>
      <c r="J7" s="23" t="s">
        <v>98</v>
      </c>
      <c r="K7" s="23" t="s">
        <v>99</v>
      </c>
      <c r="L7" s="23" t="s">
        <v>100</v>
      </c>
      <c r="M7" s="23" t="s">
        <v>101</v>
      </c>
      <c r="N7" s="24" t="s">
        <v>102</v>
      </c>
      <c r="O7" s="24">
        <v>50.77</v>
      </c>
      <c r="P7" s="24">
        <v>60.49</v>
      </c>
      <c r="Q7" s="24">
        <v>106.18</v>
      </c>
      <c r="R7" s="24">
        <v>2530</v>
      </c>
      <c r="S7" s="24">
        <v>118849</v>
      </c>
      <c r="T7" s="24">
        <v>208.37</v>
      </c>
      <c r="U7" s="24">
        <v>570.37</v>
      </c>
      <c r="V7" s="24">
        <v>71489</v>
      </c>
      <c r="W7" s="24">
        <v>18.8</v>
      </c>
      <c r="X7" s="24">
        <v>3802.61</v>
      </c>
      <c r="Y7" s="24">
        <v>103.21</v>
      </c>
      <c r="Z7" s="24">
        <v>101.8</v>
      </c>
      <c r="AA7" s="24">
        <v>107.56</v>
      </c>
      <c r="AB7" s="24">
        <v>107.22</v>
      </c>
      <c r="AC7" s="24">
        <v>104.97</v>
      </c>
      <c r="AD7" s="24">
        <v>109.91</v>
      </c>
      <c r="AE7" s="24">
        <v>108.61</v>
      </c>
      <c r="AF7" s="24">
        <v>109.58</v>
      </c>
      <c r="AG7" s="24">
        <v>107.64</v>
      </c>
      <c r="AH7" s="24">
        <v>106.35</v>
      </c>
      <c r="AI7" s="24">
        <v>105.36</v>
      </c>
      <c r="AJ7" s="24">
        <v>0</v>
      </c>
      <c r="AK7" s="24">
        <v>0</v>
      </c>
      <c r="AL7" s="24">
        <v>0</v>
      </c>
      <c r="AM7" s="24">
        <v>0</v>
      </c>
      <c r="AN7" s="24">
        <v>0</v>
      </c>
      <c r="AO7" s="24">
        <v>9.42</v>
      </c>
      <c r="AP7" s="24">
        <v>11.49</v>
      </c>
      <c r="AQ7" s="24">
        <v>5.35</v>
      </c>
      <c r="AR7" s="24">
        <v>5.61</v>
      </c>
      <c r="AS7" s="24">
        <v>6.26</v>
      </c>
      <c r="AT7" s="24">
        <v>3.12</v>
      </c>
      <c r="AU7" s="24">
        <v>70.930000000000007</v>
      </c>
      <c r="AV7" s="24">
        <v>58.89</v>
      </c>
      <c r="AW7" s="24">
        <v>66.08</v>
      </c>
      <c r="AX7" s="24">
        <v>70.92</v>
      </c>
      <c r="AY7" s="24">
        <v>66.87</v>
      </c>
      <c r="AZ7" s="24">
        <v>47.61</v>
      </c>
      <c r="BA7" s="24">
        <v>52.69</v>
      </c>
      <c r="BB7" s="24">
        <v>59.45</v>
      </c>
      <c r="BC7" s="24">
        <v>76.319999999999993</v>
      </c>
      <c r="BD7" s="24">
        <v>80.33</v>
      </c>
      <c r="BE7" s="24">
        <v>82.75</v>
      </c>
      <c r="BF7" s="24">
        <v>292.69</v>
      </c>
      <c r="BG7" s="24">
        <v>153.53</v>
      </c>
      <c r="BH7" s="24">
        <v>545.4</v>
      </c>
      <c r="BI7" s="24">
        <v>394.66</v>
      </c>
      <c r="BJ7" s="24">
        <v>108.77</v>
      </c>
      <c r="BK7" s="24">
        <v>1092.22</v>
      </c>
      <c r="BL7" s="24">
        <v>998.38</v>
      </c>
      <c r="BM7" s="24">
        <v>925.32</v>
      </c>
      <c r="BN7" s="24">
        <v>749.43</v>
      </c>
      <c r="BO7" s="24">
        <v>698.04</v>
      </c>
      <c r="BP7" s="24">
        <v>602.55999999999995</v>
      </c>
      <c r="BQ7" s="24">
        <v>98.16</v>
      </c>
      <c r="BR7" s="24">
        <v>95.59</v>
      </c>
      <c r="BS7" s="24">
        <v>92.02</v>
      </c>
      <c r="BT7" s="24">
        <v>98.76</v>
      </c>
      <c r="BU7" s="24">
        <v>98.88</v>
      </c>
      <c r="BV7" s="24">
        <v>97.53</v>
      </c>
      <c r="BW7" s="24">
        <v>95.92</v>
      </c>
      <c r="BX7" s="24">
        <v>96.98</v>
      </c>
      <c r="BY7" s="24">
        <v>98.46</v>
      </c>
      <c r="BZ7" s="24">
        <v>97.98</v>
      </c>
      <c r="CA7" s="24">
        <v>97.94</v>
      </c>
      <c r="CB7" s="24">
        <v>150.05000000000001</v>
      </c>
      <c r="CC7" s="24">
        <v>153.38</v>
      </c>
      <c r="CD7" s="24">
        <v>160.33000000000001</v>
      </c>
      <c r="CE7" s="24">
        <v>150.25</v>
      </c>
      <c r="CF7" s="24">
        <v>150.41</v>
      </c>
      <c r="CG7" s="24">
        <v>155.83000000000001</v>
      </c>
      <c r="CH7" s="24">
        <v>156.75</v>
      </c>
      <c r="CI7" s="24">
        <v>153.54</v>
      </c>
      <c r="CJ7" s="24">
        <v>157.44999999999999</v>
      </c>
      <c r="CK7" s="24">
        <v>159.75</v>
      </c>
      <c r="CL7" s="24">
        <v>140.97999999999999</v>
      </c>
      <c r="CM7" s="24" t="s">
        <v>102</v>
      </c>
      <c r="CN7" s="24" t="s">
        <v>102</v>
      </c>
      <c r="CO7" s="24" t="s">
        <v>102</v>
      </c>
      <c r="CP7" s="24" t="s">
        <v>102</v>
      </c>
      <c r="CQ7" s="24" t="s">
        <v>102</v>
      </c>
      <c r="CR7" s="24">
        <v>61.51</v>
      </c>
      <c r="CS7" s="24">
        <v>51.2</v>
      </c>
      <c r="CT7" s="24">
        <v>57.32</v>
      </c>
      <c r="CU7" s="24">
        <v>63.71</v>
      </c>
      <c r="CV7" s="24">
        <v>64.95</v>
      </c>
      <c r="CW7" s="24">
        <v>60.13</v>
      </c>
      <c r="CX7" s="24">
        <v>81.47</v>
      </c>
      <c r="CY7" s="24">
        <v>82.5</v>
      </c>
      <c r="CZ7" s="24">
        <v>83.03</v>
      </c>
      <c r="DA7" s="24">
        <v>83.8</v>
      </c>
      <c r="DB7" s="24">
        <v>84.24</v>
      </c>
      <c r="DC7" s="24">
        <v>85.82</v>
      </c>
      <c r="DD7" s="24">
        <v>85.03</v>
      </c>
      <c r="DE7" s="24">
        <v>85.96</v>
      </c>
      <c r="DF7" s="24">
        <v>92.89</v>
      </c>
      <c r="DG7" s="24">
        <v>93.08</v>
      </c>
      <c r="DH7" s="24">
        <v>96</v>
      </c>
      <c r="DI7" s="24">
        <v>24.7</v>
      </c>
      <c r="DJ7" s="24">
        <v>25.94</v>
      </c>
      <c r="DK7" s="24">
        <v>26.75</v>
      </c>
      <c r="DL7" s="24">
        <v>26.31</v>
      </c>
      <c r="DM7" s="24">
        <v>27.23</v>
      </c>
      <c r="DN7" s="24">
        <v>15.29</v>
      </c>
      <c r="DO7" s="24">
        <v>17.809999999999999</v>
      </c>
      <c r="DP7" s="24">
        <v>19.96</v>
      </c>
      <c r="DQ7" s="24">
        <v>29.93</v>
      </c>
      <c r="DR7" s="24">
        <v>31.89</v>
      </c>
      <c r="DS7" s="24">
        <v>42.2</v>
      </c>
      <c r="DT7" s="24">
        <v>0</v>
      </c>
      <c r="DU7" s="24">
        <v>0.44</v>
      </c>
      <c r="DV7" s="24">
        <v>0.43</v>
      </c>
      <c r="DW7" s="24">
        <v>0.64</v>
      </c>
      <c r="DX7" s="24">
        <v>0.62</v>
      </c>
      <c r="DY7" s="24">
        <v>0.11</v>
      </c>
      <c r="DZ7" s="24">
        <v>0.64</v>
      </c>
      <c r="EA7" s="24">
        <v>0.83</v>
      </c>
      <c r="EB7" s="24">
        <v>2.74</v>
      </c>
      <c r="EC7" s="24">
        <v>3.24</v>
      </c>
      <c r="ED7" s="24">
        <v>9.4600000000000009</v>
      </c>
      <c r="EE7" s="24">
        <v>0</v>
      </c>
      <c r="EF7" s="24">
        <v>0.01</v>
      </c>
      <c r="EG7" s="24">
        <v>0</v>
      </c>
      <c r="EH7" s="24">
        <v>0</v>
      </c>
      <c r="EI7" s="24">
        <v>0</v>
      </c>
      <c r="EJ7" s="24">
        <v>0.15</v>
      </c>
      <c r="EK7" s="24">
        <v>0.06</v>
      </c>
      <c r="EL7" s="24">
        <v>0.09</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