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財政係\係フォルダ\照会\令和7年度\30 R8.01.20（岡林）公営企業に係る経営比較分析表（令和６年度決算）の分析等について\作成用\"/>
    </mc:Choice>
  </mc:AlternateContent>
  <xr:revisionPtr revIDLastSave="0" documentId="13_ncr:1_{06657272-120D-45A7-BAC6-E800D1F47190}" xr6:coauthVersionLast="47" xr6:coauthVersionMax="47" xr10:uidLastSave="{00000000-0000-0000-0000-000000000000}"/>
  <workbookProtection workbookAlgorithmName="SHA-512" workbookHashValue="VKx99dSh2HL6x+UgZFNxJtjEIbYd2G/FrdxivoVOvGMCvgprAfPTNASZm2yl1vrwnLUSulL4xsV+eX1AjcKd1w==" workbookSaltValue="PHkAKSjtog4mPr8tG8UxHw==" workbookSpinCount="100000" lockStructure="1"/>
  <bookViews>
    <workbookView xWindow="28680" yWindow="-109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E85" i="4"/>
  <c r="AT10" i="4"/>
  <c r="AL10" i="4"/>
  <c r="W10" i="4"/>
  <c r="I10" i="4"/>
  <c r="BB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<sst xmlns="http://schemas.openxmlformats.org/spreadsheetml/2006/main" count="231" uniqueCount="115">
  <si>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</si>
  <si>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</si>
  <si>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</si>
  <si>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</si>
  <si>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</si>
  <si>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</si>
  <si>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</si>
  <si>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</si>
  <si>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</si>
  <si>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</si>
  <si>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</si>
  <si>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</si>
  <si>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</si>
  <si>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</si>
  <si>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</si>
  <si>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</si>
  <si>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</si>
  <si>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</si>
  <si>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</si>
  <si>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</si>
  <si>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</si>
  <si>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</si>
  <si>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</si>
  <si>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</si>
  <si>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</si>
  <si>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</si>
  <si>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</si>
  <si>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</si>
  <si>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</si>
  <si>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</si>
  <si>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</si>
  <si>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</si>
  <si>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</si>
  <si>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</si>
  <si>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</si>
  <si>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</si>
  <si>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</si>
  <si>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</si>
  <si>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</si>
  <si>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</si>
  <si>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</si>
  <si>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</si>
  <si>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</si>
  <si>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</si>
  <si>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</si>
  <si>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</si>
  <si>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</si>
  <si>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</si>
  <si>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</si>
  <si>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</si>
  <si>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</si>
  <si>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</si>
  <si>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</si>
  <si>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</si>
  <si>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</si>
  <si>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</si>
  <si>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</si>
  <si>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</si>
  <si>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</si>
  <si>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</si>
  <si>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</si>
  <si>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</si>
  <si>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</si>
  <si>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</si>
  <si>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</si>
  <si>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</si>
  <si>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</si>
  <si>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</si>
  <si>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</si>
  <si>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</si>
  <si>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</si>
  <si>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</si>
  <si>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</si>
  <si>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</si>
  <si>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</si>
  <si>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</si>
  <si>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</si>
  <si>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</si>
  <si>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</si>
  <si>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</si>
  <si>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</si>
  <si>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</si>
  <si>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</si>
  <si>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</si>
  <si>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</si>
  <si>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</si>
  <si>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</si>
  <si>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</si>
  <si>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</si>
  <si>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</si>
  <si>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</si>
  <si>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</si>
  <si>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</si>
  <si>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</si>
  <si>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</si>
  <si>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</si>
  <si>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</si>
  <si>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</si>
  <si>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</si>
  <si>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</si>
  <si>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</si>
  <si>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</si>
  <si>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</si>
  <si>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</si>
  <si>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</si>
  <si>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</si>
  <si>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</si>
  <si>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</si>
  <si>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</si>
  <si>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</si>
  <si>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</si>
  <si>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</si>
  <si>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①有形固定資産減価償却率…耐用年数の短い資産の償却が始まっているものの、新規資産の取得が上回り、対前年度比で1.06P減少した。
　②管渠老朽化率…事業開始が平成5年であるため、ゼロとなっている。
　③管渠改善率…法定耐用年数を超えた管渠がないことから、更新を行っていない。
（※管路の法定耐用年数：50年）</t>
    <rPh sb="37" eb="39">
      <t>シンキ</t>
    </rPh>
    <rPh sb="39" eb="41">
      <t>シサン</t>
    </rPh>
    <rPh sb="42" eb="44">
      <t>シュトク</t>
    </rPh>
    <rPh sb="45" eb="47">
      <t>ウワマワ</t>
    </rPh>
    <rPh sb="60" eb="62">
      <t>ゲンショウ</t>
    </rPh>
    <phoneticPr fontId="4"/>
  </si>
  <si>
    <t>　「1.経営の健全性・効率性」における④企業債残高対事業規模比率や⑧水洗化率については、対前年度比で良化した。
　厳しい経営状態ではあるものの、当面は安定的な経営が可能である。今後、さらなる維持管理費、資本費の増加が見込まれるため、コスト削減に加え、水洗化率の向上に取り組み、使用料収入の確保に努める。</t>
    <rPh sb="20" eb="23">
      <t>キギョウサイ</t>
    </rPh>
    <rPh sb="23" eb="25">
      <t>ザンダカ</t>
    </rPh>
    <rPh sb="25" eb="26">
      <t>タイ</t>
    </rPh>
    <rPh sb="26" eb="28">
      <t>ジギョウ</t>
    </rPh>
    <rPh sb="28" eb="32">
      <t>キボヒリツ</t>
    </rPh>
    <rPh sb="44" eb="45">
      <t>タイ</t>
    </rPh>
    <rPh sb="48" eb="49">
      <t>ヒ</t>
    </rPh>
    <rPh sb="50" eb="52">
      <t>リョウカ</t>
    </rPh>
    <rPh sb="57" eb="58">
      <t>キビ</t>
    </rPh>
    <rPh sb="60" eb="64">
      <t>ケイエイジョウタイ</t>
    </rPh>
    <rPh sb="72" eb="74">
      <t>トウメン</t>
    </rPh>
    <rPh sb="75" eb="78">
      <t>アンテイテキ</t>
    </rPh>
    <rPh sb="79" eb="81">
      <t>ケイエイ</t>
    </rPh>
    <rPh sb="82" eb="84">
      <t>カノウ</t>
    </rPh>
    <rPh sb="88" eb="90">
      <t>コンゴ</t>
    </rPh>
    <rPh sb="95" eb="100">
      <t>イジカンリヒ</t>
    </rPh>
    <rPh sb="101" eb="104">
      <t>シホンヒ</t>
    </rPh>
    <rPh sb="105" eb="107">
      <t>ゾウカ</t>
    </rPh>
    <rPh sb="108" eb="110">
      <t>ミコ</t>
    </rPh>
    <rPh sb="119" eb="121">
      <t>サクゲン</t>
    </rPh>
    <rPh sb="122" eb="123">
      <t>クワ</t>
    </rPh>
    <rPh sb="125" eb="129">
      <t>スイセンカリツ</t>
    </rPh>
    <rPh sb="130" eb="132">
      <t>コウジョウ</t>
    </rPh>
    <rPh sb="133" eb="134">
      <t>ト</t>
    </rPh>
    <rPh sb="135" eb="136">
      <t>ク</t>
    </rPh>
    <rPh sb="138" eb="143">
      <t>シヨウリョウシュウニュウ</t>
    </rPh>
    <rPh sb="144" eb="146">
      <t>カクホ</t>
    </rPh>
    <rPh sb="147" eb="148">
      <t>ツト</t>
    </rPh>
    <phoneticPr fontId="4"/>
  </si>
  <si>
    <t>　①経常収支比率…公共下水道事業と合わせて経営を行っているため収支100%である。
　③流動比率…流動資産については公共下水道事業に含めているため、ゼロとなっている。
　④企業債残高対事業規模比率…対前年度比422.11P減少した。公共とともに、企業債残高の削減に努める。
　⑤経費回収率…公共下水道事業と同様に、ほぼ100%である。
　⑥汚水処理原価…対前年度比5.44円増加している。公共下水道と同一の処理場で処理しており処理場への設備投資がない分、平均値に比べ低くなっている。
　⑦施設利用率…公共下水道と同一の処理場で処理しているため、処理能力が大きい分、平均値より低くなっている。
　⑧水洗化率…令和8年の下水道概成を見据え、新たな整備については費用対効果を適切に検証し、可能な限り水洗化率の向上に努める。</t>
    <rPh sb="99" eb="100">
      <t>タイ</t>
    </rPh>
    <rPh sb="100" eb="104">
      <t>ゼンネンドヒ</t>
    </rPh>
    <rPh sb="111" eb="113">
      <t>ゲンショウ</t>
    </rPh>
    <rPh sb="116" eb="118">
      <t>コウキョウ</t>
    </rPh>
    <rPh sb="123" eb="128">
      <t>キギョウサイザンダカ</t>
    </rPh>
    <rPh sb="129" eb="131">
      <t>サクゲン</t>
    </rPh>
    <rPh sb="132" eb="133">
      <t>ツト</t>
    </rPh>
    <rPh sb="145" eb="152">
      <t>コウキョウゲスイドウジギョウ</t>
    </rPh>
    <rPh sb="153" eb="155">
      <t>ドウヨウ</t>
    </rPh>
    <rPh sb="187" eb="18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</si>
</sst>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77-45DF-8F77-6AE4936748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D77-45DF-8F77-6AE4936748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4.33</c:v>
                </c:pt>
                <c:pt idx="1">
                  <c:v>4.4800000000000004</c:v>
                </c:pt>
                <c:pt idx="2">
                  <c:v>4.4800000000000004</c:v>
                </c:pt>
                <c:pt idx="3">
                  <c:v>4.4800000000000004</c:v>
                </c:pt>
                <c:pt idx="4">
                  <c:v>3.89</c:v>
                </c:pt>
              </c:numCache>
            </c:numRef>
          </c:val>
          <c:extLst>
            <c:ext xmlns:c16="http://schemas.microsoft.com/office/drawing/2014/chart" uri="{C3380CC4-5D6E-409C-BE32-E72D297353CC}">
              <c16:uniqueId val="{00000000-1F67-49C1-87EB-22088EE100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F67-49C1-87EB-22088EE100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84.14</c:v>
                </c:pt>
                <c:pt idx="1">
                  <c:v>85.21</c:v>
                </c:pt>
                <c:pt idx="2">
                  <c:v>85.81</c:v>
                </c:pt>
                <c:pt idx="3">
                  <c:v>89.66</c:v>
                </c:pt>
                <c:pt idx="4">
                  <c:v>89.86</c:v>
                </c:pt>
              </c:numCache>
            </c:numRef>
          </c:val>
          <c:extLst>
            <c:ext xmlns:c16="http://schemas.microsoft.com/office/drawing/2014/chart" uri="{C3380CC4-5D6E-409C-BE32-E72D297353CC}">
              <c16:uniqueId val="{00000000-83B9-48A9-BC1D-D4E5549826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3B9-48A9-BC1D-D4E5549826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788-465D-A3A4-058F8F4A3E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788-465D-A3A4-058F8F4A3E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27.15</c:v>
                </c:pt>
                <c:pt idx="1">
                  <c:v>29.16</c:v>
                </c:pt>
                <c:pt idx="2">
                  <c:v>31.16</c:v>
                </c:pt>
                <c:pt idx="3">
                  <c:v>31.58</c:v>
                </c:pt>
                <c:pt idx="4">
                  <c:v>30.52</c:v>
                </c:pt>
              </c:numCache>
            </c:numRef>
          </c:val>
          <c:extLst>
            <c:ext xmlns:c16="http://schemas.microsoft.com/office/drawing/2014/chart" uri="{C3380CC4-5D6E-409C-BE32-E72D297353CC}">
              <c16:uniqueId val="{00000000-0A73-4FA4-AFBC-E1BBF6BF68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A73-4FA4-AFBC-E1BBF6BF68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D0-4FB7-9B1D-BB7A7CCD0E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0ED0-4FB7-9B1D-BB7A7CCD0E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01-4921-A0DD-B599195424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701-4921-A0DD-B599195424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6-494E-9959-8DA519F2C3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7D6-494E-9959-8DA519F2C3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3624.78</c:v>
                </c:pt>
                <c:pt idx="1">
                  <c:v>3353.97</c:v>
                </c:pt>
                <c:pt idx="2">
                  <c:v>2836.15</c:v>
                </c:pt>
                <c:pt idx="3">
                  <c:v>3245.89</c:v>
                </c:pt>
                <c:pt idx="4">
                  <c:v>2823.78</c:v>
                </c:pt>
              </c:numCache>
            </c:numRef>
          </c:val>
          <c:extLst>
            <c:ext xmlns:c16="http://schemas.microsoft.com/office/drawing/2014/chart" uri="{C3380CC4-5D6E-409C-BE32-E72D297353CC}">
              <c16:uniqueId val="{00000000-C09A-4174-A290-7A01485745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09A-4174-A290-7A01485745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101.22</c:v>
                </c:pt>
                <c:pt idx="4">
                  <c:v>100</c:v>
                </c:pt>
              </c:numCache>
            </c:numRef>
          </c:val>
          <c:extLst>
            <c:ext xmlns:c16="http://schemas.microsoft.com/office/drawing/2014/chart" uri="{C3380CC4-5D6E-409C-BE32-E72D297353CC}">
              <c16:uniqueId val="{00000000-79DB-47B1-BC2F-180C0EA750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9DB-47B1-BC2F-180C0EA750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191.7</c:v>
                </c:pt>
                <c:pt idx="1">
                  <c:v>192.97</c:v>
                </c:pt>
                <c:pt idx="2">
                  <c:v>204.09</c:v>
                </c:pt>
                <c:pt idx="3">
                  <c:v>193.94</c:v>
                </c:pt>
                <c:pt idx="4">
                  <c:v>199.38</c:v>
                </c:pt>
              </c:numCache>
            </c:numRef>
          </c:val>
          <c:extLst>
            <c:ext xmlns:c16="http://schemas.microsoft.com/office/drawing/2014/chart" uri="{C3380CC4-5D6E-409C-BE32-E72D297353CC}">
              <c16:uniqueId val="{00000000-3592-4B3B-B698-EE891988DE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3592-4B3B-B698-EE891988DE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5" zoomScale="13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三重県　四日市市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自治体職員</v>
      </c>
      <c r="AE8" s="71"/>
      <c r="AF8" s="71"/>
      <c r="AG8" s="71"/>
      <c r="AH8" s="71"/>
      <c r="AI8" s="71"/>
      <c r="AJ8" s="71"/>
      <c r="AK8" s="3"/>
      <c r="AL8" s="50">
        <f>データ!S6</f>
        <v>306378</v>
      </c>
      <c r="AM8" s="50"/>
      <c r="AN8" s="50"/>
      <c r="AO8" s="50"/>
      <c r="AP8" s="50"/>
      <c r="AQ8" s="50"/>
      <c r="AR8" s="50"/>
      <c r="AS8" s="50"/>
      <c r="AT8" s="51">
        <f>データ!T6</f>
        <v>206.5</v>
      </c>
      <c r="AU8" s="51"/>
      <c r="AV8" s="51"/>
      <c r="AW8" s="51"/>
      <c r="AX8" s="51"/>
      <c r="AY8" s="51"/>
      <c r="AZ8" s="51"/>
      <c r="BA8" s="51"/>
      <c r="BB8" s="51">
        <f>データ!U6</f>
        <v>1483.67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49.55</v>
      </c>
      <c r="J10" s="51"/>
      <c r="K10" s="51"/>
      <c r="L10" s="51"/>
      <c r="M10" s="51"/>
      <c r="N10" s="51"/>
      <c r="O10" s="51"/>
      <c r="P10" s="51">
        <f>データ!P6</f>
        <v>0.5</v>
      </c>
      <c r="Q10" s="51"/>
      <c r="R10" s="51"/>
      <c r="S10" s="51"/>
      <c r="T10" s="51"/>
      <c r="U10" s="51"/>
      <c r="V10" s="51"/>
      <c r="W10" s="51">
        <f>データ!Q6</f>
        <v>100</v>
      </c>
      <c r="X10" s="51"/>
      <c r="Y10" s="51"/>
      <c r="Z10" s="51"/>
      <c r="AA10" s="51"/>
      <c r="AB10" s="51"/>
      <c r="AC10" s="51"/>
      <c r="AD10" s="50">
        <f>データ!R6</f>
        <v>3520</v>
      </c>
      <c r="AE10" s="50"/>
      <c r="AF10" s="50"/>
      <c r="AG10" s="50"/>
      <c r="AH10" s="50"/>
      <c r="AI10" s="50"/>
      <c r="AJ10" s="50"/>
      <c r="AK10" s="2"/>
      <c r="AL10" s="50">
        <f>データ!V6</f>
        <v>1539</v>
      </c>
      <c r="AM10" s="50"/>
      <c r="AN10" s="50"/>
      <c r="AO10" s="50"/>
      <c r="AP10" s="50"/>
      <c r="AQ10" s="50"/>
      <c r="AR10" s="50"/>
      <c r="AS10" s="50"/>
      <c r="AT10" s="51">
        <f>データ!W6</f>
        <v>0.9</v>
      </c>
      <c r="AU10" s="51"/>
      <c r="AV10" s="51"/>
      <c r="AW10" s="51"/>
      <c r="AX10" s="51"/>
      <c r="AY10" s="51"/>
      <c r="AZ10" s="51"/>
      <c r="BA10" s="51"/>
      <c r="BB10" s="51">
        <f>データ!X6</f>
        <v>1710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uCkEu7PIhf0F0UJadIoCh1SKeRwD6uXm49quDreoFy2+R7mjAdrrLJC9epYVf2BMQAsxAWJ01geDuOGmedkxg==" saltValue="LE4QPw4z5Wu8hmOBbEyp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242021</v>
      </c>
      <c r="D6" s="19">
        <f t="shared" si="3"/>
        <v>46</v>
      </c>
      <c r="E6" s="19">
        <f t="shared" si="3"/>
        <v>17</v>
      </c>
      <c r="F6" s="19">
        <f t="shared" si="3"/>
        <v>4</v>
      </c>
      <c r="G6" s="19">
        <f t="shared" si="3"/>
        <v>0</v>
      </c>
      <c r="H6" s="19" t="str">
        <f t="shared" si="3"/>
        <v>三重県　四日市市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49.55</v>
      </c>
      <c r="P6" s="20">
        <f t="shared" si="3"/>
        <v>0.5</v>
      </c>
      <c r="Q6" s="20">
        <f t="shared" si="3"/>
        <v>100</v>
      </c>
      <c r="R6" s="20">
        <f t="shared" si="3"/>
        <v>3520</v>
      </c>
      <c r="S6" s="20">
        <f t="shared" si="3"/>
        <v>306378</v>
      </c>
      <c r="T6" s="20">
        <f t="shared" si="3"/>
        <v>206.5</v>
      </c>
      <c r="U6" s="20">
        <f t="shared" si="3"/>
        <v>1483.67</v>
      </c>
      <c r="V6" s="20">
        <f t="shared" si="3"/>
        <v>1539</v>
      </c>
      <c r="W6" s="20">
        <f t="shared" si="3"/>
        <v>0.9</v>
      </c>
      <c r="X6" s="20">
        <f t="shared" si="3"/>
        <v>1710</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0">
        <f>IF(AU7="",NA(),AU7)</f>
        <v>0</v>
      </c>
      <c r="AV6" s="20">
        <f t="shared" ref="AV6:BD6" si="6">IF(AV7="",NA(),AV7)</f>
        <v>0</v>
      </c>
      <c r="AW6" s="20">
        <f t="shared" si="6"/>
        <v>0</v>
      </c>
      <c r="AX6" s="20">
        <f t="shared" si="6"/>
        <v>0</v>
      </c>
      <c r="AY6" s="20">
        <f t="shared" si="6"/>
        <v>0</v>
      </c>
      <c r="AZ6" s="21">
        <f t="shared" si="6"/>
        <v>44.24</v>
      </c>
      <c r="BA6" s="21">
        <f t="shared" si="6"/>
        <v>43.07</v>
      </c>
      <c r="BB6" s="21">
        <f t="shared" si="6"/>
        <v>45.42</v>
      </c>
      <c r="BC6" s="21">
        <f t="shared" si="6"/>
        <v>50.63</v>
      </c>
      <c r="BD6" s="21">
        <f t="shared" si="6"/>
        <v>53.28</v>
      </c>
      <c r="BE6" s="20" t="str">
        <f>IF(BE7="","",IF(BE7="-","【-】","【"&amp;SUBSTITUTE(TEXT(BE7,"#,##0.00"),"-","△")&amp;"】"))</f>
        <v>【50.90】</v>
      </c>
      <c r="BF6" s="21">
        <f>IF(BF7="",NA(),BF7)</f>
        <v>3624.78</v>
      </c>
      <c r="BG6" s="21">
        <f t="shared" ref="BG6:BO6" si="7">IF(BG7="",NA(),BG7)</f>
        <v>3353.97</v>
      </c>
      <c r="BH6" s="21">
        <f t="shared" si="7"/>
        <v>2836.15</v>
      </c>
      <c r="BI6" s="21">
        <f t="shared" si="7"/>
        <v>3245.89</v>
      </c>
      <c r="BJ6" s="21">
        <f t="shared" si="7"/>
        <v>2823.78</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100</v>
      </c>
      <c r="BS6" s="21">
        <f t="shared" si="8"/>
        <v>100</v>
      </c>
      <c r="BT6" s="21">
        <f t="shared" si="8"/>
        <v>101.22</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191.7</v>
      </c>
      <c r="CC6" s="21">
        <f t="shared" ref="CC6:CK6" si="9">IF(CC7="",NA(),CC7)</f>
        <v>192.97</v>
      </c>
      <c r="CD6" s="21">
        <f t="shared" si="9"/>
        <v>204.09</v>
      </c>
      <c r="CE6" s="21">
        <f t="shared" si="9"/>
        <v>193.94</v>
      </c>
      <c r="CF6" s="21">
        <f t="shared" si="9"/>
        <v>199.38</v>
      </c>
      <c r="CG6" s="21">
        <f t="shared" si="9"/>
        <v>224.88</v>
      </c>
      <c r="CH6" s="21">
        <f t="shared" si="9"/>
        <v>228.64</v>
      </c>
      <c r="CI6" s="21">
        <f t="shared" si="9"/>
        <v>239.46</v>
      </c>
      <c r="CJ6" s="21">
        <f t="shared" si="9"/>
        <v>233.15</v>
      </c>
      <c r="CK6" s="21">
        <f t="shared" si="9"/>
        <v>252.17</v>
      </c>
      <c r="CL6" s="20" t="str">
        <f>IF(CL7="","",IF(CL7="-","【-】","【"&amp;SUBSTITUTE(TEXT(CL7,"#,##0.00"),"-","△")&amp;"】"))</f>
        <v>【225.78】</v>
      </c>
      <c r="CM6" s="21">
        <f>IF(CM7="",NA(),CM7)</f>
        <v>4.33</v>
      </c>
      <c r="CN6" s="21">
        <f t="shared" ref="CN6:CV6" si="10">IF(CN7="",NA(),CN7)</f>
        <v>4.4800000000000004</v>
      </c>
      <c r="CO6" s="21">
        <f t="shared" si="10"/>
        <v>4.4800000000000004</v>
      </c>
      <c r="CP6" s="21">
        <f t="shared" si="10"/>
        <v>4.4800000000000004</v>
      </c>
      <c r="CQ6" s="21">
        <f t="shared" si="10"/>
        <v>3.89</v>
      </c>
      <c r="CR6" s="21">
        <f t="shared" si="10"/>
        <v>42.4</v>
      </c>
      <c r="CS6" s="21">
        <f t="shared" si="10"/>
        <v>42.28</v>
      </c>
      <c r="CT6" s="21">
        <f t="shared" si="10"/>
        <v>41.06</v>
      </c>
      <c r="CU6" s="21">
        <f t="shared" si="10"/>
        <v>42.09</v>
      </c>
      <c r="CV6" s="21">
        <f t="shared" si="10"/>
        <v>42.15</v>
      </c>
      <c r="CW6" s="20" t="str">
        <f>IF(CW7="","",IF(CW7="-","【-】","【"&amp;SUBSTITUTE(TEXT(CW7,"#,##0.00"),"-","△")&amp;"】"))</f>
        <v>【43.17】</v>
      </c>
      <c r="CX6" s="21">
        <f>IF(CX7="",NA(),CX7)</f>
        <v>84.14</v>
      </c>
      <c r="CY6" s="21">
        <f t="shared" ref="CY6:DG6" si="11">IF(CY7="",NA(),CY7)</f>
        <v>85.21</v>
      </c>
      <c r="CZ6" s="21">
        <f t="shared" si="11"/>
        <v>85.81</v>
      </c>
      <c r="DA6" s="21">
        <f t="shared" si="11"/>
        <v>89.66</v>
      </c>
      <c r="DB6" s="21">
        <f t="shared" si="11"/>
        <v>89.86</v>
      </c>
      <c r="DC6" s="21">
        <f t="shared" si="11"/>
        <v>84.19</v>
      </c>
      <c r="DD6" s="21">
        <f t="shared" si="11"/>
        <v>84.34</v>
      </c>
      <c r="DE6" s="21">
        <f t="shared" si="11"/>
        <v>84.34</v>
      </c>
      <c r="DF6" s="21">
        <f t="shared" si="11"/>
        <v>84.73</v>
      </c>
      <c r="DG6" s="21">
        <f t="shared" si="11"/>
        <v>84.21</v>
      </c>
      <c r="DH6" s="20" t="str">
        <f>IF(DH7="","",IF(DH7="-","【-】","【"&amp;SUBSTITUTE(TEXT(DH7,"#,##0.00"),"-","△")&amp;"】"))</f>
        <v>【86.31】</v>
      </c>
      <c r="DI6" s="21">
        <f>IF(DI7="",NA(),DI7)</f>
        <v>27.15</v>
      </c>
      <c r="DJ6" s="21">
        <f t="shared" ref="DJ6:DR6" si="12">IF(DJ7="",NA(),DJ7)</f>
        <v>29.16</v>
      </c>
      <c r="DK6" s="21">
        <f t="shared" si="12"/>
        <v>31.16</v>
      </c>
      <c r="DL6" s="21">
        <f t="shared" si="12"/>
        <v>31.58</v>
      </c>
      <c r="DM6" s="21">
        <f t="shared" si="12"/>
        <v>30.52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242021</v>
      </c>
      <c r="D7" s="23">
        <v>46</v>
      </c>
      <c r="E7" s="23">
        <v>17</v>
      </c>
      <c r="F7" s="23">
        <v>4</v>
      </c>
      <c r="G7" s="23">
        <v>0</v>
      </c>
      <c r="H7" s="23" t="s">
        <v>95</v>
      </c>
      <c r="I7" s="23" t="s">
        <v>96</v>
      </c>
      <c r="J7" s="23" t="s">
        <v>97</v>
      </c>
      <c r="K7" s="23" t="s">
        <v>98</v>
      </c>
      <c r="L7" s="23" t="s">
        <v>99</v>
      </c>
      <c r="M7" s="23" t="s">
        <v>100</v>
      </c>
      <c r="N7" s="24" t="s">
        <v>101</v>
      </c>
      <c r="O7" s="24">
        <v>49.55</v>
      </c>
      <c r="P7" s="24">
        <v>0.5</v>
      </c>
      <c r="Q7" s="24">
        <v>100</v>
      </c>
      <c r="R7" s="24">
        <v>3520</v>
      </c>
      <c r="S7" s="24">
        <v>306378</v>
      </c>
      <c r="T7" s="24">
        <v>206.5</v>
      </c>
      <c r="U7" s="24">
        <v>1483.67</v>
      </c>
      <c r="V7" s="24">
        <v>1539</v>
      </c>
      <c r="W7" s="24">
        <v>0.9</v>
      </c>
      <c r="X7" s="24">
        <v>1710</v>
      </c>
      <c r="Y7" s="24">
        <v>100</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0</v>
      </c>
      <c r="AV7" s="24">
        <v>0</v>
      </c>
      <c r="AW7" s="24">
        <v>0</v>
      </c>
      <c r="AX7" s="24">
        <v>0</v>
      </c>
      <c r="AY7" s="24">
        <v>0</v>
      </c>
      <c r="AZ7" s="24">
        <v>44.24</v>
      </c>
      <c r="BA7" s="24">
        <v>43.07</v>
      </c>
      <c r="BB7" s="24">
        <v>45.42</v>
      </c>
      <c r="BC7" s="24">
        <v>50.63</v>
      </c>
      <c r="BD7" s="24">
        <v>53.28</v>
      </c>
      <c r="BE7" s="24">
        <v>50.9</v>
      </c>
      <c r="BF7" s="24">
        <v>3624.78</v>
      </c>
      <c r="BG7" s="24">
        <v>3353.97</v>
      </c>
      <c r="BH7" s="24">
        <v>2836.15</v>
      </c>
      <c r="BI7" s="24">
        <v>3245.89</v>
      </c>
      <c r="BJ7" s="24">
        <v>2823.78</v>
      </c>
      <c r="BK7" s="24">
        <v>1258.43</v>
      </c>
      <c r="BL7" s="24">
        <v>1163.75</v>
      </c>
      <c r="BM7" s="24">
        <v>1195.47</v>
      </c>
      <c r="BN7" s="24">
        <v>1168.69</v>
      </c>
      <c r="BO7" s="24">
        <v>1142.44</v>
      </c>
      <c r="BP7" s="24">
        <v>1099.1500000000001</v>
      </c>
      <c r="BQ7" s="24">
        <v>100</v>
      </c>
      <c r="BR7" s="24">
        <v>100</v>
      </c>
      <c r="BS7" s="24">
        <v>100</v>
      </c>
      <c r="BT7" s="24">
        <v>101.22</v>
      </c>
      <c r="BU7" s="24">
        <v>100</v>
      </c>
      <c r="BV7" s="24">
        <v>73.36</v>
      </c>
      <c r="BW7" s="24">
        <v>72.599999999999994</v>
      </c>
      <c r="BX7" s="24">
        <v>69.430000000000007</v>
      </c>
      <c r="BY7" s="24">
        <v>70.709999999999994</v>
      </c>
      <c r="BZ7" s="24">
        <v>66.63</v>
      </c>
      <c r="CA7" s="24">
        <v>72.92</v>
      </c>
      <c r="CB7" s="24">
        <v>191.7</v>
      </c>
      <c r="CC7" s="24">
        <v>192.97</v>
      </c>
      <c r="CD7" s="24">
        <v>204.09</v>
      </c>
      <c r="CE7" s="24">
        <v>193.94</v>
      </c>
      <c r="CF7" s="24">
        <v>199.38</v>
      </c>
      <c r="CG7" s="24">
        <v>224.88</v>
      </c>
      <c r="CH7" s="24">
        <v>228.64</v>
      </c>
      <c r="CI7" s="24">
        <v>239.46</v>
      </c>
      <c r="CJ7" s="24">
        <v>233.15</v>
      </c>
      <c r="CK7" s="24">
        <v>252.17</v>
      </c>
      <c r="CL7" s="24">
        <v>225.78</v>
      </c>
      <c r="CM7" s="24">
        <v>4.33</v>
      </c>
      <c r="CN7" s="24">
        <v>4.4800000000000004</v>
      </c>
      <c r="CO7" s="24">
        <v>4.4800000000000004</v>
      </c>
      <c r="CP7" s="24">
        <v>4.4800000000000004</v>
      </c>
      <c r="CQ7" s="24">
        <v>3.89</v>
      </c>
      <c r="CR7" s="24">
        <v>42.4</v>
      </c>
      <c r="CS7" s="24">
        <v>42.28</v>
      </c>
      <c r="CT7" s="24">
        <v>41.06</v>
      </c>
      <c r="CU7" s="24">
        <v>42.09</v>
      </c>
      <c r="CV7" s="24">
        <v>42.15</v>
      </c>
      <c r="CW7" s="24">
        <v>43.17</v>
      </c>
      <c r="CX7" s="24">
        <v>84.14</v>
      </c>
      <c r="CY7" s="24">
        <v>85.21</v>
      </c>
      <c r="CZ7" s="24">
        <v>85.81</v>
      </c>
      <c r="DA7" s="24">
        <v>89.66</v>
      </c>
      <c r="DB7" s="24">
        <v>89.86</v>
      </c>
      <c r="DC7" s="24">
        <v>84.19</v>
      </c>
      <c r="DD7" s="24">
        <v>84.34</v>
      </c>
      <c r="DE7" s="24">
        <v>84.34</v>
      </c>
      <c r="DF7" s="24">
        <v>84.73</v>
      </c>
      <c r="DG7" s="24">
        <v>84.21</v>
      </c>
      <c r="DH7" s="24">
        <v>86.31</v>
      </c>
      <c r="DI7" s="24">
        <v>27.15</v>
      </c>
      <c r="DJ7" s="24">
        <v>29.16</v>
      </c>
      <c r="DK7" s="24">
        <v>31.16</v>
      </c>
      <c r="DL7" s="24">
        <v>31.58</v>
      </c>
      <c r="DM7" s="24">
        <v>30.52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