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水道\02四日市市○\"/>
    </mc:Choice>
  </mc:AlternateContent>
  <xr:revisionPtr revIDLastSave="0" documentId="13_ncr:1_{907A794B-9B71-43ED-98AD-E09CB24FA087}" xr6:coauthVersionLast="47" xr6:coauthVersionMax="47" xr10:uidLastSave="{00000000-0000-0000-0000-000000000000}"/>
  <workbookProtection workbookAlgorithmName="SHA-512" workbookHashValue="lTnqXgCbY1rq6hUkfnVVx0a3STdRQ7BAQVpf0hKw4NiugkUW3BIQJ8fcfGWFgSoydqrZ/LFZX+mSZZCy3Xq0iQ==" workbookSaltValue="QtEmzNETzNgTOasVZ/6cT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BB8" i="4"/>
  <c r="AT8" i="4"/>
  <c r="AL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<sst xmlns="http://schemas.openxmlformats.org/spreadsheetml/2006/main" count="228" uniqueCount="112">
  <si>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</si>
  <si>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</si>
  <si>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</si>
  <si>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</si>
  <si>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</si>
  <si>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</si>
  <si>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</si>
  <si>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</si>
  <si>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</si>
  <si>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</si>
  <si>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</si>
  <si>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</si>
  <si>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</si>
  <si>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</si>
  <si>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</si>
  <si>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</si>
  <si>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</si>
  <si>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</si>
  <si>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</si>
  <si>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</si>
  <si>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</si>
  <si>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</si>
  <si>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</si>
  <si>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</si>
  <si>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</si>
  <si>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</si>
  <si>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</si>
  <si>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</si>
  <si>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</si>
  <si>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</si>
  <si>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</si>
  <si>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</si>
  <si>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</si>
  <si>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</si>
  <si>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</si>
  <si>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</si>
  <si>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</si>
  <si>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</si>
  <si>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</si>
  <si>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</si>
  <si>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</si>
  <si>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</si>
  <si>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</si>
  <si>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</si>
  <si>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</si>
  <si>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</si>
  <si>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</si>
  <si>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</si>
  <si>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</si>
  <si>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</si>
  <si>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</si>
  <si>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</si>
  <si>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</si>
  <si>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</si>
  <si>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</si>
  <si>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</si>
  <si>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</si>
  <si>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</si>
  <si>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</si>
  <si>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</si>
  <si>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</si>
  <si>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</si>
  <si>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</si>
  <si>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</si>
  <si>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</si>
  <si>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</si>
  <si>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</si>
  <si>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</si>
  <si>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</si>
  <si>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</si>
  <si>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</si>
  <si>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</si>
  <si>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</si>
  <si>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</si>
  <si>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</si>
  <si>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</si>
  <si>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</si>
  <si>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</si>
  <si>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</si>
  <si>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</si>
  <si>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</si>
  <si>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</si>
  <si>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</si>
  <si>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</si>
  <si>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</si>
  <si>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</si>
  <si>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</si>
  <si>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</si>
  <si>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</si>
  <si>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</si>
  <si>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</si>
  <si>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</si>
  <si>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</si>
  <si>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</si>
  <si>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</si>
  <si>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</si>
  <si>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</si>
  <si>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</si>
  <si>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</si>
  <si>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</si>
  <si>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</si>
  <si>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</si>
  <si>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</si>
  <si>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</si>
  <si>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</si>
  <si>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</si>
  <si>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</si>
  <si>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</si>
  <si>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</si>
  <si>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①経常収支比率…対前年度比2.5P増加し、類似団体平均値よりも1.03P高い。100％以上であるため健全性を確保できている。
③流動比率…流動資産の減少に比べ、流動負債の減少が少なかったため対前年比3.59P増加した。類似団体平均値より53.34P低いものの、100％以上の水準を保てており危険性はない。
④企業債残高対給水収益比率…対前年度比6.42P増加したものの類似団体平均値に比べ67.71P低く、健全性を確保できている。
⑤料金回収率…経常費用の減少により給水原価が減少し、対前年度比3.03P増加。類似団体平均よりも1.07P高く、健全性を確保できている。
⑥給水原価…経常費用の減少により給水原価が減少し、対前年度比4.41円/㎡減少したが、類似団体平均値より11.1円/㎡高い状態であり、コスト削減などの経営の効率化が必要である。
⑦施設利用率…対前年度比0.67P増加し、類似団体平均値より1.9P高く、健全な状態である。
⑧有収率…対前年比0.6P減少し、類似団体平均値より1.89P低い状態であることから、国が推奨する年間の管路更新率1%の達成に向けて計画的に管路更新を進める。
</t>
    <rPh sb="17" eb="19">
      <t>ゾウカ</t>
    </rPh>
    <rPh sb="36" eb="37">
      <t>タカ</t>
    </rPh>
    <rPh sb="54" eb="56">
      <t>カクホ</t>
    </rPh>
    <rPh sb="74" eb="76">
      <t>ゲンショウ</t>
    </rPh>
    <rPh sb="85" eb="87">
      <t>ゲンショウ</t>
    </rPh>
    <rPh sb="88" eb="89">
      <t>スク</t>
    </rPh>
    <rPh sb="104" eb="106">
      <t>ゾウカ</t>
    </rPh>
    <rPh sb="228" eb="230">
      <t>ゲンショウ</t>
    </rPh>
    <rPh sb="238" eb="240">
      <t>ゲンショウ</t>
    </rPh>
    <rPh sb="252" eb="254">
      <t>ゾウカ</t>
    </rPh>
    <rPh sb="269" eb="270">
      <t>タカ</t>
    </rPh>
    <rPh sb="296" eb="298">
      <t>ゲンショウ</t>
    </rPh>
    <rPh sb="306" eb="308">
      <t>ゲンショウ</t>
    </rPh>
    <rPh sb="322" eb="324">
      <t>ゲンショウ</t>
    </rPh>
    <rPh sb="403" eb="405">
      <t>ゾウカ</t>
    </rPh>
    <rPh sb="464" eb="465">
      <t>クニ</t>
    </rPh>
    <rPh sb="466" eb="468">
      <t>スイショウ</t>
    </rPh>
    <rPh sb="470" eb="472">
      <t>ネンカン</t>
    </rPh>
    <rPh sb="473" eb="475">
      <t>カンロ</t>
    </rPh>
    <rPh sb="475" eb="478">
      <t>コウシンリツ</t>
    </rPh>
    <rPh sb="481" eb="483">
      <t>タッセイ</t>
    </rPh>
    <rPh sb="484" eb="485">
      <t>ム</t>
    </rPh>
    <rPh sb="487" eb="490">
      <t>ケイカクテキ</t>
    </rPh>
    <rPh sb="491" eb="495">
      <t>カンロコウシン</t>
    </rPh>
    <rPh sb="496" eb="497">
      <t>スス</t>
    </rPh>
    <phoneticPr fontId="4"/>
  </si>
  <si>
    <t>「1.経営の健全性・効率性」においては、①経常収支比率、⑤料金回収率、⑦施設利用率の指標について指標が良化するとともに、類似団体平均値を上回っており、健全性は保たれている。また、④企業債残高対給水収益比率は前年度より悪化しているものの類似団体平均値より良好である。一方で③流動比率、⑥給水原価、⑧有収率については類似団体平均値と比較して改善すべき項目である。これらについては、水需要の低下傾向を考慮し、経営の効率化を図る必要がある。
また、水道事業の全国的な課題である「施設の経年化」については「2.老朽化の状況」にあるように、経年化が進行している状況である。②管路経年化率は類似団体平均値より高く、③管路更新率は前年度に比べ減少しているため、管路更新率1%の達成に向けて、管路更新を進める必要がある。</t>
    <rPh sb="48" eb="50">
      <t>シヒョウ</t>
    </rPh>
    <rPh sb="51" eb="53">
      <t>リョウカ</t>
    </rPh>
    <rPh sb="60" eb="64">
      <t>ルイジダンタイ</t>
    </rPh>
    <rPh sb="64" eb="67">
      <t>ヘイキンチ</t>
    </rPh>
    <rPh sb="68" eb="70">
      <t>ウワマワ</t>
    </rPh>
    <rPh sb="75" eb="78">
      <t>ケンゼンセイ</t>
    </rPh>
    <rPh sb="79" eb="80">
      <t>タモ</t>
    </rPh>
    <rPh sb="117" eb="121">
      <t>ルイジダンタイ</t>
    </rPh>
    <rPh sb="121" eb="124">
      <t>ヘイキンチ</t>
    </rPh>
    <rPh sb="126" eb="128">
      <t>リョウコウ</t>
    </rPh>
    <rPh sb="322" eb="324">
      <t>カンロ</t>
    </rPh>
    <rPh sb="324" eb="327">
      <t>コウシンリツ</t>
    </rPh>
    <rPh sb="330" eb="332">
      <t>タッセイ</t>
    </rPh>
    <rPh sb="333" eb="334">
      <t>ム</t>
    </rPh>
    <phoneticPr fontId="4"/>
  </si>
  <si>
    <t>①有形固定資産減価償却率…対前年度比0.49P上昇し、類似団体平均値よりも2.21P高く固定資産の老朽化が進んでいる。主な要因は管路の老朽化にあることから管路更新の目標を国が推奨する年間1%に引き上げて進める。
②管路経年化率…対前年度比1.39P上昇し36.73％となっており、管路の3割以上が法定耐用年数を超過している。老朽化した管路を更新する際には、長く使用できる管に取り換えていく。
③管路更新率…対前年度比0.18P減少し類似団体平均値より0.1P低い状態であることから、国が推奨する年間の管路更新率1%の達成に向けて計画的に管路更新を進める。
（※管路の法定耐用年数：40年）</t>
    <rPh sb="1" eb="7">
      <t>ユウケイコテイシサン</t>
    </rPh>
    <rPh sb="7" eb="9">
      <t>ゲンカ</t>
    </rPh>
    <rPh sb="9" eb="12">
      <t>ショウキャクリツ</t>
    </rPh>
    <rPh sb="23" eb="25">
      <t>ジョウショウ</t>
    </rPh>
    <rPh sb="27" eb="31">
      <t>ルイジダンタイ</t>
    </rPh>
    <rPh sb="31" eb="34">
      <t>ヘイキンチ</t>
    </rPh>
    <rPh sb="42" eb="43">
      <t>タカ</t>
    </rPh>
    <rPh sb="59" eb="60">
      <t>オモ</t>
    </rPh>
    <rPh sb="61" eb="63">
      <t>ヨウイン</t>
    </rPh>
    <rPh sb="64" eb="66">
      <t>カンロ</t>
    </rPh>
    <rPh sb="67" eb="70">
      <t>ロウキュウカ</t>
    </rPh>
    <rPh sb="77" eb="79">
      <t>カンロ</t>
    </rPh>
    <rPh sb="79" eb="81">
      <t>コウシン</t>
    </rPh>
    <rPh sb="82" eb="84">
      <t>モクヒョウ</t>
    </rPh>
    <rPh sb="85" eb="86">
      <t>クニ</t>
    </rPh>
    <rPh sb="87" eb="89">
      <t>スイショウ</t>
    </rPh>
    <rPh sb="91" eb="93">
      <t>ネンカン</t>
    </rPh>
    <rPh sb="96" eb="97">
      <t>ヒ</t>
    </rPh>
    <rPh sb="98" eb="99">
      <t>ア</t>
    </rPh>
    <rPh sb="101" eb="102">
      <t>スス</t>
    </rPh>
    <rPh sb="117" eb="118">
      <t>ド</t>
    </rPh>
    <rPh sb="124" eb="126">
      <t>ジョウショウ</t>
    </rPh>
    <rPh sb="140" eb="142">
      <t>カンロ</t>
    </rPh>
    <rPh sb="144" eb="145">
      <t>ワリ</t>
    </rPh>
    <rPh sb="145" eb="147">
      <t>イジョウ</t>
    </rPh>
    <rPh sb="148" eb="150">
      <t>ホウテイ</t>
    </rPh>
    <rPh sb="150" eb="152">
      <t>タイヨウ</t>
    </rPh>
    <rPh sb="152" eb="154">
      <t>ネンスウ</t>
    </rPh>
    <rPh sb="155" eb="157">
      <t>チョウカ</t>
    </rPh>
    <rPh sb="162" eb="165">
      <t>ロウキュウカ</t>
    </rPh>
    <rPh sb="167" eb="169">
      <t>カンロ</t>
    </rPh>
    <rPh sb="170" eb="172">
      <t>コウシン</t>
    </rPh>
    <rPh sb="174" eb="175">
      <t>サイ</t>
    </rPh>
    <rPh sb="178" eb="179">
      <t>ナガ</t>
    </rPh>
    <rPh sb="180" eb="182">
      <t>シヨウ</t>
    </rPh>
    <rPh sb="185" eb="186">
      <t>カン</t>
    </rPh>
    <rPh sb="187" eb="188">
      <t>ト</t>
    </rPh>
    <rPh sb="189" eb="190">
      <t>カ</t>
    </rPh>
    <rPh sb="197" eb="199">
      <t>カンロ</t>
    </rPh>
    <rPh sb="199" eb="201">
      <t>コウシン</t>
    </rPh>
    <rPh sb="201" eb="202">
      <t>リツ</t>
    </rPh>
    <rPh sb="203" eb="208">
      <t>タイゼンネンドヒ</t>
    </rPh>
    <rPh sb="213" eb="215">
      <t>ゲンショウ</t>
    </rPh>
    <rPh sb="216" eb="220">
      <t>ルイジダンタイ</t>
    </rPh>
    <rPh sb="220" eb="223">
      <t>ヘイキンチ</t>
    </rPh>
    <rPh sb="229" eb="230">
      <t>ヒク</t>
    </rPh>
    <rPh sb="231" eb="233">
      <t>ジョウタイ</t>
    </rPh>
    <rPh sb="241" eb="242">
      <t>クニ</t>
    </rPh>
    <rPh sb="243" eb="245">
      <t>スイショウ</t>
    </rPh>
    <rPh sb="247" eb="249">
      <t>ネンカン</t>
    </rPh>
    <rPh sb="250" eb="252">
      <t>カンロ</t>
    </rPh>
    <rPh sb="252" eb="255">
      <t>コウシンリツ</t>
    </rPh>
    <rPh sb="258" eb="260">
      <t>タッセイ</t>
    </rPh>
    <rPh sb="261" eb="262">
      <t>ム</t>
    </rPh>
    <rPh sb="264" eb="267">
      <t>ケイカクテキ</t>
    </rPh>
    <rPh sb="268" eb="270">
      <t>カンロ</t>
    </rPh>
    <rPh sb="270" eb="272">
      <t>コウシン</t>
    </rPh>
    <rPh sb="273" eb="274">
      <t>スス</t>
    </rPh>
    <rPh sb="280" eb="282">
      <t>カンロ</t>
    </rPh>
    <rPh sb="283" eb="285">
      <t>ホウテイ</t>
    </rPh>
    <rPh sb="285" eb="287">
      <t>タイヨウ</t>
    </rPh>
    <rPh sb="287" eb="289">
      <t>ネンスウ</t>
    </rPh>
    <rPh sb="292" eb="293">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</si>
</sst>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0.98</c:v>
                </c:pt>
                <c:pt idx="1">
                  <c:v>0.81</c:v>
                </c:pt>
                <c:pt idx="2">
                  <c:v>0.95</c:v>
                </c:pt>
                <c:pt idx="3">
                  <c:v>0.77</c:v>
                </c:pt>
                <c:pt idx="4">
                  <c:v>0.59</c:v>
                </c:pt>
              </c:numCache>
            </c:numRef>
          </c:val>
          <c:extLst>
            <c:ext xmlns:c16="http://schemas.microsoft.com/office/drawing/2014/chart" uri="{C3380CC4-5D6E-409C-BE32-E72D297353CC}">
              <c16:uniqueId val="{00000000-73AA-496F-BFFB-39D6528ADA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3AA-496F-BFFB-39D6528ADA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59.59</c:v>
                </c:pt>
                <c:pt idx="1">
                  <c:v>66.61</c:v>
                </c:pt>
                <c:pt idx="2">
                  <c:v>65.489999999999995</c:v>
                </c:pt>
                <c:pt idx="3">
                  <c:v>65.36</c:v>
                </c:pt>
                <c:pt idx="4">
                  <c:v>66.03</c:v>
                </c:pt>
              </c:numCache>
            </c:numRef>
          </c:val>
          <c:extLst>
            <c:ext xmlns:c16="http://schemas.microsoft.com/office/drawing/2014/chart" uri="{C3380CC4-5D6E-409C-BE32-E72D297353CC}">
              <c16:uniqueId val="{00000000-7AD5-4DF0-8D3E-D3017C446F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7AD5-4DF0-8D3E-D3017C446F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79.62</c:v>
                </c:pt>
                <c:pt idx="1">
                  <c:v>90.47</c:v>
                </c:pt>
                <c:pt idx="2">
                  <c:v>91.6</c:v>
                </c:pt>
                <c:pt idx="3">
                  <c:v>89.69</c:v>
                </c:pt>
                <c:pt idx="4">
                  <c:v>89.09</c:v>
                </c:pt>
              </c:numCache>
            </c:numRef>
          </c:val>
          <c:extLst>
            <c:ext xmlns:c16="http://schemas.microsoft.com/office/drawing/2014/chart" uri="{C3380CC4-5D6E-409C-BE32-E72D297353CC}">
              <c16:uniqueId val="{00000000-ED9E-4FDC-9683-3A2E141465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ED9E-4FDC-9683-3A2E141465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113.9</c:v>
                </c:pt>
                <c:pt idx="1">
                  <c:v>112.93</c:v>
                </c:pt>
                <c:pt idx="2">
                  <c:v>110.03</c:v>
                </c:pt>
                <c:pt idx="3">
                  <c:v>107.19</c:v>
                </c:pt>
                <c:pt idx="4">
                  <c:v>109.69</c:v>
                </c:pt>
              </c:numCache>
            </c:numRef>
          </c:val>
          <c:extLst>
            <c:ext xmlns:c16="http://schemas.microsoft.com/office/drawing/2014/chart" uri="{C3380CC4-5D6E-409C-BE32-E72D297353CC}">
              <c16:uniqueId val="{00000000-CA00-44A3-8361-3CDF1B9FF7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CA00-44A3-8361-3CDF1B9FF7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53.88</c:v>
                </c:pt>
                <c:pt idx="1">
                  <c:v>53.85</c:v>
                </c:pt>
                <c:pt idx="2">
                  <c:v>54.18</c:v>
                </c:pt>
                <c:pt idx="3">
                  <c:v>54.87</c:v>
                </c:pt>
                <c:pt idx="4">
                  <c:v>55.36</c:v>
                </c:pt>
              </c:numCache>
            </c:numRef>
          </c:val>
          <c:extLst>
            <c:ext xmlns:c16="http://schemas.microsoft.com/office/drawing/2014/chart" uri="{C3380CC4-5D6E-409C-BE32-E72D297353CC}">
              <c16:uniqueId val="{00000000-D53F-4E36-BEE3-3D5AE01BD4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D53F-4E36-BEE3-3D5AE01BD4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31.35</c:v>
                </c:pt>
                <c:pt idx="1">
                  <c:v>32.68</c:v>
                </c:pt>
                <c:pt idx="2">
                  <c:v>34.229999999999997</c:v>
                </c:pt>
                <c:pt idx="3">
                  <c:v>35.340000000000003</c:v>
                </c:pt>
                <c:pt idx="4">
                  <c:v>36.729999999999997</c:v>
                </c:pt>
              </c:numCache>
            </c:numRef>
          </c:val>
          <c:extLst>
            <c:ext xmlns:c16="http://schemas.microsoft.com/office/drawing/2014/chart" uri="{C3380CC4-5D6E-409C-BE32-E72D297353CC}">
              <c16:uniqueId val="{00000000-2FAD-4111-B79E-3B7A6A2398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2FAD-4111-B79E-3B7A6A2398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58-49D7-8C2C-C1C4D5492E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58-49D7-8C2C-C1C4D5492E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251.2</c:v>
                </c:pt>
                <c:pt idx="1">
                  <c:v>184.66</c:v>
                </c:pt>
                <c:pt idx="2">
                  <c:v>184.95</c:v>
                </c:pt>
                <c:pt idx="3">
                  <c:v>160.19</c:v>
                </c:pt>
                <c:pt idx="4">
                  <c:v>163.78</c:v>
                </c:pt>
              </c:numCache>
            </c:numRef>
          </c:val>
          <c:extLst>
            <c:ext xmlns:c16="http://schemas.microsoft.com/office/drawing/2014/chart" uri="{C3380CC4-5D6E-409C-BE32-E72D297353CC}">
              <c16:uniqueId val="{00000000-C039-4FFA-A990-4804FBCD40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C039-4FFA-A990-4804FBCD40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228.16</c:v>
                </c:pt>
                <c:pt idx="1">
                  <c:v>179.54</c:v>
                </c:pt>
                <c:pt idx="2">
                  <c:v>178.28</c:v>
                </c:pt>
                <c:pt idx="3">
                  <c:v>179.09</c:v>
                </c:pt>
                <c:pt idx="4">
                  <c:v>185.51</c:v>
                </c:pt>
              </c:numCache>
            </c:numRef>
          </c:val>
          <c:extLst>
            <c:ext xmlns:c16="http://schemas.microsoft.com/office/drawing/2014/chart" uri="{C3380CC4-5D6E-409C-BE32-E72D297353CC}">
              <c16:uniqueId val="{00000000-9797-480B-855D-2CD39A8926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9797-480B-855D-2CD39A8926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86.48</c:v>
                </c:pt>
                <c:pt idx="1">
                  <c:v>105.52</c:v>
                </c:pt>
                <c:pt idx="2">
                  <c:v>102.64</c:v>
                </c:pt>
                <c:pt idx="3">
                  <c:v>99.6</c:v>
                </c:pt>
                <c:pt idx="4">
                  <c:v>102.63</c:v>
                </c:pt>
              </c:numCache>
            </c:numRef>
          </c:val>
          <c:extLst>
            <c:ext xmlns:c16="http://schemas.microsoft.com/office/drawing/2014/chart" uri="{C3380CC4-5D6E-409C-BE32-E72D297353CC}">
              <c16:uniqueId val="{00000000-F6F9-47D2-8BF2-A407FADFA8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F6F9-47D2-8BF2-A407FADFA8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193.66</c:v>
                </c:pt>
                <c:pt idx="1">
                  <c:v>173.39</c:v>
                </c:pt>
                <c:pt idx="2">
                  <c:v>179.3</c:v>
                </c:pt>
                <c:pt idx="3">
                  <c:v>185.5</c:v>
                </c:pt>
                <c:pt idx="4">
                  <c:v>181.09</c:v>
                </c:pt>
              </c:numCache>
            </c:numRef>
          </c:val>
          <c:extLst>
            <c:ext xmlns:c16="http://schemas.microsoft.com/office/drawing/2014/chart" uri="{C3380CC4-5D6E-409C-BE32-E72D297353CC}">
              <c16:uniqueId val="{00000000-B99E-40EA-A363-43259F07C6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B99E-40EA-A363-43259F07C6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Z41" zoomScale="90" zoomScaleNormal="100" zoomScaleSheetLayoutView="9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三重県　四日市市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自治体職員</v>
      </c>
      <c r="AE8" s="77"/>
      <c r="AF8" s="77"/>
      <c r="AG8" s="77"/>
      <c r="AH8" s="77"/>
      <c r="AI8" s="77"/>
      <c r="AJ8" s="77"/>
      <c r="AK8" s="2"/>
      <c r="AL8" s="68">
        <f>データ!$R$6</f>
        <v>306378</v>
      </c>
      <c r="AM8" s="68"/>
      <c r="AN8" s="68"/>
      <c r="AO8" s="68"/>
      <c r="AP8" s="68"/>
      <c r="AQ8" s="68"/>
      <c r="AR8" s="68"/>
      <c r="AS8" s="68"/>
      <c r="AT8" s="36">
        <f>データ!$S$6</f>
        <v>206.5</v>
      </c>
      <c r="AU8" s="37"/>
      <c r="AV8" s="37"/>
      <c r="AW8" s="37"/>
      <c r="AX8" s="37"/>
      <c r="AY8" s="37"/>
      <c r="AZ8" s="37"/>
      <c r="BA8" s="37"/>
      <c r="BB8" s="57">
        <f>データ!$T$6</f>
        <v>1483.67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71.209999999999994</v>
      </c>
      <c r="J10" s="37"/>
      <c r="K10" s="37"/>
      <c r="L10" s="37"/>
      <c r="M10" s="37"/>
      <c r="N10" s="37"/>
      <c r="O10" s="67"/>
      <c r="P10" s="57">
        <f>データ!$P$6</f>
        <v>99.99</v>
      </c>
      <c r="Q10" s="57"/>
      <c r="R10" s="57"/>
      <c r="S10" s="57"/>
      <c r="T10" s="57"/>
      <c r="U10" s="57"/>
      <c r="V10" s="57"/>
      <c r="W10" s="68">
        <f>データ!$Q$6</f>
        <v>2409</v>
      </c>
      <c r="X10" s="68"/>
      <c r="Y10" s="68"/>
      <c r="Z10" s="68"/>
      <c r="AA10" s="68"/>
      <c r="AB10" s="68"/>
      <c r="AC10" s="68"/>
      <c r="AD10" s="2"/>
      <c r="AE10" s="2"/>
      <c r="AF10" s="2"/>
      <c r="AG10" s="2"/>
      <c r="AH10" s="2"/>
      <c r="AI10" s="2"/>
      <c r="AJ10" s="2"/>
      <c r="AK10" s="2"/>
      <c r="AL10" s="68">
        <f>データ!$U$6</f>
        <v>305562</v>
      </c>
      <c r="AM10" s="68"/>
      <c r="AN10" s="68"/>
      <c r="AO10" s="68"/>
      <c r="AP10" s="68"/>
      <c r="AQ10" s="68"/>
      <c r="AR10" s="68"/>
      <c r="AS10" s="68"/>
      <c r="AT10" s="36">
        <f>データ!$V$6</f>
        <v>199.04</v>
      </c>
      <c r="AU10" s="37"/>
      <c r="AV10" s="37"/>
      <c r="AW10" s="37"/>
      <c r="AX10" s="37"/>
      <c r="AY10" s="37"/>
      <c r="AZ10" s="37"/>
      <c r="BA10" s="37"/>
      <c r="BB10" s="57">
        <f>データ!$W$6</f>
        <v>1535.18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aOrKDpE6woCixsrRBr6tEsyWpINdTV42XHqJnP/j6OM/YtOl1t7rMh5BIwBC18N/B83KshwUyzOht/kVA4mrA==" saltValue="XCM6tS+eVAAfqtNY987Z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242021</v>
      </c>
      <c r="D6" s="20">
        <f t="shared" si="3"/>
        <v>46</v>
      </c>
      <c r="E6" s="20">
        <f t="shared" si="3"/>
        <v>1</v>
      </c>
      <c r="F6" s="20">
        <f t="shared" si="3"/>
        <v>0</v>
      </c>
      <c r="G6" s="20">
        <f t="shared" si="3"/>
        <v>1</v>
      </c>
      <c r="H6" s="20" t="str">
        <f t="shared" si="3"/>
        <v>三重県　四日市市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71.209999999999994</v>
      </c>
      <c r="P6" s="21">
        <f t="shared" si="3"/>
        <v>99.99</v>
      </c>
      <c r="Q6" s="21">
        <f t="shared" si="3"/>
        <v>2409</v>
      </c>
      <c r="R6" s="21">
        <f t="shared" si="3"/>
        <v>306378</v>
      </c>
      <c r="S6" s="21">
        <f t="shared" si="3"/>
        <v>206.5</v>
      </c>
      <c r="T6" s="21">
        <f t="shared" si="3"/>
        <v>1483.67</v>
      </c>
      <c r="U6" s="21">
        <f t="shared" si="3"/>
        <v>305562</v>
      </c>
      <c r="V6" s="21">
        <f t="shared" si="3"/>
        <v>199.04</v>
      </c>
      <c r="W6" s="21">
        <f t="shared" si="3"/>
        <v>1535.18</v>
      </c>
      <c r="X6" s="22">
        <f>IF(X7="",NA(),X7)</f>
        <v>113.9</v>
      </c>
      <c r="Y6" s="22">
        <f t="shared" ref="Y6:AG6" si="4">IF(Y7="",NA(),Y7)</f>
        <v>112.93</v>
      </c>
      <c r="Z6" s="22">
        <f t="shared" si="4"/>
        <v>110.03</v>
      </c>
      <c r="AA6" s="22">
        <f t="shared" si="4"/>
        <v>107.19</v>
      </c>
      <c r="AB6" s="22">
        <f t="shared" si="4"/>
        <v>109.69</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251.2</v>
      </c>
      <c r="AU6" s="22">
        <f t="shared" ref="AU6:BC6" si="6">IF(AU7="",NA(),AU7)</f>
        <v>184.66</v>
      </c>
      <c r="AV6" s="22">
        <f t="shared" si="6"/>
        <v>184.95</v>
      </c>
      <c r="AW6" s="22">
        <f t="shared" si="6"/>
        <v>160.19</v>
      </c>
      <c r="AX6" s="22">
        <f t="shared" si="6"/>
        <v>163.78</v>
      </c>
      <c r="AY6" s="22">
        <f t="shared" si="6"/>
        <v>239.45</v>
      </c>
      <c r="AZ6" s="22">
        <f t="shared" si="6"/>
        <v>246.01</v>
      </c>
      <c r="BA6" s="22">
        <f t="shared" si="6"/>
        <v>228.89</v>
      </c>
      <c r="BB6" s="22">
        <f t="shared" si="6"/>
        <v>232.66</v>
      </c>
      <c r="BC6" s="22">
        <f t="shared" si="6"/>
        <v>217.12</v>
      </c>
      <c r="BD6" s="21" t="str">
        <f>IF(BD7="","",IF(BD7="-","【-】","【"&amp;SUBSTITUTE(TEXT(BD7,"#,##0.00"),"-","△")&amp;"】"))</f>
        <v>【239.69】</v>
      </c>
      <c r="BE6" s="22">
        <f>IF(BE7="",NA(),BE7)</f>
        <v>228.16</v>
      </c>
      <c r="BF6" s="22">
        <f t="shared" ref="BF6:BN6" si="7">IF(BF7="",NA(),BF7)</f>
        <v>179.54</v>
      </c>
      <c r="BG6" s="22">
        <f t="shared" si="7"/>
        <v>178.28</v>
      </c>
      <c r="BH6" s="22">
        <f t="shared" si="7"/>
        <v>179.09</v>
      </c>
      <c r="BI6" s="22">
        <f t="shared" si="7"/>
        <v>185.51</v>
      </c>
      <c r="BJ6" s="22">
        <f t="shared" si="7"/>
        <v>259.56</v>
      </c>
      <c r="BK6" s="22">
        <f t="shared" si="7"/>
        <v>248.92</v>
      </c>
      <c r="BL6" s="22">
        <f t="shared" si="7"/>
        <v>251.26</v>
      </c>
      <c r="BM6" s="22">
        <f t="shared" si="7"/>
        <v>255.84</v>
      </c>
      <c r="BN6" s="22">
        <f t="shared" si="7"/>
        <v>253.22</v>
      </c>
      <c r="BO6" s="21" t="str">
        <f>IF(BO7="","",IF(BO7="-","【-】","【"&amp;SUBSTITUTE(TEXT(BO7,"#,##0.00"),"-","△")&amp;"】"))</f>
        <v>【264.86】</v>
      </c>
      <c r="BP6" s="22">
        <f>IF(BP7="",NA(),BP7)</f>
        <v>86.48</v>
      </c>
      <c r="BQ6" s="22">
        <f t="shared" ref="BQ6:BY6" si="8">IF(BQ7="",NA(),BQ7)</f>
        <v>105.52</v>
      </c>
      <c r="BR6" s="22">
        <f t="shared" si="8"/>
        <v>102.64</v>
      </c>
      <c r="BS6" s="22">
        <f t="shared" si="8"/>
        <v>99.6</v>
      </c>
      <c r="BT6" s="22">
        <f t="shared" si="8"/>
        <v>102.63</v>
      </c>
      <c r="BU6" s="22">
        <f t="shared" si="8"/>
        <v>105.07</v>
      </c>
      <c r="BV6" s="22">
        <f t="shared" si="8"/>
        <v>107.54</v>
      </c>
      <c r="BW6" s="22">
        <f t="shared" si="8"/>
        <v>101.93</v>
      </c>
      <c r="BX6" s="22">
        <f t="shared" si="8"/>
        <v>102.36</v>
      </c>
      <c r="BY6" s="22">
        <f t="shared" si="8"/>
        <v>101.56</v>
      </c>
      <c r="BZ6" s="21" t="str">
        <f>IF(BZ7="","",IF(BZ7="-","【-】","【"&amp;SUBSTITUTE(TEXT(BZ7,"#,##0.00"),"-","△")&amp;"】"))</f>
        <v>【97.59】</v>
      </c>
      <c r="CA6" s="22">
        <f>IF(CA7="",NA(),CA7)</f>
        <v>193.66</v>
      </c>
      <c r="CB6" s="22">
        <f t="shared" ref="CB6:CJ6" si="9">IF(CB7="",NA(),CB7)</f>
        <v>173.39</v>
      </c>
      <c r="CC6" s="22">
        <f t="shared" si="9"/>
        <v>179.3</v>
      </c>
      <c r="CD6" s="22">
        <f t="shared" si="9"/>
        <v>185.5</v>
      </c>
      <c r="CE6" s="22">
        <f t="shared" si="9"/>
        <v>181.09</v>
      </c>
      <c r="CF6" s="22">
        <f t="shared" si="9"/>
        <v>153.71</v>
      </c>
      <c r="CG6" s="22">
        <f t="shared" si="9"/>
        <v>155.9</v>
      </c>
      <c r="CH6" s="22">
        <f t="shared" si="9"/>
        <v>162.47</v>
      </c>
      <c r="CI6" s="22">
        <f t="shared" si="9"/>
        <v>165.52</v>
      </c>
      <c r="CJ6" s="22">
        <f t="shared" si="9"/>
        <v>169.99</v>
      </c>
      <c r="CK6" s="21" t="str">
        <f>IF(CK7="","",IF(CK7="-","【-】","【"&amp;SUBSTITUTE(TEXT(CK7,"#,##0.00"),"-","△")&amp;"】"))</f>
        <v>【181.66】</v>
      </c>
      <c r="CL6" s="22">
        <f>IF(CL7="",NA(),CL7)</f>
        <v>59.59</v>
      </c>
      <c r="CM6" s="22">
        <f t="shared" ref="CM6:CU6" si="10">IF(CM7="",NA(),CM7)</f>
        <v>66.61</v>
      </c>
      <c r="CN6" s="22">
        <f t="shared" si="10"/>
        <v>65.489999999999995</v>
      </c>
      <c r="CO6" s="22">
        <f t="shared" si="10"/>
        <v>65.36</v>
      </c>
      <c r="CP6" s="22">
        <f t="shared" si="10"/>
        <v>66.03</v>
      </c>
      <c r="CQ6" s="22">
        <f t="shared" si="10"/>
        <v>64.41</v>
      </c>
      <c r="CR6" s="22">
        <f t="shared" si="10"/>
        <v>64.11</v>
      </c>
      <c r="CS6" s="22">
        <f t="shared" si="10"/>
        <v>63.81</v>
      </c>
      <c r="CT6" s="22">
        <f t="shared" si="10"/>
        <v>63.58</v>
      </c>
      <c r="CU6" s="22">
        <f t="shared" si="10"/>
        <v>64.13</v>
      </c>
      <c r="CV6" s="21" t="str">
        <f>IF(CV7="","",IF(CV7="-","【-】","【"&amp;SUBSTITUTE(TEXT(CV7,"#,##0.00"),"-","△")&amp;"】"))</f>
        <v>【60.21】</v>
      </c>
      <c r="CW6" s="22">
        <f>IF(CW7="",NA(),CW7)</f>
        <v>79.62</v>
      </c>
      <c r="CX6" s="22">
        <f t="shared" ref="CX6:DF6" si="11">IF(CX7="",NA(),CX7)</f>
        <v>90.47</v>
      </c>
      <c r="CY6" s="22">
        <f t="shared" si="11"/>
        <v>91.6</v>
      </c>
      <c r="CZ6" s="22">
        <f t="shared" si="11"/>
        <v>89.69</v>
      </c>
      <c r="DA6" s="22">
        <f t="shared" si="11"/>
        <v>89.09</v>
      </c>
      <c r="DB6" s="22">
        <f t="shared" si="11"/>
        <v>91.64</v>
      </c>
      <c r="DC6" s="22">
        <f t="shared" si="11"/>
        <v>92.09</v>
      </c>
      <c r="DD6" s="22">
        <f t="shared" si="11"/>
        <v>91.76</v>
      </c>
      <c r="DE6" s="22">
        <f t="shared" si="11"/>
        <v>91.22</v>
      </c>
      <c r="DF6" s="22">
        <f t="shared" si="11"/>
        <v>90.98</v>
      </c>
      <c r="DG6" s="21" t="str">
        <f>IF(DG7="","",IF(DG7="-","【-】","【"&amp;SUBSTITUTE(TEXT(DG7,"#,##0.00"),"-","△")&amp;"】"))</f>
        <v>【89.21】</v>
      </c>
      <c r="DH6" s="22">
        <f>IF(DH7="",NA(),DH7)</f>
        <v>53.88</v>
      </c>
      <c r="DI6" s="22">
        <f t="shared" ref="DI6:DQ6" si="12">IF(DI7="",NA(),DI7)</f>
        <v>53.85</v>
      </c>
      <c r="DJ6" s="22">
        <f t="shared" si="12"/>
        <v>54.18</v>
      </c>
      <c r="DK6" s="22">
        <f t="shared" si="12"/>
        <v>54.87</v>
      </c>
      <c r="DL6" s="22">
        <f t="shared" si="12"/>
        <v>55.36</v>
      </c>
      <c r="DM6" s="22">
        <f t="shared" si="12"/>
        <v>51.62</v>
      </c>
      <c r="DN6" s="22">
        <f t="shared" si="12"/>
        <v>52.16</v>
      </c>
      <c r="DO6" s="22">
        <f t="shared" si="12"/>
        <v>52.59</v>
      </c>
      <c r="DP6" s="22">
        <f t="shared" si="12"/>
        <v>52.74</v>
      </c>
      <c r="DQ6" s="22">
        <f t="shared" si="12"/>
        <v>53.15</v>
      </c>
      <c r="DR6" s="21" t="str">
        <f>IF(DR7="","",IF(DR7="-","【-】","【"&amp;SUBSTITUTE(TEXT(DR7,"#,##0.00"),"-","△")&amp;"】"))</f>
        <v>【52.41】</v>
      </c>
      <c r="DS6" s="22">
        <f>IF(DS7="",NA(),DS7)</f>
        <v>31.35</v>
      </c>
      <c r="DT6" s="22">
        <f t="shared" ref="DT6:EB6" si="13">IF(DT7="",NA(),DT7)</f>
        <v>32.68</v>
      </c>
      <c r="DU6" s="22">
        <f t="shared" si="13"/>
        <v>34.229999999999997</v>
      </c>
      <c r="DV6" s="22">
        <f t="shared" si="13"/>
        <v>35.340000000000003</v>
      </c>
      <c r="DW6" s="22">
        <f t="shared" si="13"/>
        <v>36.729999999999997</v>
      </c>
      <c r="DX6" s="22">
        <f t="shared" si="13"/>
        <v>23.68</v>
      </c>
      <c r="DY6" s="22">
        <f t="shared" si="13"/>
        <v>25.76</v>
      </c>
      <c r="DZ6" s="22">
        <f t="shared" si="13"/>
        <v>27.51</v>
      </c>
      <c r="EA6" s="22">
        <f t="shared" si="13"/>
        <v>28.57</v>
      </c>
      <c r="EB6" s="22">
        <f t="shared" si="13"/>
        <v>29.7</v>
      </c>
      <c r="EC6" s="21" t="str">
        <f>IF(EC7="","",IF(EC7="-","【-】","【"&amp;SUBSTITUTE(TEXT(EC7,"#,##0.00"),"-","△")&amp;"】"))</f>
        <v>【26.78】</v>
      </c>
      <c r="ED6" s="22">
        <f>IF(ED7="",NA(),ED7)</f>
        <v>0.98</v>
      </c>
      <c r="EE6" s="22">
        <f t="shared" ref="EE6:EM6" si="14">IF(EE7="",NA(),EE7)</f>
        <v>0.81</v>
      </c>
      <c r="EF6" s="22">
        <f t="shared" si="14"/>
        <v>0.95</v>
      </c>
      <c r="EG6" s="22">
        <f t="shared" si="14"/>
        <v>0.77</v>
      </c>
      <c r="EH6" s="22">
        <f t="shared" si="14"/>
        <v>0.59</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242021</v>
      </c>
      <c r="D7" s="24">
        <v>46</v>
      </c>
      <c r="E7" s="24">
        <v>1</v>
      </c>
      <c r="F7" s="24">
        <v>0</v>
      </c>
      <c r="G7" s="24">
        <v>1</v>
      </c>
      <c r="H7" s="24" t="s">
        <v>93</v>
      </c>
      <c r="I7" s="24" t="s">
        <v>94</v>
      </c>
      <c r="J7" s="24" t="s">
        <v>95</v>
      </c>
      <c r="K7" s="24" t="s">
        <v>96</v>
      </c>
      <c r="L7" s="24" t="s">
        <v>97</v>
      </c>
      <c r="M7" s="24" t="s">
        <v>98</v>
      </c>
      <c r="N7" s="25" t="s">
        <v>99</v>
      </c>
      <c r="O7" s="25">
        <v>71.209999999999994</v>
      </c>
      <c r="P7" s="25">
        <v>99.99</v>
      </c>
      <c r="Q7" s="25">
        <v>2409</v>
      </c>
      <c r="R7" s="25">
        <v>306378</v>
      </c>
      <c r="S7" s="25">
        <v>206.5</v>
      </c>
      <c r="T7" s="25">
        <v>1483.67</v>
      </c>
      <c r="U7" s="25">
        <v>305562</v>
      </c>
      <c r="V7" s="25">
        <v>199.04</v>
      </c>
      <c r="W7" s="25">
        <v>1535.18</v>
      </c>
      <c r="X7" s="25">
        <v>113.9</v>
      </c>
      <c r="Y7" s="25">
        <v>112.93</v>
      </c>
      <c r="Z7" s="25">
        <v>110.03</v>
      </c>
      <c r="AA7" s="25">
        <v>107.19</v>
      </c>
      <c r="AB7" s="25">
        <v>109.69</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251.2</v>
      </c>
      <c r="AU7" s="25">
        <v>184.66</v>
      </c>
      <c r="AV7" s="25">
        <v>184.95</v>
      </c>
      <c r="AW7" s="25">
        <v>160.19</v>
      </c>
      <c r="AX7" s="25">
        <v>163.78</v>
      </c>
      <c r="AY7" s="25">
        <v>239.45</v>
      </c>
      <c r="AZ7" s="25">
        <v>246.01</v>
      </c>
      <c r="BA7" s="25">
        <v>228.89</v>
      </c>
      <c r="BB7" s="25">
        <v>232.66</v>
      </c>
      <c r="BC7" s="25">
        <v>217.12</v>
      </c>
      <c r="BD7" s="25">
        <v>239.69</v>
      </c>
      <c r="BE7" s="25">
        <v>228.16</v>
      </c>
      <c r="BF7" s="25">
        <v>179.54</v>
      </c>
      <c r="BG7" s="25">
        <v>178.28</v>
      </c>
      <c r="BH7" s="25">
        <v>179.09</v>
      </c>
      <c r="BI7" s="25">
        <v>185.51</v>
      </c>
      <c r="BJ7" s="25">
        <v>259.56</v>
      </c>
      <c r="BK7" s="25">
        <v>248.92</v>
      </c>
      <c r="BL7" s="25">
        <v>251.26</v>
      </c>
      <c r="BM7" s="25">
        <v>255.84</v>
      </c>
      <c r="BN7" s="25">
        <v>253.22</v>
      </c>
      <c r="BO7" s="25">
        <v>264.86</v>
      </c>
      <c r="BP7" s="25">
        <v>86.48</v>
      </c>
      <c r="BQ7" s="25">
        <v>105.52</v>
      </c>
      <c r="BR7" s="25">
        <v>102.64</v>
      </c>
      <c r="BS7" s="25">
        <v>99.6</v>
      </c>
      <c r="BT7" s="25">
        <v>102.63</v>
      </c>
      <c r="BU7" s="25">
        <v>105.07</v>
      </c>
      <c r="BV7" s="25">
        <v>107.54</v>
      </c>
      <c r="BW7" s="25">
        <v>101.93</v>
      </c>
      <c r="BX7" s="25">
        <v>102.36</v>
      </c>
      <c r="BY7" s="25">
        <v>101.56</v>
      </c>
      <c r="BZ7" s="25">
        <v>97.59</v>
      </c>
      <c r="CA7" s="25">
        <v>193.66</v>
      </c>
      <c r="CB7" s="25">
        <v>173.39</v>
      </c>
      <c r="CC7" s="25">
        <v>179.3</v>
      </c>
      <c r="CD7" s="25">
        <v>185.5</v>
      </c>
      <c r="CE7" s="25">
        <v>181.09</v>
      </c>
      <c r="CF7" s="25">
        <v>153.71</v>
      </c>
      <c r="CG7" s="25">
        <v>155.9</v>
      </c>
      <c r="CH7" s="25">
        <v>162.47</v>
      </c>
      <c r="CI7" s="25">
        <v>165.52</v>
      </c>
      <c r="CJ7" s="25">
        <v>169.99</v>
      </c>
      <c r="CK7" s="25">
        <v>181.66</v>
      </c>
      <c r="CL7" s="25">
        <v>59.59</v>
      </c>
      <c r="CM7" s="25">
        <v>66.61</v>
      </c>
      <c r="CN7" s="25">
        <v>65.489999999999995</v>
      </c>
      <c r="CO7" s="25">
        <v>65.36</v>
      </c>
      <c r="CP7" s="25">
        <v>66.03</v>
      </c>
      <c r="CQ7" s="25">
        <v>64.41</v>
      </c>
      <c r="CR7" s="25">
        <v>64.11</v>
      </c>
      <c r="CS7" s="25">
        <v>63.81</v>
      </c>
      <c r="CT7" s="25">
        <v>63.58</v>
      </c>
      <c r="CU7" s="25">
        <v>64.13</v>
      </c>
      <c r="CV7" s="25">
        <v>60.21</v>
      </c>
      <c r="CW7" s="25">
        <v>79.62</v>
      </c>
      <c r="CX7" s="25">
        <v>90.47</v>
      </c>
      <c r="CY7" s="25">
        <v>91.6</v>
      </c>
      <c r="CZ7" s="25">
        <v>89.69</v>
      </c>
      <c r="DA7" s="25">
        <v>89.09</v>
      </c>
      <c r="DB7" s="25">
        <v>91.64</v>
      </c>
      <c r="DC7" s="25">
        <v>92.09</v>
      </c>
      <c r="DD7" s="25">
        <v>91.76</v>
      </c>
      <c r="DE7" s="25">
        <v>91.22</v>
      </c>
      <c r="DF7" s="25">
        <v>90.98</v>
      </c>
      <c r="DG7" s="25">
        <v>89.21</v>
      </c>
      <c r="DH7" s="25">
        <v>53.88</v>
      </c>
      <c r="DI7" s="25">
        <v>53.85</v>
      </c>
      <c r="DJ7" s="25">
        <v>54.18</v>
      </c>
      <c r="DK7" s="25">
        <v>54.87</v>
      </c>
      <c r="DL7" s="25">
        <v>55.36</v>
      </c>
      <c r="DM7" s="25">
        <v>51.62</v>
      </c>
      <c r="DN7" s="25">
        <v>52.16</v>
      </c>
      <c r="DO7" s="25">
        <v>52.59</v>
      </c>
      <c r="DP7" s="25">
        <v>52.74</v>
      </c>
      <c r="DQ7" s="25">
        <v>53.15</v>
      </c>
      <c r="DR7" s="25">
        <v>52.41</v>
      </c>
      <c r="DS7" s="25">
        <v>31.35</v>
      </c>
      <c r="DT7" s="25">
        <v>32.68</v>
      </c>
      <c r="DU7" s="25">
        <v>34.229999999999997</v>
      </c>
      <c r="DV7" s="25">
        <v>35.340000000000003</v>
      </c>
      <c r="DW7" s="25">
        <v>36.729999999999997</v>
      </c>
      <c r="DX7" s="25">
        <v>23.68</v>
      </c>
      <c r="DY7" s="25">
        <v>25.76</v>
      </c>
      <c r="DZ7" s="25">
        <v>27.51</v>
      </c>
      <c r="EA7" s="25">
        <v>28.57</v>
      </c>
      <c r="EB7" s="25">
        <v>29.7</v>
      </c>
      <c r="EC7" s="25">
        <v>26.78</v>
      </c>
      <c r="ED7" s="25">
        <v>0.98</v>
      </c>
      <c r="EE7" s="25">
        <v>0.81</v>
      </c>
      <c r="EF7" s="25">
        <v>0.95</v>
      </c>
      <c r="EG7" s="25">
        <v>0.77</v>
      </c>
      <c r="EH7" s="25">
        <v>0.59</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