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B:\108商工観光部\01商業振興労政課\所属専用\005市営駐車場\130　調査照会\R7\2月10日〆\"/>
    </mc:Choice>
  </mc:AlternateContent>
  <xr:revisionPtr revIDLastSave="0" documentId="13_ncr:1_{95155ED9-D5FE-4CF6-9ADD-8F3043B04C05}" xr6:coauthVersionLast="36" xr6:coauthVersionMax="36" xr10:uidLastSave="{00000000-0000-0000-0000-000000000000}"/>
  <workbookProtection workbookAlgorithmName="SHA-512" workbookHashValue="EUE5LKic7At6GdStA95Aw1TzC49tNcYYJzHDohgXLPC09fVKn2inrZ295rjvlR6hVSBdXygl7mj7EIyilHIpYg==" workbookSaltValue="jbLFGcf+ZKNjJJjOc7Hy2A==" workbookSpinCount="100000" lockStructure="1"/>
  <bookViews>
    <workbookView xWindow="0" yWindow="0" windowWidth="23040" windowHeight="9210" xr2:uid="{00000000-000D-0000-FFFF-FFFF00000000}"/>
  </bookViews>
  <sheets>
    <sheet name="法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JC32" i="4" s="1"/>
  <c r="DO7" i="5"/>
  <c r="DN7" i="5"/>
  <c r="LH31" i="4" s="1"/>
  <c r="DM7" i="5"/>
  <c r="DL7" i="5"/>
  <c r="DK7" i="5"/>
  <c r="DI7" i="5"/>
  <c r="DH7" i="5"/>
  <c r="LT78" i="4" s="1"/>
  <c r="DG7" i="5"/>
  <c r="LE78" i="4" s="1"/>
  <c r="DF7" i="5"/>
  <c r="KP78" i="4" s="1"/>
  <c r="DE7" i="5"/>
  <c r="KA78" i="4" s="1"/>
  <c r="DD7" i="5"/>
  <c r="DC7" i="5"/>
  <c r="DB7" i="5"/>
  <c r="DA7" i="5"/>
  <c r="CZ7" i="5"/>
  <c r="CX7" i="5"/>
  <c r="CW7" i="5"/>
  <c r="IE78" i="4" s="1"/>
  <c r="CV7" i="5"/>
  <c r="HP78" i="4" s="1"/>
  <c r="CU7" i="5"/>
  <c r="CT7" i="5"/>
  <c r="CS7" i="5"/>
  <c r="CR7" i="5"/>
  <c r="CQ7" i="5"/>
  <c r="CP7" i="5"/>
  <c r="HA77" i="4" s="1"/>
  <c r="CO7" i="5"/>
  <c r="GL77" i="4" s="1"/>
  <c r="CN7" i="5"/>
  <c r="CV76" i="4" s="1"/>
  <c r="CM7" i="5"/>
  <c r="CK7" i="5"/>
  <c r="CJ7" i="5"/>
  <c r="CI7" i="5"/>
  <c r="CH7" i="5"/>
  <c r="CG7" i="5"/>
  <c r="CF7" i="5"/>
  <c r="BZ77" i="4" s="1"/>
  <c r="CE7" i="5"/>
  <c r="BK77" i="4" s="1"/>
  <c r="CD7" i="5"/>
  <c r="CC7" i="5"/>
  <c r="CB7" i="5"/>
  <c r="BZ7" i="5"/>
  <c r="BY7" i="5"/>
  <c r="LH53" i="4" s="1"/>
  <c r="BX7" i="5"/>
  <c r="KO53" i="4" s="1"/>
  <c r="BW7" i="5"/>
  <c r="JV53" i="4" s="1"/>
  <c r="BV7" i="5"/>
  <c r="JC53" i="4" s="1"/>
  <c r="BU7" i="5"/>
  <c r="BT7" i="5"/>
  <c r="BS7" i="5"/>
  <c r="BR7" i="5"/>
  <c r="BQ7" i="5"/>
  <c r="BO7" i="5"/>
  <c r="BN7" i="5"/>
  <c r="GQ53" i="4" s="1"/>
  <c r="BM7" i="5"/>
  <c r="FX53" i="4" s="1"/>
  <c r="BL7" i="5"/>
  <c r="BK7" i="5"/>
  <c r="BJ7" i="5"/>
  <c r="BI7" i="5"/>
  <c r="BH7" i="5"/>
  <c r="BG7" i="5"/>
  <c r="FE52" i="4" s="1"/>
  <c r="BF7" i="5"/>
  <c r="EL52" i="4" s="1"/>
  <c r="BD7" i="5"/>
  <c r="CS53" i="4" s="1"/>
  <c r="BC7" i="5"/>
  <c r="BB7" i="5"/>
  <c r="BA7" i="5"/>
  <c r="AZ7" i="5"/>
  <c r="AY7" i="5"/>
  <c r="CS52" i="4" s="1"/>
  <c r="AX7" i="5"/>
  <c r="BZ52" i="4" s="1"/>
  <c r="AW7" i="5"/>
  <c r="BG52" i="4" s="1"/>
  <c r="AV7" i="5"/>
  <c r="AN52" i="4" s="1"/>
  <c r="AU7" i="5"/>
  <c r="AS7" i="5"/>
  <c r="AR7" i="5"/>
  <c r="AQ7" i="5"/>
  <c r="AP7" i="5"/>
  <c r="AO7" i="5"/>
  <c r="EL32" i="4" s="1"/>
  <c r="AN7" i="5"/>
  <c r="HJ31" i="4" s="1"/>
  <c r="AM7" i="5"/>
  <c r="GQ31" i="4" s="1"/>
  <c r="AL7" i="5"/>
  <c r="AK7" i="5"/>
  <c r="AJ7" i="5"/>
  <c r="AH7" i="5"/>
  <c r="AG7" i="5"/>
  <c r="BZ32" i="4" s="1"/>
  <c r="AF7" i="5"/>
  <c r="BG32" i="4" s="1"/>
  <c r="AE7" i="5"/>
  <c r="AN32" i="4" s="1"/>
  <c r="AD7" i="5"/>
  <c r="U32" i="4" s="1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Y6" i="5"/>
  <c r="K88" i="4" s="1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H88" i="4" s="1"/>
  <c r="CK6" i="5"/>
  <c r="CJ6" i="5"/>
  <c r="CI6" i="5"/>
  <c r="CH6" i="5"/>
  <c r="CG6" i="5"/>
  <c r="CF6" i="5"/>
  <c r="CE6" i="5"/>
  <c r="CD6" i="5"/>
  <c r="CC6" i="5"/>
  <c r="CB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E88" i="4"/>
  <c r="D88" i="4"/>
  <c r="C88" i="4"/>
  <c r="MI78" i="4"/>
  <c r="IT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AV77" i="4"/>
  <c r="AG77" i="4"/>
  <c r="R77" i="4"/>
  <c r="CV67" i="4"/>
  <c r="MA53" i="4"/>
  <c r="HJ53" i="4"/>
  <c r="FE53" i="4"/>
  <c r="EL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U52" i="4"/>
  <c r="MA32" i="4"/>
  <c r="LH32" i="4"/>
  <c r="KO32" i="4"/>
  <c r="HJ32" i="4"/>
  <c r="GQ32" i="4"/>
  <c r="FX32" i="4"/>
  <c r="FE32" i="4"/>
  <c r="CS32" i="4"/>
  <c r="MA31" i="4"/>
  <c r="KO31" i="4"/>
  <c r="JV31" i="4"/>
  <c r="JC31" i="4"/>
  <c r="FX31" i="4"/>
  <c r="FE31" i="4"/>
  <c r="EL31" i="4"/>
  <c r="CS31" i="4"/>
  <c r="BZ31" i="4"/>
  <c r="BG31" i="4"/>
  <c r="AN31" i="4"/>
  <c r="U31" i="4"/>
  <c r="LJ10" i="4"/>
  <c r="JQ10" i="4"/>
  <c r="DU10" i="4"/>
  <c r="CF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51" i="4"/>
  <c r="CS30" i="4"/>
  <c r="BZ76" i="4"/>
  <c r="MA51" i="4"/>
  <c r="IT76" i="4"/>
  <c r="HJ30" i="4"/>
  <c r="C11" i="5"/>
  <c r="D11" i="5"/>
  <c r="E11" i="5"/>
  <c r="B11" i="5"/>
  <c r="HA76" i="4" l="1"/>
  <c r="AN51" i="4"/>
  <c r="FE30" i="4"/>
  <c r="AN30" i="4"/>
  <c r="JV51" i="4"/>
  <c r="KP76" i="4"/>
  <c r="FE51" i="4"/>
  <c r="JV30" i="4"/>
  <c r="AG76" i="4"/>
  <c r="BK76" i="4"/>
  <c r="LH51" i="4"/>
  <c r="LT76" i="4"/>
  <c r="LH30" i="4"/>
  <c r="BZ51" i="4"/>
  <c r="BZ30" i="4"/>
  <c r="GQ51" i="4"/>
  <c r="IE76" i="4"/>
  <c r="GQ30" i="4"/>
  <c r="KA76" i="4"/>
  <c r="EL51" i="4"/>
  <c r="JC30" i="4"/>
  <c r="R76" i="4"/>
  <c r="JC51" i="4"/>
  <c r="GL76" i="4"/>
  <c r="U51" i="4"/>
  <c r="EL30" i="4"/>
  <c r="U30" i="4"/>
  <c r="BG30" i="4"/>
  <c r="AV76" i="4"/>
  <c r="KO51" i="4"/>
  <c r="LE76" i="4"/>
  <c r="KO30" i="4"/>
  <c r="HP76" i="4"/>
  <c r="BG51" i="4"/>
  <c r="FX30" i="4"/>
  <c r="FX51" i="4"/>
</calcChain>
</file>

<file path=xl/sharedStrings.xml><?xml version="1.0" encoding="utf-8"?>
<sst xmlns="http://schemas.openxmlformats.org/spreadsheetml/2006/main" count="232" uniqueCount="128">
  <si>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</si>
  <si>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</si>
  <si>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</si>
  <si>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</si>
  <si>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</si>
  <si>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</si>
  <si>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</si>
  <si>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</si>
  <si>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</si>
  <si>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</si>
  <si>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</si>
  <si>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</si>
  <si>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</si>
  <si>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</si>
  <si>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</si>
  <si>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</si>
  <si>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</si>
  <si>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</si>
  <si>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</si>
  <si>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</si>
  <si>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</si>
  <si>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</si>
  <si>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</si>
  <si>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</si>
  <si>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</si>
  <si>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</si>
  <si>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</si>
  <si>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</si>
  <si>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</si>
  <si>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</si>
  <si>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</si>
  <si>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</si>
  <si>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</si>
  <si>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</si>
  <si>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</si>
  <si>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</si>
  <si>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</si>
  <si>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</si>
  <si>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</si>
  <si>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⑪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</si>
  <si>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</si>
  <si>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</si>
  <si>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</si>
  <si>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</si>
  <si>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</si>
  <si>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</si>
  <si>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</si>
  <si>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-</t>
    <phoneticPr fontId="5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</si>
  <si>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</si>
  <si>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</si>
  <si>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</si>
  <si>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</si>
  <si>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</si>
  <si>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</si>
  <si>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</si>
  <si>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</si>
  <si>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</si>
  <si>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</si>
  <si>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</si>
  <si>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</si>
  <si>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</si>
  <si>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</si>
  <si>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</si>
  <si>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</si>
  <si>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</si>
  <si>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</si>
  <si>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</si>
  <si>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</si>
  <si>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</si>
  <si>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</si>
  <si>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</si>
  <si>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</si>
  <si>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</si>
  <si>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</si>
  <si>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</si>
  <si>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</si>
  <si>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</si>
  <si>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</si>
  <si>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</si>
  <si>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</si>
  <si>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</si>
  <si>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</si>
  <si>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</si>
  <si>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</si>
  <si>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</si>
  <si>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</si>
  <si>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</si>
  <si>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</si>
  <si>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</si>
  <si>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</si>
  <si>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</si>
  <si>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</si>
  <si>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</si>
  <si>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</si>
  <si>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</si>
  <si>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</si>
  <si>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</si>
  <si>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</si>
  <si>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</si>
  <si>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</si>
  <si>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</si>
  <si>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</si>
  <si>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</si>
  <si>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当該値(N-3)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</si>
  <si>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</si>
  <si>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</si>
  <si>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</si>
  <si>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</si>
  <si>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　津市</t>
  </si>
  <si>
    <t>久居駅東口駐車場</t>
  </si>
  <si>
    <t>法適用</t>
  </si>
  <si>
    <t>駐車場整備事業</t>
  </si>
  <si>
    <t>-</t>
  </si>
  <si>
    <t>Ａ３Ｂ１</t>
  </si>
  <si>
    <t>非設置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</si>
  <si>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</si>
  <si>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</si>
  <si>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</si>
  <si>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</si>
  <si>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</si>
  <si>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</si>
  <si>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</si>
  <si>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</si>
  <si>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</si>
  <si>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　①経常収支比率は 207.4％（前年 189.2％）と引き続き増加し、類似施設平均値を大きく上回る高い水準となっている。
　④売上高GOP比率も82.2％（前年80.6％）と大幅に改善しており、施設の収益性はさらに向上している。
　⑤EBITDAも21,196千円（前年18,920千円）と増加し、収益力は前年に続き強い状態を維持している。
</t>
    <phoneticPr fontId="5"/>
  </si>
  <si>
    <t>　⑥有形固定資産減価償却率は55.2％（前年46.3％）と上昇しており、老朽化の進行が見られるが、類似施設平均値よりは低い水準である。
　当面、大規模な修繕や改修が必要となる状況ではないものの、今後の老朽化に備えた維持管理が引き続き重要となる。</t>
    <phoneticPr fontId="5"/>
  </si>
  <si>
    <t>　①経常収支比率・④売上高 GOP 比率・⑤EBITDAがいずれも大きく改善し、収益性は非常に良好な状況となっている。
　無人運営によりコストが抑えられていることもあり、稼働率以外の指標は総じて良好である。
　一方で、⑥有形固定資産減価償却率の上昇から老朽化は進行しているため、今後の修繕・更新を見据えた維持管理が必要である。
　また、稼働率の改善に向けて、利用者動向の分析を継続して行うことが求められる。</t>
    <phoneticPr fontId="5"/>
  </si>
  <si>
    <t>　⑪稼働率は 52.7％（前年 49.3％）と改善しているが、設置当初からの低調傾向は続いており、100％には届かない状況である。
　また、類似施設平均値（53.5％）には及ばないものの、前年より改善している点は評価できる。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</si>
</sst>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81.599999999999994</c:v>
                </c:pt>
                <c:pt idx="1">
                  <c:v>105.2</c:v>
                </c:pt>
                <c:pt idx="2">
                  <c:v>154</c:v>
                </c:pt>
                <c:pt idx="3">
                  <c:v>189.2</c:v>
                </c:pt>
                <c:pt idx="4">
                  <c:v>207.4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B-4408-9539-74520C364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2032"/>
        <c:axId val="447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94.7</c:v>
                </c:pt>
                <c:pt idx="2">
                  <c:v>126.9</c:v>
                </c:pt>
                <c:pt idx="3">
                  <c:v>144.1</c:v>
                </c:pt>
                <c:pt idx="4">
                  <c:v>182.9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B-4408-9539-74520C364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2032"/>
        <c:axId val="44759296"/>
      </c:lineChart>
      <c:catAx>
        <c:axId val="4457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9296"/>
        <c:crosses val="autoZero"/>
        <c:auto val="1"/>
        <c:lblAlgn val="ctr"/>
        <c:lblOffset val="100"/>
        <c:noMultiLvlLbl val="1"/>
      </c:catAx>
      <c:valAx>
        <c:axId val="447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9-4796-9229-9036CB35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85056"/>
        <c:axId val="961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9-4796-9229-9036CB35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5056"/>
        <c:axId val="96110080"/>
      </c:lineChart>
      <c:catAx>
        <c:axId val="94685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110080"/>
        <c:crosses val="autoZero"/>
        <c:auto val="1"/>
        <c:lblAlgn val="ctr"/>
        <c:lblOffset val="100"/>
        <c:noMultiLvlLbl val="1"/>
      </c:catAx>
      <c:valAx>
        <c:axId val="961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468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D-482B-919A-B2B1626AA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D-482B-919A-B2B1626AA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20</c:v>
                </c:pt>
                <c:pt idx="1">
                  <c:v>28.9</c:v>
                </c:pt>
                <c:pt idx="2">
                  <c:v>37.5</c:v>
                </c:pt>
                <c:pt idx="3">
                  <c:v>46.3</c:v>
                </c:pt>
                <c:pt idx="4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9-48AE-A56C-65175F55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7952"/>
        <c:axId val="764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27.5</c:v>
                </c:pt>
                <c:pt idx="1">
                  <c:v>35.799999999999997</c:v>
                </c:pt>
                <c:pt idx="2">
                  <c:v>43.6</c:v>
                </c:pt>
                <c:pt idx="3">
                  <c:v>51.4</c:v>
                </c:pt>
                <c:pt idx="4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9-48AE-A56C-65175F55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7952"/>
        <c:axId val="76479872"/>
      </c:lineChart>
      <c:catAx>
        <c:axId val="76477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79872"/>
        <c:crosses val="autoZero"/>
        <c:auto val="1"/>
        <c:lblAlgn val="ctr"/>
        <c:lblOffset val="100"/>
        <c:noMultiLvlLbl val="1"/>
      </c:catAx>
      <c:valAx>
        <c:axId val="764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7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1-4206-B7C4-2E445D94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4976"/>
        <c:axId val="7841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1-4206-B7C4-2E445D94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976"/>
        <c:axId val="78416896"/>
      </c:lineChart>
      <c:catAx>
        <c:axId val="78414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6896"/>
        <c:crosses val="autoZero"/>
        <c:auto val="1"/>
        <c:lblAlgn val="ctr"/>
        <c:lblOffset val="100"/>
        <c:noMultiLvlLbl val="1"/>
      </c:catAx>
      <c:valAx>
        <c:axId val="7841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4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3-4FC1-B39D-58321C526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30976"/>
        <c:axId val="7843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3-4FC1-B39D-58321C526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0976"/>
        <c:axId val="78432896"/>
      </c:lineChart>
      <c:catAx>
        <c:axId val="78430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32896"/>
        <c:crosses val="autoZero"/>
        <c:auto val="1"/>
        <c:lblAlgn val="ctr"/>
        <c:lblOffset val="100"/>
        <c:noMultiLvlLbl val="1"/>
      </c:catAx>
      <c:valAx>
        <c:axId val="78432896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3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23.9</c:v>
                </c:pt>
                <c:pt idx="1">
                  <c:v>27.3</c:v>
                </c:pt>
                <c:pt idx="2">
                  <c:v>39</c:v>
                </c:pt>
                <c:pt idx="3">
                  <c:v>49.3</c:v>
                </c:pt>
                <c:pt idx="4">
                  <c:v>52.7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F-4835-93AE-139977689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112"/>
        <c:axId val="8148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29.5</c:v>
                </c:pt>
                <c:pt idx="1">
                  <c:v>30.3</c:v>
                </c:pt>
                <c:pt idx="2">
                  <c:v>34.1</c:v>
                </c:pt>
                <c:pt idx="3">
                  <c:v>48</c:v>
                </c:pt>
                <c:pt idx="4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F-4835-93AE-139977689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112"/>
        <c:axId val="81484032"/>
      </c:lineChart>
      <c:catAx>
        <c:axId val="8148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032"/>
        <c:crosses val="autoZero"/>
        <c:auto val="1"/>
        <c:lblAlgn val="ctr"/>
        <c:lblOffset val="100"/>
        <c:noMultiLvlLbl val="1"/>
      </c:catAx>
      <c:valAx>
        <c:axId val="8148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65.7</c:v>
                </c:pt>
                <c:pt idx="1">
                  <c:v>75.5</c:v>
                </c:pt>
                <c:pt idx="2">
                  <c:v>78</c:v>
                </c:pt>
                <c:pt idx="3">
                  <c:v>80.599999999999994</c:v>
                </c:pt>
                <c:pt idx="4">
                  <c:v>82.2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A-46FB-A523-2B61E55B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9760"/>
        <c:axId val="8151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24.7</c:v>
                </c:pt>
                <c:pt idx="1">
                  <c:v>28.8</c:v>
                </c:pt>
                <c:pt idx="2">
                  <c:v>40.700000000000003</c:v>
                </c:pt>
                <c:pt idx="3">
                  <c:v>45.9</c:v>
                </c:pt>
                <c:pt idx="4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A-46FB-A523-2B61E55B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9760"/>
        <c:axId val="81511936"/>
      </c:lineChart>
      <c:catAx>
        <c:axId val="81509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1936"/>
        <c:crosses val="autoZero"/>
        <c:auto val="1"/>
        <c:lblAlgn val="ctr"/>
        <c:lblOffset val="100"/>
        <c:noMultiLvlLbl val="1"/>
      </c:catAx>
      <c:valAx>
        <c:axId val="8151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9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6657</c:v>
                </c:pt>
                <c:pt idx="1">
                  <c:v>8760</c:v>
                </c:pt>
                <c:pt idx="2">
                  <c:v>14263</c:v>
                </c:pt>
                <c:pt idx="3">
                  <c:v>18920</c:v>
                </c:pt>
                <c:pt idx="4">
                  <c:v>21196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2-4683-BFAC-D236BD977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37664"/>
        <c:axId val="815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1189</c:v>
                </c:pt>
                <c:pt idx="1">
                  <c:v>2041</c:v>
                </c:pt>
                <c:pt idx="2">
                  <c:v>7279</c:v>
                </c:pt>
                <c:pt idx="3">
                  <c:v>11054</c:v>
                </c:pt>
                <c:pt idx="4">
                  <c:v>15572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2-4683-BFAC-D236BD977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7664"/>
        <c:axId val="81556224"/>
      </c:lineChart>
      <c:catAx>
        <c:axId val="8153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56224"/>
        <c:crosses val="autoZero"/>
        <c:auto val="1"/>
        <c:lblAlgn val="ctr"/>
        <c:lblOffset val="100"/>
        <c:noMultiLvlLbl val="1"/>
      </c:catAx>
      <c:valAx>
        <c:axId val="815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37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【23,798】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【148.0】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三重県津市　久居駅東口駐車場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5488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>
        <f>データ!O7</f>
        <v>92.4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115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205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150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124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81.599999999999994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105.2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154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189.2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207.4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23.9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27.3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39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49.3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52.7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80.7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94.7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126.9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144.1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182.9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0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0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0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0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0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29.5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30.3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34.1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48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53.5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125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127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65.7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75.5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78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80.599999999999994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82.2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6657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8760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14263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18920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21196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0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0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0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0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0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24.7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28.8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40.700000000000003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45.9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63.7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1189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2041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7279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11054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15572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126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281116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7500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>
        <f>データ!CB7</f>
        <v>20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>
        <f>データ!CC7</f>
        <v>28.9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>
        <f>データ!CD7</f>
        <v>37.5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>
        <f>データ!CE7</f>
        <v>46.3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>
        <f>データ!CF7</f>
        <v>55.2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>
        <f>データ!CO7</f>
        <v>0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>
        <f>データ!CP7</f>
        <v>0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>
        <f>データ!CQ7</f>
        <v>0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>
        <f>データ!CR7</f>
        <v>0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>
        <f>データ!CS7</f>
        <v>0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>
        <f>データ!CG7</f>
        <v>27.5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>
        <f>データ!CH7</f>
        <v>35.799999999999997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>
        <f>データ!CI7</f>
        <v>43.6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>
        <f>データ!CJ7</f>
        <v>51.4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>
        <f>データ!CK7</f>
        <v>57.8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>
        <f>データ!CT7</f>
        <v>0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>
        <f>データ!CU7</f>
        <v>0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>
        <f>データ!CV7</f>
        <v>0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>
        <f>データ!CW7</f>
        <v>0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>
        <f>データ!CX7</f>
        <v>0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0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0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0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【148.0】</v>
      </c>
      <c r="C88" s="34" t="str">
        <f>データ!AT6</f>
        <v>【0.0】</v>
      </c>
      <c r="D88" s="34" t="str">
        <f>データ!BE6</f>
        <v>【0】</v>
      </c>
      <c r="E88" s="34" t="str">
        <f>データ!DU6</f>
        <v>【133.4】</v>
      </c>
      <c r="F88" s="34" t="str">
        <f>データ!BP6</f>
        <v>【50.1】</v>
      </c>
      <c r="G88" s="34" t="str">
        <f>データ!CA6</f>
        <v>【23,798】</v>
      </c>
      <c r="H88" s="34" t="str">
        <f>データ!CL6</f>
        <v>【65.3】</v>
      </c>
      <c r="I88" s="34" t="s">
        <v>47</v>
      </c>
      <c r="J88" s="34" t="s">
        <v>47</v>
      </c>
      <c r="K88" s="34" t="str">
        <f>データ!CY6</f>
        <v>【294.4】</v>
      </c>
      <c r="L88" s="34" t="str">
        <f>データ!DJ6</f>
        <v>【4.3】</v>
      </c>
      <c r="M88" s="35"/>
      <c r="N88" s="35" t="e">
        <f>データ!#REF!</f>
        <v>#REF!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4+07KcteqNxb8FpdLB7wcn87vhWcD2EQ8o6GhK9ZURMkNGH7pAU3HjmEfMI4c0qLNmtNfNKptMu+6Mtl7HCATQ==" saltValue="s1K/F9xZDfRX45PxpnzEC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48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49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55</v>
      </c>
      <c r="G3" s="38" t="s">
        <v>56</v>
      </c>
      <c r="H3" s="138" t="s">
        <v>57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58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59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60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61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62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63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64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65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66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67</v>
      </c>
      <c r="CN4" s="144" t="s">
        <v>68</v>
      </c>
      <c r="CO4" s="135" t="s">
        <v>69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70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71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72</v>
      </c>
      <c r="B5" s="46"/>
      <c r="C5" s="46"/>
      <c r="D5" s="46"/>
      <c r="E5" s="46"/>
      <c r="F5" s="46"/>
      <c r="G5" s="46"/>
      <c r="H5" s="47" t="s">
        <v>73</v>
      </c>
      <c r="I5" s="47" t="s">
        <v>74</v>
      </c>
      <c r="J5" s="47" t="s">
        <v>75</v>
      </c>
      <c r="K5" s="47" t="s">
        <v>76</v>
      </c>
      <c r="L5" s="47" t="s">
        <v>77</v>
      </c>
      <c r="M5" s="47" t="s">
        <v>4</v>
      </c>
      <c r="N5" s="47" t="s">
        <v>5</v>
      </c>
      <c r="O5" s="47" t="s">
        <v>78</v>
      </c>
      <c r="P5" s="47" t="s">
        <v>13</v>
      </c>
      <c r="Q5" s="47" t="s">
        <v>79</v>
      </c>
      <c r="R5" s="47" t="s">
        <v>80</v>
      </c>
      <c r="S5" s="47" t="s">
        <v>81</v>
      </c>
      <c r="T5" s="47" t="s">
        <v>82</v>
      </c>
      <c r="U5" s="47" t="s">
        <v>83</v>
      </c>
      <c r="V5" s="47" t="s">
        <v>84</v>
      </c>
      <c r="W5" s="47" t="s">
        <v>85</v>
      </c>
      <c r="X5" s="47" t="s">
        <v>86</v>
      </c>
      <c r="Y5" s="47" t="s">
        <v>87</v>
      </c>
      <c r="Z5" s="47" t="s">
        <v>88</v>
      </c>
      <c r="AA5" s="47" t="s">
        <v>89</v>
      </c>
      <c r="AB5" s="47" t="s">
        <v>90</v>
      </c>
      <c r="AC5" s="47" t="s">
        <v>91</v>
      </c>
      <c r="AD5" s="47" t="s">
        <v>92</v>
      </c>
      <c r="AE5" s="47" t="s">
        <v>93</v>
      </c>
      <c r="AF5" s="47" t="s">
        <v>94</v>
      </c>
      <c r="AG5" s="47" t="s">
        <v>95</v>
      </c>
      <c r="AH5" s="47" t="s">
        <v>96</v>
      </c>
      <c r="AI5" s="47" t="s">
        <v>97</v>
      </c>
      <c r="AJ5" s="47" t="s">
        <v>98</v>
      </c>
      <c r="AK5" s="47" t="s">
        <v>88</v>
      </c>
      <c r="AL5" s="47" t="s">
        <v>89</v>
      </c>
      <c r="AM5" s="47" t="s">
        <v>99</v>
      </c>
      <c r="AN5" s="47" t="s">
        <v>100</v>
      </c>
      <c r="AO5" s="47" t="s">
        <v>92</v>
      </c>
      <c r="AP5" s="47" t="s">
        <v>93</v>
      </c>
      <c r="AQ5" s="47" t="s">
        <v>94</v>
      </c>
      <c r="AR5" s="47" t="s">
        <v>95</v>
      </c>
      <c r="AS5" s="47" t="s">
        <v>96</v>
      </c>
      <c r="AT5" s="47" t="s">
        <v>97</v>
      </c>
      <c r="AU5" s="47" t="s">
        <v>101</v>
      </c>
      <c r="AV5" s="47" t="s">
        <v>88</v>
      </c>
      <c r="AW5" s="47" t="s">
        <v>102</v>
      </c>
      <c r="AX5" s="47" t="s">
        <v>99</v>
      </c>
      <c r="AY5" s="47" t="s">
        <v>100</v>
      </c>
      <c r="AZ5" s="47" t="s">
        <v>92</v>
      </c>
      <c r="BA5" s="47" t="s">
        <v>93</v>
      </c>
      <c r="BB5" s="47" t="s">
        <v>94</v>
      </c>
      <c r="BC5" s="47" t="s">
        <v>95</v>
      </c>
      <c r="BD5" s="47" t="s">
        <v>96</v>
      </c>
      <c r="BE5" s="47" t="s">
        <v>97</v>
      </c>
      <c r="BF5" s="47" t="s">
        <v>101</v>
      </c>
      <c r="BG5" s="47" t="s">
        <v>88</v>
      </c>
      <c r="BH5" s="47" t="s">
        <v>102</v>
      </c>
      <c r="BI5" s="47" t="s">
        <v>99</v>
      </c>
      <c r="BJ5" s="47" t="s">
        <v>91</v>
      </c>
      <c r="BK5" s="47" t="s">
        <v>92</v>
      </c>
      <c r="BL5" s="47" t="s">
        <v>93</v>
      </c>
      <c r="BM5" s="47" t="s">
        <v>94</v>
      </c>
      <c r="BN5" s="47" t="s">
        <v>95</v>
      </c>
      <c r="BO5" s="47" t="s">
        <v>96</v>
      </c>
      <c r="BP5" s="47" t="s">
        <v>97</v>
      </c>
      <c r="BQ5" s="47" t="s">
        <v>87</v>
      </c>
      <c r="BR5" s="47" t="s">
        <v>103</v>
      </c>
      <c r="BS5" s="47" t="s">
        <v>89</v>
      </c>
      <c r="BT5" s="47" t="s">
        <v>90</v>
      </c>
      <c r="BU5" s="47" t="s">
        <v>91</v>
      </c>
      <c r="BV5" s="47" t="s">
        <v>92</v>
      </c>
      <c r="BW5" s="47" t="s">
        <v>93</v>
      </c>
      <c r="BX5" s="47" t="s">
        <v>94</v>
      </c>
      <c r="BY5" s="47" t="s">
        <v>95</v>
      </c>
      <c r="BZ5" s="47" t="s">
        <v>96</v>
      </c>
      <c r="CA5" s="47" t="s">
        <v>97</v>
      </c>
      <c r="CB5" s="47" t="s">
        <v>87</v>
      </c>
      <c r="CC5" s="47" t="s">
        <v>88</v>
      </c>
      <c r="CD5" s="47" t="s">
        <v>102</v>
      </c>
      <c r="CE5" s="47" t="s">
        <v>99</v>
      </c>
      <c r="CF5" s="47" t="s">
        <v>91</v>
      </c>
      <c r="CG5" s="47" t="s">
        <v>92</v>
      </c>
      <c r="CH5" s="47" t="s">
        <v>93</v>
      </c>
      <c r="CI5" s="47" t="s">
        <v>94</v>
      </c>
      <c r="CJ5" s="47" t="s">
        <v>95</v>
      </c>
      <c r="CK5" s="47" t="s">
        <v>96</v>
      </c>
      <c r="CL5" s="47" t="s">
        <v>97</v>
      </c>
      <c r="CM5" s="145"/>
      <c r="CN5" s="145"/>
      <c r="CO5" s="47" t="s">
        <v>101</v>
      </c>
      <c r="CP5" s="47" t="s">
        <v>88</v>
      </c>
      <c r="CQ5" s="47" t="s">
        <v>104</v>
      </c>
      <c r="CR5" s="47" t="s">
        <v>105</v>
      </c>
      <c r="CS5" s="47" t="s">
        <v>100</v>
      </c>
      <c r="CT5" s="47" t="s">
        <v>92</v>
      </c>
      <c r="CU5" s="47" t="s">
        <v>93</v>
      </c>
      <c r="CV5" s="47" t="s">
        <v>94</v>
      </c>
      <c r="CW5" s="47" t="s">
        <v>95</v>
      </c>
      <c r="CX5" s="47" t="s">
        <v>96</v>
      </c>
      <c r="CY5" s="47" t="s">
        <v>97</v>
      </c>
      <c r="CZ5" s="47" t="s">
        <v>101</v>
      </c>
      <c r="DA5" s="47" t="s">
        <v>103</v>
      </c>
      <c r="DB5" s="47" t="s">
        <v>102</v>
      </c>
      <c r="DC5" s="47" t="s">
        <v>90</v>
      </c>
      <c r="DD5" s="47" t="s">
        <v>100</v>
      </c>
      <c r="DE5" s="47" t="s">
        <v>92</v>
      </c>
      <c r="DF5" s="47" t="s">
        <v>93</v>
      </c>
      <c r="DG5" s="47" t="s">
        <v>94</v>
      </c>
      <c r="DH5" s="47" t="s">
        <v>95</v>
      </c>
      <c r="DI5" s="47" t="s">
        <v>96</v>
      </c>
      <c r="DJ5" s="47" t="s">
        <v>35</v>
      </c>
      <c r="DK5" s="47" t="s">
        <v>87</v>
      </c>
      <c r="DL5" s="47" t="s">
        <v>88</v>
      </c>
      <c r="DM5" s="47" t="s">
        <v>102</v>
      </c>
      <c r="DN5" s="47" t="s">
        <v>99</v>
      </c>
      <c r="DO5" s="47" t="s">
        <v>100</v>
      </c>
      <c r="DP5" s="47" t="s">
        <v>92</v>
      </c>
      <c r="DQ5" s="47" t="s">
        <v>93</v>
      </c>
      <c r="DR5" s="47" t="s">
        <v>94</v>
      </c>
      <c r="DS5" s="47" t="s">
        <v>95</v>
      </c>
      <c r="DT5" s="47" t="s">
        <v>96</v>
      </c>
      <c r="DU5" s="47" t="s">
        <v>97</v>
      </c>
    </row>
    <row r="6" spans="1:125" s="54" customFormat="1" x14ac:dyDescent="0.15">
      <c r="A6" s="37" t="s">
        <v>106</v>
      </c>
      <c r="B6" s="48">
        <f>B8</f>
        <v>2024</v>
      </c>
      <c r="C6" s="48">
        <f t="shared" ref="C6:X6" si="1">C8</f>
        <v>242012</v>
      </c>
      <c r="D6" s="48">
        <f t="shared" si="1"/>
        <v>46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三重県津市</v>
      </c>
      <c r="I6" s="48" t="str">
        <f t="shared" si="1"/>
        <v>久居駅東口駐車場</v>
      </c>
      <c r="J6" s="48" t="str">
        <f t="shared" si="1"/>
        <v>法適用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>
        <f t="shared" si="1"/>
        <v>92.4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6</v>
      </c>
      <c r="S6" s="50" t="str">
        <f t="shared" si="1"/>
        <v>駅</v>
      </c>
      <c r="T6" s="50" t="str">
        <f t="shared" si="1"/>
        <v>無</v>
      </c>
      <c r="U6" s="51">
        <f t="shared" si="1"/>
        <v>5488</v>
      </c>
      <c r="V6" s="51">
        <f t="shared" si="1"/>
        <v>205</v>
      </c>
      <c r="W6" s="51">
        <f t="shared" si="1"/>
        <v>150</v>
      </c>
      <c r="X6" s="50" t="str">
        <f t="shared" si="1"/>
        <v>無</v>
      </c>
      <c r="Y6" s="52">
        <f>IF(Y8="-",NA(),Y8)</f>
        <v>81.599999999999994</v>
      </c>
      <c r="Z6" s="52">
        <f t="shared" ref="Z6:AH6" si="2">IF(Z8="-",NA(),Z8)</f>
        <v>105.2</v>
      </c>
      <c r="AA6" s="52">
        <f t="shared" si="2"/>
        <v>154</v>
      </c>
      <c r="AB6" s="52">
        <f t="shared" si="2"/>
        <v>189.2</v>
      </c>
      <c r="AC6" s="52">
        <f t="shared" si="2"/>
        <v>207.4</v>
      </c>
      <c r="AD6" s="52">
        <f t="shared" si="2"/>
        <v>80.7</v>
      </c>
      <c r="AE6" s="52">
        <f t="shared" si="2"/>
        <v>94.7</v>
      </c>
      <c r="AF6" s="52">
        <f t="shared" si="2"/>
        <v>126.9</v>
      </c>
      <c r="AG6" s="52">
        <f t="shared" si="2"/>
        <v>144.1</v>
      </c>
      <c r="AH6" s="52">
        <f t="shared" si="2"/>
        <v>182.9</v>
      </c>
      <c r="AI6" s="49" t="str">
        <f>IF(AI8="-","",IF(AI8="-","【-】","【"&amp;SUBSTITUTE(TEXT(AI8,"#,##0.0"),"-","△")&amp;"】"))</f>
        <v>【148.0】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0</v>
      </c>
      <c r="AP6" s="52">
        <f t="shared" si="3"/>
        <v>0</v>
      </c>
      <c r="AQ6" s="52">
        <f t="shared" si="3"/>
        <v>0</v>
      </c>
      <c r="AR6" s="52">
        <f t="shared" si="3"/>
        <v>0</v>
      </c>
      <c r="AS6" s="52">
        <f t="shared" si="3"/>
        <v>0</v>
      </c>
      <c r="AT6" s="49" t="str">
        <f>IF(AT8="-","",IF(AT8="-","【-】","【"&amp;SUBSTITUTE(TEXT(AT8,"#,##0.0"),"-","△")&amp;"】"))</f>
        <v>【0.0】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0</v>
      </c>
      <c r="BA6" s="53">
        <f t="shared" si="4"/>
        <v>0</v>
      </c>
      <c r="BB6" s="53">
        <f t="shared" si="4"/>
        <v>0</v>
      </c>
      <c r="BC6" s="53">
        <f t="shared" si="4"/>
        <v>0</v>
      </c>
      <c r="BD6" s="53">
        <f t="shared" si="4"/>
        <v>0</v>
      </c>
      <c r="BE6" s="51" t="str">
        <f>IF(BE8="-","",IF(BE8="-","【-】","【"&amp;SUBSTITUTE(TEXT(BE8,"#,##0"),"-","△")&amp;"】"))</f>
        <v>【0】</v>
      </c>
      <c r="BF6" s="52">
        <f>IF(BF8="-",NA(),BF8)</f>
        <v>65.7</v>
      </c>
      <c r="BG6" s="52">
        <f t="shared" ref="BG6:BO6" si="5">IF(BG8="-",NA(),BG8)</f>
        <v>75.5</v>
      </c>
      <c r="BH6" s="52">
        <f t="shared" si="5"/>
        <v>78</v>
      </c>
      <c r="BI6" s="52">
        <f t="shared" si="5"/>
        <v>80.599999999999994</v>
      </c>
      <c r="BJ6" s="52">
        <f t="shared" si="5"/>
        <v>82.2</v>
      </c>
      <c r="BK6" s="52">
        <f t="shared" si="5"/>
        <v>24.7</v>
      </c>
      <c r="BL6" s="52">
        <f t="shared" si="5"/>
        <v>28.8</v>
      </c>
      <c r="BM6" s="52">
        <f t="shared" si="5"/>
        <v>40.700000000000003</v>
      </c>
      <c r="BN6" s="52">
        <f t="shared" si="5"/>
        <v>45.9</v>
      </c>
      <c r="BO6" s="52">
        <f t="shared" si="5"/>
        <v>63.7</v>
      </c>
      <c r="BP6" s="49" t="str">
        <f>IF(BP8="-","",IF(BP8="-","【-】","【"&amp;SUBSTITUTE(TEXT(BP8,"#,##0.0"),"-","△")&amp;"】"))</f>
        <v>【50.1】</v>
      </c>
      <c r="BQ6" s="53">
        <f>IF(BQ8="-",NA(),BQ8)</f>
        <v>6657</v>
      </c>
      <c r="BR6" s="53">
        <f t="shared" ref="BR6:BZ6" si="6">IF(BR8="-",NA(),BR8)</f>
        <v>8760</v>
      </c>
      <c r="BS6" s="53">
        <f t="shared" si="6"/>
        <v>14263</v>
      </c>
      <c r="BT6" s="53">
        <f t="shared" si="6"/>
        <v>18920</v>
      </c>
      <c r="BU6" s="53">
        <f t="shared" si="6"/>
        <v>21196</v>
      </c>
      <c r="BV6" s="53">
        <f t="shared" si="6"/>
        <v>1189</v>
      </c>
      <c r="BW6" s="53">
        <f t="shared" si="6"/>
        <v>2041</v>
      </c>
      <c r="BX6" s="53">
        <f t="shared" si="6"/>
        <v>7279</v>
      </c>
      <c r="BY6" s="53">
        <f t="shared" si="6"/>
        <v>11054</v>
      </c>
      <c r="BZ6" s="53">
        <f t="shared" si="6"/>
        <v>15572</v>
      </c>
      <c r="CA6" s="51" t="str">
        <f>IF(CA8="-","",IF(CA8="-","【-】","【"&amp;SUBSTITUTE(TEXT(CA8,"#,##0"),"-","△")&amp;"】"))</f>
        <v>【23,798】</v>
      </c>
      <c r="CB6" s="52">
        <f>IF(CB8="-",NA(),CB8)</f>
        <v>20</v>
      </c>
      <c r="CC6" s="52">
        <f t="shared" ref="CC6:CK6" si="7">IF(CC8="-",NA(),CC8)</f>
        <v>28.9</v>
      </c>
      <c r="CD6" s="52">
        <f t="shared" si="7"/>
        <v>37.5</v>
      </c>
      <c r="CE6" s="52">
        <f t="shared" si="7"/>
        <v>46.3</v>
      </c>
      <c r="CF6" s="52">
        <f t="shared" si="7"/>
        <v>55.2</v>
      </c>
      <c r="CG6" s="52">
        <f t="shared" si="7"/>
        <v>27.5</v>
      </c>
      <c r="CH6" s="52">
        <f t="shared" si="7"/>
        <v>35.799999999999997</v>
      </c>
      <c r="CI6" s="52">
        <f t="shared" si="7"/>
        <v>43.6</v>
      </c>
      <c r="CJ6" s="52">
        <f t="shared" si="7"/>
        <v>51.4</v>
      </c>
      <c r="CK6" s="52">
        <f t="shared" si="7"/>
        <v>57.8</v>
      </c>
      <c r="CL6" s="49" t="str">
        <f>IF(CL8="-","",IF(CL8="-","【-】","【"&amp;SUBSTITUTE(TEXT(CL8,"#,##0.0"),"-","△")&amp;"】"))</f>
        <v>【65.3】</v>
      </c>
      <c r="CM6" s="51">
        <f t="shared" ref="CM6:CN6" si="8">CM8</f>
        <v>281116</v>
      </c>
      <c r="CN6" s="51">
        <f t="shared" si="8"/>
        <v>7500</v>
      </c>
      <c r="CO6" s="52">
        <f>IF(CO8="-",NA(),CO8)</f>
        <v>0</v>
      </c>
      <c r="CP6" s="52">
        <f t="shared" ref="CP6:CX6" si="9">IF(CP8="-",NA(),CP8)</f>
        <v>0</v>
      </c>
      <c r="CQ6" s="52">
        <f t="shared" si="9"/>
        <v>0</v>
      </c>
      <c r="CR6" s="52">
        <f t="shared" si="9"/>
        <v>0</v>
      </c>
      <c r="CS6" s="52">
        <f t="shared" si="9"/>
        <v>0</v>
      </c>
      <c r="CT6" s="52">
        <f t="shared" si="9"/>
        <v>0</v>
      </c>
      <c r="CU6" s="52">
        <f t="shared" si="9"/>
        <v>0</v>
      </c>
      <c r="CV6" s="52">
        <f t="shared" si="9"/>
        <v>0</v>
      </c>
      <c r="CW6" s="52">
        <f t="shared" si="9"/>
        <v>0</v>
      </c>
      <c r="CX6" s="52">
        <f t="shared" si="9"/>
        <v>0</v>
      </c>
      <c r="CY6" s="49" t="str">
        <f>IF(CY8="-","",IF(CY8="-","【-】","【"&amp;SUBSTITUTE(TEXT(CY8,"#,##0.0"),"-","△")&amp;"】"))</f>
        <v>【294.4】</v>
      </c>
      <c r="CZ6" s="52">
        <f>IF(CZ8="-",NA(),CZ8)</f>
        <v>0</v>
      </c>
      <c r="DA6" s="52">
        <f t="shared" ref="DA6:DI6" si="10">IF(DA8="-",NA(),DA8)</f>
        <v>0</v>
      </c>
      <c r="DB6" s="52">
        <f t="shared" si="10"/>
        <v>0</v>
      </c>
      <c r="DC6" s="52">
        <f t="shared" si="10"/>
        <v>0</v>
      </c>
      <c r="DD6" s="52">
        <f t="shared" si="10"/>
        <v>0</v>
      </c>
      <c r="DE6" s="52">
        <f t="shared" si="10"/>
        <v>0</v>
      </c>
      <c r="DF6" s="52">
        <f t="shared" si="10"/>
        <v>0</v>
      </c>
      <c r="DG6" s="52">
        <f t="shared" si="10"/>
        <v>0</v>
      </c>
      <c r="DH6" s="52">
        <f t="shared" si="10"/>
        <v>0</v>
      </c>
      <c r="DI6" s="52">
        <f t="shared" si="10"/>
        <v>0</v>
      </c>
      <c r="DJ6" s="49" t="str">
        <f>IF(DJ8="-","",IF(DJ8="-","【-】","【"&amp;SUBSTITUTE(TEXT(DJ8,"#,##0.0"),"-","△")&amp;"】"))</f>
        <v>【4.3】</v>
      </c>
      <c r="DK6" s="52">
        <f>IF(DK8="-",NA(),DK8)</f>
        <v>23.9</v>
      </c>
      <c r="DL6" s="52">
        <f t="shared" ref="DL6:DT6" si="11">IF(DL8="-",NA(),DL8)</f>
        <v>27.3</v>
      </c>
      <c r="DM6" s="52">
        <f t="shared" si="11"/>
        <v>39</v>
      </c>
      <c r="DN6" s="52">
        <f t="shared" si="11"/>
        <v>49.3</v>
      </c>
      <c r="DO6" s="52">
        <f t="shared" si="11"/>
        <v>52.7</v>
      </c>
      <c r="DP6" s="52">
        <f t="shared" si="11"/>
        <v>29.5</v>
      </c>
      <c r="DQ6" s="52">
        <f t="shared" si="11"/>
        <v>30.3</v>
      </c>
      <c r="DR6" s="52">
        <f t="shared" si="11"/>
        <v>34.1</v>
      </c>
      <c r="DS6" s="52">
        <f t="shared" si="11"/>
        <v>48</v>
      </c>
      <c r="DT6" s="52">
        <f t="shared" si="11"/>
        <v>53.5</v>
      </c>
      <c r="DU6" s="49" t="str">
        <f>IF(DU8="-","",IF(DU8="-","【-】","【"&amp;SUBSTITUTE(TEXT(DU8,"#,##0.0"),"-","△")&amp;"】"))</f>
        <v>【133.4】</v>
      </c>
    </row>
    <row r="7" spans="1:125" s="54" customFormat="1" x14ac:dyDescent="0.15">
      <c r="A7" s="37" t="s">
        <v>107</v>
      </c>
      <c r="B7" s="48">
        <f t="shared" ref="B7:X7" si="12">B8</f>
        <v>2024</v>
      </c>
      <c r="C7" s="48">
        <f t="shared" si="12"/>
        <v>242012</v>
      </c>
      <c r="D7" s="48">
        <f t="shared" si="12"/>
        <v>46</v>
      </c>
      <c r="E7" s="48">
        <f t="shared" si="12"/>
        <v>14</v>
      </c>
      <c r="F7" s="48">
        <f t="shared" si="12"/>
        <v>0</v>
      </c>
      <c r="G7" s="48">
        <f t="shared" si="12"/>
        <v>5</v>
      </c>
      <c r="H7" s="48" t="str">
        <f t="shared" si="12"/>
        <v>三重県　津市</v>
      </c>
      <c r="I7" s="48" t="str">
        <f t="shared" si="12"/>
        <v>久居駅東口駐車場</v>
      </c>
      <c r="J7" s="48" t="str">
        <f t="shared" si="12"/>
        <v>法適用</v>
      </c>
      <c r="K7" s="48" t="str">
        <f t="shared" si="12"/>
        <v>駐車場整備事業</v>
      </c>
      <c r="L7" s="48" t="str">
        <f t="shared" si="12"/>
        <v>-</v>
      </c>
      <c r="M7" s="48" t="str">
        <f t="shared" si="12"/>
        <v>Ａ３Ｂ１</v>
      </c>
      <c r="N7" s="48" t="str">
        <f t="shared" si="12"/>
        <v>非設置</v>
      </c>
      <c r="O7" s="49">
        <f t="shared" si="12"/>
        <v>92.4</v>
      </c>
      <c r="P7" s="50" t="str">
        <f t="shared" si="12"/>
        <v>その他駐車場</v>
      </c>
      <c r="Q7" s="50" t="str">
        <f t="shared" si="12"/>
        <v>広場式</v>
      </c>
      <c r="R7" s="51">
        <f t="shared" si="12"/>
        <v>6</v>
      </c>
      <c r="S7" s="50" t="str">
        <f t="shared" si="12"/>
        <v>駅</v>
      </c>
      <c r="T7" s="50" t="str">
        <f t="shared" si="12"/>
        <v>無</v>
      </c>
      <c r="U7" s="51">
        <f t="shared" si="12"/>
        <v>5488</v>
      </c>
      <c r="V7" s="51">
        <f t="shared" si="12"/>
        <v>205</v>
      </c>
      <c r="W7" s="51">
        <f t="shared" si="12"/>
        <v>150</v>
      </c>
      <c r="X7" s="50" t="str">
        <f t="shared" si="12"/>
        <v>無</v>
      </c>
      <c r="Y7" s="52">
        <f>Y8</f>
        <v>81.599999999999994</v>
      </c>
      <c r="Z7" s="52">
        <f t="shared" ref="Z7:AH7" si="13">Z8</f>
        <v>105.2</v>
      </c>
      <c r="AA7" s="52">
        <f t="shared" si="13"/>
        <v>154</v>
      </c>
      <c r="AB7" s="52">
        <f t="shared" si="13"/>
        <v>189.2</v>
      </c>
      <c r="AC7" s="52">
        <f t="shared" si="13"/>
        <v>207.4</v>
      </c>
      <c r="AD7" s="52">
        <f t="shared" si="13"/>
        <v>80.7</v>
      </c>
      <c r="AE7" s="52">
        <f t="shared" si="13"/>
        <v>94.7</v>
      </c>
      <c r="AF7" s="52">
        <f t="shared" si="13"/>
        <v>126.9</v>
      </c>
      <c r="AG7" s="52">
        <f t="shared" si="13"/>
        <v>144.1</v>
      </c>
      <c r="AH7" s="52">
        <f t="shared" si="13"/>
        <v>182.9</v>
      </c>
      <c r="AI7" s="49"/>
      <c r="AJ7" s="52">
        <f>AJ8</f>
        <v>0</v>
      </c>
      <c r="AK7" s="52">
        <f t="shared" ref="AK7:AS7" si="14">AK8</f>
        <v>0</v>
      </c>
      <c r="AL7" s="52">
        <f t="shared" si="14"/>
        <v>0</v>
      </c>
      <c r="AM7" s="52">
        <f t="shared" si="14"/>
        <v>0</v>
      </c>
      <c r="AN7" s="52">
        <f t="shared" si="14"/>
        <v>0</v>
      </c>
      <c r="AO7" s="52">
        <f t="shared" si="14"/>
        <v>0</v>
      </c>
      <c r="AP7" s="52">
        <f t="shared" si="14"/>
        <v>0</v>
      </c>
      <c r="AQ7" s="52">
        <f t="shared" si="14"/>
        <v>0</v>
      </c>
      <c r="AR7" s="52">
        <f t="shared" si="14"/>
        <v>0</v>
      </c>
      <c r="AS7" s="52">
        <f t="shared" si="14"/>
        <v>0</v>
      </c>
      <c r="AT7" s="49"/>
      <c r="AU7" s="53">
        <f>AU8</f>
        <v>0</v>
      </c>
      <c r="AV7" s="53">
        <f t="shared" ref="AV7:BD7" si="15">AV8</f>
        <v>0</v>
      </c>
      <c r="AW7" s="53">
        <f t="shared" si="15"/>
        <v>0</v>
      </c>
      <c r="AX7" s="53">
        <f t="shared" si="15"/>
        <v>0</v>
      </c>
      <c r="AY7" s="53">
        <f t="shared" si="15"/>
        <v>0</v>
      </c>
      <c r="AZ7" s="53">
        <f t="shared" si="15"/>
        <v>0</v>
      </c>
      <c r="BA7" s="53">
        <f t="shared" si="15"/>
        <v>0</v>
      </c>
      <c r="BB7" s="53">
        <f t="shared" si="15"/>
        <v>0</v>
      </c>
      <c r="BC7" s="53">
        <f t="shared" si="15"/>
        <v>0</v>
      </c>
      <c r="BD7" s="53">
        <f t="shared" si="15"/>
        <v>0</v>
      </c>
      <c r="BE7" s="51"/>
      <c r="BF7" s="52">
        <f>BF8</f>
        <v>65.7</v>
      </c>
      <c r="BG7" s="52">
        <f t="shared" ref="BG7:BO7" si="16">BG8</f>
        <v>75.5</v>
      </c>
      <c r="BH7" s="52">
        <f t="shared" si="16"/>
        <v>78</v>
      </c>
      <c r="BI7" s="52">
        <f t="shared" si="16"/>
        <v>80.599999999999994</v>
      </c>
      <c r="BJ7" s="52">
        <f t="shared" si="16"/>
        <v>82.2</v>
      </c>
      <c r="BK7" s="52">
        <f t="shared" si="16"/>
        <v>24.7</v>
      </c>
      <c r="BL7" s="52">
        <f t="shared" si="16"/>
        <v>28.8</v>
      </c>
      <c r="BM7" s="52">
        <f t="shared" si="16"/>
        <v>40.700000000000003</v>
      </c>
      <c r="BN7" s="52">
        <f t="shared" si="16"/>
        <v>45.9</v>
      </c>
      <c r="BO7" s="52">
        <f t="shared" si="16"/>
        <v>63.7</v>
      </c>
      <c r="BP7" s="49"/>
      <c r="BQ7" s="53">
        <f>BQ8</f>
        <v>6657</v>
      </c>
      <c r="BR7" s="53">
        <f t="shared" ref="BR7:BZ7" si="17">BR8</f>
        <v>8760</v>
      </c>
      <c r="BS7" s="53">
        <f t="shared" si="17"/>
        <v>14263</v>
      </c>
      <c r="BT7" s="53">
        <f t="shared" si="17"/>
        <v>18920</v>
      </c>
      <c r="BU7" s="53">
        <f t="shared" si="17"/>
        <v>21196</v>
      </c>
      <c r="BV7" s="53">
        <f t="shared" si="17"/>
        <v>1189</v>
      </c>
      <c r="BW7" s="53">
        <f t="shared" si="17"/>
        <v>2041</v>
      </c>
      <c r="BX7" s="53">
        <f t="shared" si="17"/>
        <v>7279</v>
      </c>
      <c r="BY7" s="53">
        <f t="shared" si="17"/>
        <v>11054</v>
      </c>
      <c r="BZ7" s="53">
        <f t="shared" si="17"/>
        <v>15572</v>
      </c>
      <c r="CA7" s="51"/>
      <c r="CB7" s="52">
        <f>CB8</f>
        <v>20</v>
      </c>
      <c r="CC7" s="52">
        <f t="shared" ref="CC7:CK7" si="18">CC8</f>
        <v>28.9</v>
      </c>
      <c r="CD7" s="52">
        <f t="shared" si="18"/>
        <v>37.5</v>
      </c>
      <c r="CE7" s="52">
        <f t="shared" si="18"/>
        <v>46.3</v>
      </c>
      <c r="CF7" s="52">
        <f t="shared" si="18"/>
        <v>55.2</v>
      </c>
      <c r="CG7" s="52">
        <f t="shared" si="18"/>
        <v>27.5</v>
      </c>
      <c r="CH7" s="52">
        <f t="shared" si="18"/>
        <v>35.799999999999997</v>
      </c>
      <c r="CI7" s="52">
        <f t="shared" si="18"/>
        <v>43.6</v>
      </c>
      <c r="CJ7" s="52">
        <f t="shared" si="18"/>
        <v>51.4</v>
      </c>
      <c r="CK7" s="52">
        <f t="shared" si="18"/>
        <v>57.8</v>
      </c>
      <c r="CL7" s="49"/>
      <c r="CM7" s="51">
        <f>CM8</f>
        <v>281116</v>
      </c>
      <c r="CN7" s="51">
        <f>CN8</f>
        <v>7500</v>
      </c>
      <c r="CO7" s="52">
        <f>CO8</f>
        <v>0</v>
      </c>
      <c r="CP7" s="52">
        <f t="shared" ref="CP7:CX7" si="19">CP8</f>
        <v>0</v>
      </c>
      <c r="CQ7" s="52">
        <f t="shared" si="19"/>
        <v>0</v>
      </c>
      <c r="CR7" s="52">
        <f t="shared" si="19"/>
        <v>0</v>
      </c>
      <c r="CS7" s="52">
        <f t="shared" si="19"/>
        <v>0</v>
      </c>
      <c r="CT7" s="52">
        <f t="shared" si="19"/>
        <v>0</v>
      </c>
      <c r="CU7" s="52">
        <f t="shared" si="19"/>
        <v>0</v>
      </c>
      <c r="CV7" s="52">
        <f t="shared" si="19"/>
        <v>0</v>
      </c>
      <c r="CW7" s="52">
        <f t="shared" si="19"/>
        <v>0</v>
      </c>
      <c r="CX7" s="52">
        <f t="shared" si="19"/>
        <v>0</v>
      </c>
      <c r="CY7" s="49"/>
      <c r="CZ7" s="52">
        <f>CZ8</f>
        <v>0</v>
      </c>
      <c r="DA7" s="52">
        <f t="shared" ref="DA7:DI7" si="20">DA8</f>
        <v>0</v>
      </c>
      <c r="DB7" s="52">
        <f t="shared" si="20"/>
        <v>0</v>
      </c>
      <c r="DC7" s="52">
        <f t="shared" si="20"/>
        <v>0</v>
      </c>
      <c r="DD7" s="52">
        <f t="shared" si="20"/>
        <v>0</v>
      </c>
      <c r="DE7" s="52">
        <f t="shared" si="20"/>
        <v>0</v>
      </c>
      <c r="DF7" s="52">
        <f t="shared" si="20"/>
        <v>0</v>
      </c>
      <c r="DG7" s="52">
        <f t="shared" si="20"/>
        <v>0</v>
      </c>
      <c r="DH7" s="52">
        <f t="shared" si="20"/>
        <v>0</v>
      </c>
      <c r="DI7" s="52">
        <f t="shared" si="20"/>
        <v>0</v>
      </c>
      <c r="DJ7" s="49"/>
      <c r="DK7" s="52">
        <f>DK8</f>
        <v>23.9</v>
      </c>
      <c r="DL7" s="52">
        <f t="shared" ref="DL7:DT7" si="21">DL8</f>
        <v>27.3</v>
      </c>
      <c r="DM7" s="52">
        <f t="shared" si="21"/>
        <v>39</v>
      </c>
      <c r="DN7" s="52">
        <f t="shared" si="21"/>
        <v>49.3</v>
      </c>
      <c r="DO7" s="52">
        <f t="shared" si="21"/>
        <v>52.7</v>
      </c>
      <c r="DP7" s="52">
        <f t="shared" si="21"/>
        <v>29.5</v>
      </c>
      <c r="DQ7" s="52">
        <f t="shared" si="21"/>
        <v>30.3</v>
      </c>
      <c r="DR7" s="52">
        <f t="shared" si="21"/>
        <v>34.1</v>
      </c>
      <c r="DS7" s="52">
        <f t="shared" si="21"/>
        <v>48</v>
      </c>
      <c r="DT7" s="52">
        <f t="shared" si="21"/>
        <v>53.5</v>
      </c>
      <c r="DU7" s="49"/>
    </row>
    <row r="8" spans="1:125" s="54" customFormat="1" x14ac:dyDescent="0.15">
      <c r="A8" s="37"/>
      <c r="B8" s="55">
        <v>2024</v>
      </c>
      <c r="C8" s="55">
        <v>242012</v>
      </c>
      <c r="D8" s="55">
        <v>46</v>
      </c>
      <c r="E8" s="55">
        <v>14</v>
      </c>
      <c r="F8" s="55">
        <v>0</v>
      </c>
      <c r="G8" s="55">
        <v>5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>
        <v>92.4</v>
      </c>
      <c r="P8" s="57" t="s">
        <v>115</v>
      </c>
      <c r="Q8" s="57" t="s">
        <v>116</v>
      </c>
      <c r="R8" s="58">
        <v>6</v>
      </c>
      <c r="S8" s="57" t="s">
        <v>117</v>
      </c>
      <c r="T8" s="57" t="s">
        <v>118</v>
      </c>
      <c r="U8" s="58">
        <v>5488</v>
      </c>
      <c r="V8" s="58">
        <v>205</v>
      </c>
      <c r="W8" s="58">
        <v>150</v>
      </c>
      <c r="X8" s="57" t="s">
        <v>118</v>
      </c>
      <c r="Y8" s="59">
        <v>81.599999999999994</v>
      </c>
      <c r="Z8" s="59">
        <v>105.2</v>
      </c>
      <c r="AA8" s="59">
        <v>154</v>
      </c>
      <c r="AB8" s="59">
        <v>189.2</v>
      </c>
      <c r="AC8" s="59">
        <v>207.4</v>
      </c>
      <c r="AD8" s="59">
        <v>80.7</v>
      </c>
      <c r="AE8" s="59">
        <v>94.7</v>
      </c>
      <c r="AF8" s="59">
        <v>126.9</v>
      </c>
      <c r="AG8" s="59">
        <v>144.1</v>
      </c>
      <c r="AH8" s="59">
        <v>182.9</v>
      </c>
      <c r="AI8" s="56">
        <v>148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0</v>
      </c>
      <c r="AP8" s="59">
        <v>0</v>
      </c>
      <c r="AQ8" s="59">
        <v>0</v>
      </c>
      <c r="AR8" s="59">
        <v>0</v>
      </c>
      <c r="AS8" s="59">
        <v>0</v>
      </c>
      <c r="AT8" s="56">
        <v>0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0</v>
      </c>
      <c r="BB8" s="60">
        <v>0</v>
      </c>
      <c r="BC8" s="60">
        <v>0</v>
      </c>
      <c r="BD8" s="60">
        <v>0</v>
      </c>
      <c r="BE8" s="60">
        <v>0</v>
      </c>
      <c r="BF8" s="59">
        <v>65.7</v>
      </c>
      <c r="BG8" s="59">
        <v>75.5</v>
      </c>
      <c r="BH8" s="59">
        <v>78</v>
      </c>
      <c r="BI8" s="59">
        <v>80.599999999999994</v>
      </c>
      <c r="BJ8" s="59">
        <v>82.2</v>
      </c>
      <c r="BK8" s="59">
        <v>24.7</v>
      </c>
      <c r="BL8" s="59">
        <v>28.8</v>
      </c>
      <c r="BM8" s="59">
        <v>40.700000000000003</v>
      </c>
      <c r="BN8" s="59">
        <v>45.9</v>
      </c>
      <c r="BO8" s="59">
        <v>63.7</v>
      </c>
      <c r="BP8" s="56">
        <v>50.1</v>
      </c>
      <c r="BQ8" s="60">
        <v>6657</v>
      </c>
      <c r="BR8" s="60">
        <v>8760</v>
      </c>
      <c r="BS8" s="60">
        <v>14263</v>
      </c>
      <c r="BT8" s="61">
        <v>18920</v>
      </c>
      <c r="BU8" s="61">
        <v>21196</v>
      </c>
      <c r="BV8" s="60">
        <v>1189</v>
      </c>
      <c r="BW8" s="60">
        <v>2041</v>
      </c>
      <c r="BX8" s="60">
        <v>7279</v>
      </c>
      <c r="BY8" s="60">
        <v>11054</v>
      </c>
      <c r="BZ8" s="60">
        <v>15572</v>
      </c>
      <c r="CA8" s="58">
        <v>23798</v>
      </c>
      <c r="CB8" s="59">
        <v>20</v>
      </c>
      <c r="CC8" s="59">
        <v>28.9</v>
      </c>
      <c r="CD8" s="59">
        <v>37.5</v>
      </c>
      <c r="CE8" s="59">
        <v>46.3</v>
      </c>
      <c r="CF8" s="59">
        <v>55.2</v>
      </c>
      <c r="CG8" s="59">
        <v>27.5</v>
      </c>
      <c r="CH8" s="59">
        <v>35.799999999999997</v>
      </c>
      <c r="CI8" s="59">
        <v>43.6</v>
      </c>
      <c r="CJ8" s="59">
        <v>51.4</v>
      </c>
      <c r="CK8" s="59">
        <v>57.8</v>
      </c>
      <c r="CL8" s="56">
        <v>65.3</v>
      </c>
      <c r="CM8" s="58">
        <v>281116</v>
      </c>
      <c r="CN8" s="58">
        <v>7500</v>
      </c>
      <c r="CO8" s="59">
        <v>0</v>
      </c>
      <c r="CP8" s="59">
        <v>0</v>
      </c>
      <c r="CQ8" s="59">
        <v>0</v>
      </c>
      <c r="CR8" s="59">
        <v>0</v>
      </c>
      <c r="CS8" s="59">
        <v>0</v>
      </c>
      <c r="CT8" s="59">
        <v>0</v>
      </c>
      <c r="CU8" s="59">
        <v>0</v>
      </c>
      <c r="CV8" s="59">
        <v>0</v>
      </c>
      <c r="CW8" s="59">
        <v>0</v>
      </c>
      <c r="CX8" s="59">
        <v>0</v>
      </c>
      <c r="CY8" s="56">
        <v>294.39999999999998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0</v>
      </c>
      <c r="DF8" s="59">
        <v>0</v>
      </c>
      <c r="DG8" s="59">
        <v>0</v>
      </c>
      <c r="DH8" s="59">
        <v>0</v>
      </c>
      <c r="DI8" s="59">
        <v>0</v>
      </c>
      <c r="DJ8" s="56">
        <v>4.3</v>
      </c>
      <c r="DK8" s="59">
        <v>23.9</v>
      </c>
      <c r="DL8" s="59">
        <v>27.3</v>
      </c>
      <c r="DM8" s="59">
        <v>39</v>
      </c>
      <c r="DN8" s="59">
        <v>49.3</v>
      </c>
      <c r="DO8" s="59">
        <v>52.7</v>
      </c>
      <c r="DP8" s="59">
        <v>29.5</v>
      </c>
      <c r="DQ8" s="59">
        <v>30.3</v>
      </c>
      <c r="DR8" s="59">
        <v>34.1</v>
      </c>
      <c r="DS8" s="59">
        <v>48</v>
      </c>
      <c r="DT8" s="59">
        <v>53.5</v>
      </c>
      <c r="DU8" s="56">
        <v>133.4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119</v>
      </c>
      <c r="C10" s="64" t="s">
        <v>120</v>
      </c>
      <c r="D10" s="64" t="s">
        <v>121</v>
      </c>
      <c r="E10" s="64" t="s">
        <v>122</v>
      </c>
      <c r="F10" s="64" t="s">
        <v>123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51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