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B:\260上下水道管理局\01経営企画課\所属専用\☆経営比較分析表\2024年（令和６年）度\回答\"/>
    </mc:Choice>
  </mc:AlternateContent>
  <xr:revisionPtr revIDLastSave="0" documentId="13_ncr:1_{880E7817-A2C9-4ECD-94DF-3F2D19DB4B44}" xr6:coauthVersionLast="36" xr6:coauthVersionMax="36" xr10:uidLastSave="{00000000-0000-0000-0000-000000000000}"/>
  <workbookProtection workbookAlgorithmName="SHA-512" workbookHashValue="NlWtwZbRfZKitvotCMhUycDckX8NNppjaOp7QIkyvyevr45/UWOvUho+TlTLCF6Aq3TtkYlieHgd8WKhqSWKYA==" workbookSaltValue="wXK2NU60Z5LQt+3zKtYO1g=="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G85" i="4"/>
  <c r="F85" i="4"/>
  <c r="E85" i="4"/>
  <c r="AT10" i="4"/>
  <c r="AL10" i="4"/>
  <c r="I10" i="4"/>
  <c r="I8" i="4"/>
</calcChain>
</file>

<file path=xl/sharedStrings.xml><?xml version="1.0" encoding="utf-8"?>
<sst xmlns="http://schemas.openxmlformats.org/spreadsheetml/2006/main" count="326" uniqueCount="116">
  <si>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</si>
  <si>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</si>
  <si>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</si>
  <si>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</si>
  <si>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</si>
  <si>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</si>
  <si>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</si>
  <si>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</si>
  <si>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</si>
  <si>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</si>
  <si>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</si>
  <si>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</si>
  <si>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</si>
  <si>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</si>
  <si>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</si>
  <si>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</si>
  <si>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</si>
  <si>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</si>
  <si>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</si>
  <si>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</si>
  <si>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</si>
  <si>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</si>
  <si>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</si>
  <si>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</si>
  <si>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</si>
  <si>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</si>
  <si>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</si>
  <si>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</si>
  <si>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</si>
  <si>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</si>
  <si>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</si>
  <si>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</si>
  <si>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</si>
  <si>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</si>
  <si>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</si>
  <si>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</si>
  <si>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</si>
  <si>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</si>
  <si>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</si>
  <si>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</si>
  <si>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</si>
  <si>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</si>
  <si>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</si>
  <si>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</si>
  <si>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</si>
  <si>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</si>
  <si>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</si>
  <si>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</si>
  <si>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</si>
  <si>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</si>
  <si>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</si>
  <si>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</si>
  <si>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</si>
  <si>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</si>
  <si>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</si>
  <si>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</si>
  <si>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</si>
  <si>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</si>
  <si>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</si>
  <si>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</si>
  <si>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</si>
  <si>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</si>
  <si>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</si>
  <si>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</si>
  <si>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</si>
  <si>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</si>
  <si>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</si>
  <si>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</si>
  <si>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</si>
  <si>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</si>
  <si>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</si>
  <si>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</si>
  <si>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</si>
  <si>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</si>
  <si>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</si>
  <si>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</si>
  <si>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</si>
  <si>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</si>
  <si>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</si>
  <si>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</si>
  <si>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</si>
  <si>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</si>
  <si>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</si>
  <si>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</si>
  <si>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</si>
  <si>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</si>
  <si>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</si>
  <si>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</si>
  <si>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</si>
  <si>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</si>
  <si>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</si>
  <si>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</si>
  <si>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</si>
  <si>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</si>
  <si>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</si>
  <si>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</si>
  <si>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津市</t>
  </si>
  <si>
    <t>法適用</t>
  </si>
  <si>
    <t>下水道事業</t>
  </si>
  <si>
    <t>特定地域生活排水処理</t>
  </si>
  <si>
    <t>K3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</si>
  <si>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</si>
  <si>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</si>
  <si>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</si>
  <si>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</si>
  <si>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</si>
  <si>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</si>
  <si>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</si>
  <si>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</si>
  <si>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</si>
  <si>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</si>
  <si>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</si>
  <si>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</si>
  <si>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t xml:space="preserve">※令和6年度から地方公営企業法を適用したため、前年度までの数値がなく、年度間の比較をすることができません。
</t>
    </r>
    <r>
      <rPr>
        <b/>
        <sz val="11"/>
        <color theme="1"/>
        <rFont val="ＭＳ ゴシック"/>
        <family val="3"/>
        <charset val="128"/>
      </rPr>
      <t>①経常収支比率　</t>
    </r>
    <r>
      <rPr>
        <sz val="11"/>
        <color theme="1"/>
        <rFont val="ＭＳ ゴシック"/>
        <family val="3"/>
        <charset val="128"/>
      </rPr>
      <t xml:space="preserve">一般会計の繰入金により、100％を上回っています。
</t>
    </r>
    <r>
      <rPr>
        <b/>
        <sz val="11"/>
        <color theme="1"/>
        <rFont val="ＭＳ ゴシック"/>
        <family val="3"/>
        <charset val="128"/>
      </rPr>
      <t>②累積欠損金比率</t>
    </r>
    <r>
      <rPr>
        <sz val="11"/>
        <color theme="1"/>
        <rFont val="ＭＳ ゴシック"/>
        <family val="3"/>
        <charset val="128"/>
      </rPr>
      <t xml:space="preserve">　累積欠損金比率は3.8%となっていますが、類似団体平均、全国平均を大きく下回る水準となっています。　
</t>
    </r>
    <r>
      <rPr>
        <b/>
        <sz val="11"/>
        <color theme="1"/>
        <rFont val="ＭＳ ゴシック"/>
        <family val="3"/>
        <charset val="128"/>
      </rPr>
      <t>③流動比率</t>
    </r>
    <r>
      <rPr>
        <sz val="11"/>
        <color theme="1"/>
        <rFont val="ＭＳ ゴシック"/>
        <family val="3"/>
        <charset val="128"/>
      </rPr>
      <t xml:space="preserve">　類似団体平均、全国平均ともに下回っており、一般会計からの繰入金により資金繰りを賄っている状況です。
</t>
    </r>
    <r>
      <rPr>
        <b/>
        <sz val="11"/>
        <color theme="1"/>
        <rFont val="ＭＳ ゴシック"/>
        <family val="3"/>
        <charset val="128"/>
      </rPr>
      <t>④企業債残高対事業規模比率　</t>
    </r>
    <r>
      <rPr>
        <sz val="11"/>
        <color theme="1"/>
        <rFont val="ＭＳ ゴシック"/>
        <family val="3"/>
        <charset val="128"/>
      </rPr>
      <t xml:space="preserve">類似団体平均、全国平均を大きく下回り、企業債残高は事業規模の約1.7倍と良好な状況ですが、一般会計からの繰入を前提としているため、今後、設置基数の増加に伴い上昇する見込みです。
</t>
    </r>
    <r>
      <rPr>
        <b/>
        <sz val="11"/>
        <color theme="1"/>
        <rFont val="ＭＳ ゴシック"/>
        <family val="3"/>
        <charset val="128"/>
      </rPr>
      <t>⑤経費回収率</t>
    </r>
    <r>
      <rPr>
        <sz val="11"/>
        <color theme="1"/>
        <rFont val="ＭＳ ゴシック"/>
        <family val="3"/>
        <charset val="128"/>
      </rPr>
      <t xml:space="preserve">　類似団体平均、全国平均をやや下回っており、汚水処理に係る費用を使用料で賄うことができず、一般会計からの繰入金に依存している状況です。
</t>
    </r>
    <r>
      <rPr>
        <b/>
        <sz val="11"/>
        <color theme="1"/>
        <rFont val="ＭＳ ゴシック"/>
        <family val="3"/>
        <charset val="128"/>
      </rPr>
      <t>⑥汚水処理原価　</t>
    </r>
    <r>
      <rPr>
        <sz val="11"/>
        <color theme="1"/>
        <rFont val="ＭＳ ゴシック"/>
        <family val="3"/>
        <charset val="128"/>
      </rPr>
      <t xml:space="preserve">類似団体平均、全国平均を上回っており、今後も物価上昇等により維持管理費が更に増加することが見込まれます。
</t>
    </r>
    <r>
      <rPr>
        <b/>
        <sz val="11"/>
        <color theme="1"/>
        <rFont val="ＭＳ ゴシック"/>
        <family val="3"/>
        <charset val="128"/>
      </rPr>
      <t>⑦施設利用率</t>
    </r>
    <r>
      <rPr>
        <sz val="11"/>
        <color theme="1"/>
        <rFont val="ＭＳ ゴシック"/>
        <family val="3"/>
        <charset val="128"/>
      </rPr>
      <t xml:space="preserve">　浄化槽事業の特性上、施設利用率の概念は適用されません。
</t>
    </r>
    <r>
      <rPr>
        <b/>
        <sz val="11"/>
        <color theme="1"/>
        <rFont val="ＭＳ ゴシック"/>
        <family val="3"/>
        <charset val="128"/>
      </rPr>
      <t>⑧水洗化率　</t>
    </r>
    <r>
      <rPr>
        <sz val="11"/>
        <color theme="1"/>
        <rFont val="ＭＳ ゴシック"/>
        <family val="3"/>
        <charset val="128"/>
      </rPr>
      <t>各戸に設置される浄化槽の特性上、100％となるものです。</t>
    </r>
    <rPh sb="101" eb="102">
      <t>キン</t>
    </rPh>
    <rPh sb="102" eb="104">
      <t>ヒリツ</t>
    </rPh>
    <rPh sb="118" eb="120">
      <t>ルイジ</t>
    </rPh>
    <rPh sb="120" eb="122">
      <t>ダンタイ</t>
    </rPh>
    <rPh sb="122" eb="124">
      <t>ヘイキン</t>
    </rPh>
    <rPh sb="125" eb="127">
      <t>ゼンコク</t>
    </rPh>
    <rPh sb="127" eb="129">
      <t>ヘイキン</t>
    </rPh>
    <rPh sb="130" eb="131">
      <t>オオ</t>
    </rPh>
    <rPh sb="133" eb="135">
      <t>シタマワ</t>
    </rPh>
    <rPh sb="136" eb="138">
      <t>スイジュン</t>
    </rPh>
    <rPh sb="261" eb="263">
      <t>リョウコウ</t>
    </rPh>
    <rPh sb="264" eb="266">
      <t>ジョウキョウ</t>
    </rPh>
    <rPh sb="271" eb="275">
      <t>イッパンカイケイ</t>
    </rPh>
    <rPh sb="278" eb="280">
      <t>クリイレ</t>
    </rPh>
    <rPh sb="281" eb="283">
      <t>ゼンテイ</t>
    </rPh>
    <rPh sb="291" eb="293">
      <t>コンゴ</t>
    </rPh>
    <rPh sb="382" eb="384">
      <t>ヒツヨウ</t>
    </rPh>
    <rPh sb="495" eb="498">
      <t>トクセイジョウ</t>
    </rPh>
    <rPh sb="499" eb="501">
      <t>セッチ</t>
    </rPh>
    <phoneticPr fontId="4"/>
  </si>
  <si>
    <r>
      <rPr>
        <b/>
        <sz val="11"/>
        <color theme="1"/>
        <rFont val="ＭＳ ゴシック"/>
        <family val="3"/>
        <charset val="128"/>
      </rPr>
      <t>①有形固定資産減価償却率</t>
    </r>
    <r>
      <rPr>
        <sz val="11"/>
        <color theme="1"/>
        <rFont val="ＭＳ ゴシック"/>
        <family val="3"/>
        <charset val="128"/>
      </rPr>
      <t xml:space="preserve">　類似団体平均、全国平均を下回っていますが、これは地方公営企業法の適用開始が令和6年度であり、計上が令和6年度から始まったことによります。今後は上昇傾向となる見込みです。
</t>
    </r>
    <r>
      <rPr>
        <b/>
        <sz val="11"/>
        <color theme="1"/>
        <rFont val="ＭＳ ゴシック"/>
        <family val="3"/>
        <charset val="128"/>
      </rPr>
      <t>②管渠老朽化率</t>
    </r>
    <r>
      <rPr>
        <sz val="11"/>
        <color theme="1"/>
        <rFont val="ＭＳ ゴシック"/>
        <family val="3"/>
        <charset val="128"/>
      </rPr>
      <t xml:space="preserve">　浄化槽事業の特性上、管渠老朽化率の概念は適用されません。
</t>
    </r>
    <r>
      <rPr>
        <b/>
        <sz val="11"/>
        <color theme="1"/>
        <rFont val="ＭＳ ゴシック"/>
        <family val="3"/>
        <charset val="128"/>
      </rPr>
      <t>③管渠改善率</t>
    </r>
    <r>
      <rPr>
        <sz val="11"/>
        <color theme="1"/>
        <rFont val="ＭＳ ゴシック"/>
        <family val="3"/>
        <charset val="128"/>
      </rPr>
      <t>　浄化槽事業の特性上、管渠改善率の概念は適用されません。</t>
    </r>
    <phoneticPr fontId="4"/>
  </si>
  <si>
    <t xml:space="preserve">　当該事業は、令和6年度から地方公営企業法が適用され、累積欠損金が生じていること、経費回収率や流動比率など厳しい経営成績にあることが明らかになりました。
　浄化槽事業は、経費回収率が100%を大きく下回る中、設置基数の増加に伴い維持管理費が増大し、一般会計からの繰入金への依存度が高まる構造的な問題を抱えています。
　使用料体系は公共下水道と同じくしているため、汚水処理事業が一本化された下水道会計全体の経営状況を勘案しながら、適正な下水道使用料の水準について検討していく必要があります。
</t>
    <rPh sb="27" eb="29">
      <t>ルイセキ</t>
    </rPh>
    <rPh sb="29" eb="32">
      <t>ケッソンキン</t>
    </rPh>
    <rPh sb="33" eb="34">
      <t>ショウ</t>
    </rPh>
    <rPh sb="78" eb="81">
      <t>ジョウカソウ</t>
    </rPh>
    <rPh sb="81" eb="83">
      <t>ジギョウ</t>
    </rPh>
    <rPh sb="85" eb="90">
      <t>ケイヒカイシュウリツ</t>
    </rPh>
    <rPh sb="96" eb="97">
      <t>オオ</t>
    </rPh>
    <rPh sb="99" eb="101">
      <t>シタマワ</t>
    </rPh>
    <rPh sb="102" eb="103">
      <t>ナカ</t>
    </rPh>
    <rPh sb="104" eb="106">
      <t>セッチ</t>
    </rPh>
    <rPh sb="106" eb="108">
      <t>キスウ</t>
    </rPh>
    <rPh sb="109" eb="111">
      <t>ゾウカ</t>
    </rPh>
    <rPh sb="112" eb="113">
      <t>トモナ</t>
    </rPh>
    <rPh sb="114" eb="119">
      <t>イジカンリヒ</t>
    </rPh>
    <rPh sb="120" eb="122">
      <t>ゾウダイ</t>
    </rPh>
    <rPh sb="124" eb="126">
      <t>イッパン</t>
    </rPh>
    <rPh sb="126" eb="128">
      <t>カイケイ</t>
    </rPh>
    <rPh sb="131" eb="134">
      <t>クリイレキン</t>
    </rPh>
    <rPh sb="136" eb="139">
      <t>イゾンド</t>
    </rPh>
    <rPh sb="140" eb="141">
      <t>タカ</t>
    </rPh>
    <rPh sb="143" eb="146">
      <t>コウゾウテキ</t>
    </rPh>
    <rPh sb="147" eb="149">
      <t>モンダイ</t>
    </rPh>
    <rPh sb="150" eb="151">
      <t>カカ</t>
    </rPh>
    <rPh sb="159" eb="162">
      <t>シヨウリョウ</t>
    </rPh>
    <rPh sb="162" eb="164">
      <t>タイケイ</t>
    </rPh>
    <rPh sb="165" eb="167">
      <t>コウキョウ</t>
    </rPh>
    <rPh sb="167" eb="170">
      <t>ゲスイドウ</t>
    </rPh>
    <rPh sb="171" eb="172">
      <t>オナ</t>
    </rPh>
    <rPh sb="181" eb="187">
      <t>オスイショリジギョウ</t>
    </rPh>
    <rPh sb="188" eb="191">
      <t>イッポンカ</t>
    </rPh>
    <rPh sb="194" eb="197">
      <t>ゲスイドウ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</si>
</sst>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36A-4147-A500-17780025E6F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36A-4147-A500-17780025E6F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F1A-4583-AD16-E2EFA4F9571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71.180000000000007</c:v>
                </c:pt>
              </c:numCache>
            </c:numRef>
          </c:val>
          <c:smooth val="0"/>
          <c:extLst>
            <c:ext xmlns:c16="http://schemas.microsoft.com/office/drawing/2014/chart" uri="{C3380CC4-5D6E-409C-BE32-E72D297353CC}">
              <c16:uniqueId val="{00000001-5F1A-4583-AD16-E2EFA4F9571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135E-403E-8EF9-5CB87F633AE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70.92</c:v>
                </c:pt>
              </c:numCache>
            </c:numRef>
          </c:val>
          <c:smooth val="0"/>
          <c:extLst>
            <c:ext xmlns:c16="http://schemas.microsoft.com/office/drawing/2014/chart" uri="{C3380CC4-5D6E-409C-BE32-E72D297353CC}">
              <c16:uniqueId val="{00000001-135E-403E-8EF9-5CB87F633AE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106.23</c:v>
                </c:pt>
              </c:numCache>
            </c:numRef>
          </c:val>
          <c:extLst>
            <c:ext xmlns:c16="http://schemas.microsoft.com/office/drawing/2014/chart" uri="{C3380CC4-5D6E-409C-BE32-E72D297353CC}">
              <c16:uniqueId val="{00000000-9B99-42CC-82E6-E80A9C9307F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105.56</c:v>
                </c:pt>
              </c:numCache>
            </c:numRef>
          </c:val>
          <c:smooth val="0"/>
          <c:extLst>
            <c:ext xmlns:c16="http://schemas.microsoft.com/office/drawing/2014/chart" uri="{C3380CC4-5D6E-409C-BE32-E72D297353CC}">
              <c16:uniqueId val="{00000001-9B99-42CC-82E6-E80A9C9307F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6.29</c:v>
                </c:pt>
              </c:numCache>
            </c:numRef>
          </c:val>
          <c:extLst>
            <c:ext xmlns:c16="http://schemas.microsoft.com/office/drawing/2014/chart" uri="{C3380CC4-5D6E-409C-BE32-E72D297353CC}">
              <c16:uniqueId val="{00000000-B9D2-46B4-B4AF-88BC6F38FC3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18.09</c:v>
                </c:pt>
              </c:numCache>
            </c:numRef>
          </c:val>
          <c:smooth val="0"/>
          <c:extLst>
            <c:ext xmlns:c16="http://schemas.microsoft.com/office/drawing/2014/chart" uri="{C3380CC4-5D6E-409C-BE32-E72D297353CC}">
              <c16:uniqueId val="{00000001-B9D2-46B4-B4AF-88BC6F38FC3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4B1-49CA-9728-23B865B9347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4B1-49CA-9728-23B865B9347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3.8</c:v>
                </c:pt>
              </c:numCache>
            </c:numRef>
          </c:val>
          <c:extLst>
            <c:ext xmlns:c16="http://schemas.microsoft.com/office/drawing/2014/chart" uri="{C3380CC4-5D6E-409C-BE32-E72D297353CC}">
              <c16:uniqueId val="{00000000-83B5-4415-AFD9-F503857D3C5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40.89</c:v>
                </c:pt>
              </c:numCache>
            </c:numRef>
          </c:val>
          <c:smooth val="0"/>
          <c:extLst>
            <c:ext xmlns:c16="http://schemas.microsoft.com/office/drawing/2014/chart" uri="{C3380CC4-5D6E-409C-BE32-E72D297353CC}">
              <c16:uniqueId val="{00000001-83B5-4415-AFD9-F503857D3C5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62.21</c:v>
                </c:pt>
              </c:numCache>
            </c:numRef>
          </c:val>
          <c:extLst>
            <c:ext xmlns:c16="http://schemas.microsoft.com/office/drawing/2014/chart" uri="{C3380CC4-5D6E-409C-BE32-E72D297353CC}">
              <c16:uniqueId val="{00000000-948E-40A7-9102-8EE091FCC2E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126.98</c:v>
                </c:pt>
              </c:numCache>
            </c:numRef>
          </c:val>
          <c:smooth val="0"/>
          <c:extLst>
            <c:ext xmlns:c16="http://schemas.microsoft.com/office/drawing/2014/chart" uri="{C3380CC4-5D6E-409C-BE32-E72D297353CC}">
              <c16:uniqueId val="{00000001-948E-40A7-9102-8EE091FCC2E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174.15</c:v>
                </c:pt>
              </c:numCache>
            </c:numRef>
          </c:val>
          <c:extLst>
            <c:ext xmlns:c16="http://schemas.microsoft.com/office/drawing/2014/chart" uri="{C3380CC4-5D6E-409C-BE32-E72D297353CC}">
              <c16:uniqueId val="{00000000-5FB8-4071-AC55-38EF01BC6FA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537.62</c:v>
                </c:pt>
              </c:numCache>
            </c:numRef>
          </c:val>
          <c:smooth val="0"/>
          <c:extLst>
            <c:ext xmlns:c16="http://schemas.microsoft.com/office/drawing/2014/chart" uri="{C3380CC4-5D6E-409C-BE32-E72D297353CC}">
              <c16:uniqueId val="{00000001-5FB8-4071-AC55-38EF01BC6FA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22.06</c:v>
                </c:pt>
              </c:numCache>
            </c:numRef>
          </c:val>
          <c:extLst>
            <c:ext xmlns:c16="http://schemas.microsoft.com/office/drawing/2014/chart" uri="{C3380CC4-5D6E-409C-BE32-E72D297353CC}">
              <c16:uniqueId val="{00000000-5AA4-47ED-A626-C083DB37CDA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37.880000000000003</c:v>
                </c:pt>
              </c:numCache>
            </c:numRef>
          </c:val>
          <c:smooth val="0"/>
          <c:extLst>
            <c:ext xmlns:c16="http://schemas.microsoft.com/office/drawing/2014/chart" uri="{C3380CC4-5D6E-409C-BE32-E72D297353CC}">
              <c16:uniqueId val="{00000001-5AA4-47ED-A626-C083DB37CDA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569.27</c:v>
                </c:pt>
              </c:numCache>
            </c:numRef>
          </c:val>
          <c:extLst>
            <c:ext xmlns:c16="http://schemas.microsoft.com/office/drawing/2014/chart" uri="{C3380CC4-5D6E-409C-BE32-E72D297353CC}">
              <c16:uniqueId val="{00000000-1DF7-4350-9750-CC94B8EC544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355.98</c:v>
                </c:pt>
              </c:numCache>
            </c:numRef>
          </c:val>
          <c:smooth val="0"/>
          <c:extLst>
            <c:ext xmlns:c16="http://schemas.microsoft.com/office/drawing/2014/chart" uri="{C3380CC4-5D6E-409C-BE32-E72D297353CC}">
              <c16:uniqueId val="{00000001-1DF7-4350-9750-CC94B8EC544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K56" zoomScale="98" zoomScaleNormal="100" workbookViewId="0">
      <selection activeCell="CC72" sqref="CC7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三重県　津市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K3</v>
      </c>
      <c r="X8" s="64"/>
      <c r="Y8" s="64"/>
      <c r="Z8" s="64"/>
      <c r="AA8" s="64"/>
      <c r="AB8" s="64"/>
      <c r="AC8" s="64"/>
      <c r="AD8" s="65" t="str">
        <f>データ!$M$6</f>
        <v>自治体職員</v>
      </c>
      <c r="AE8" s="65"/>
      <c r="AF8" s="65"/>
      <c r="AG8" s="65"/>
      <c r="AH8" s="65"/>
      <c r="AI8" s="65"/>
      <c r="AJ8" s="65"/>
      <c r="AK8" s="3"/>
      <c r="AL8" s="44">
        <f>データ!S6</f>
        <v>268388</v>
      </c>
      <c r="AM8" s="44"/>
      <c r="AN8" s="44"/>
      <c r="AO8" s="44"/>
      <c r="AP8" s="44"/>
      <c r="AQ8" s="44"/>
      <c r="AR8" s="44"/>
      <c r="AS8" s="44"/>
      <c r="AT8" s="45">
        <f>データ!T6</f>
        <v>711.18</v>
      </c>
      <c r="AU8" s="45"/>
      <c r="AV8" s="45"/>
      <c r="AW8" s="45"/>
      <c r="AX8" s="45"/>
      <c r="AY8" s="45"/>
      <c r="AZ8" s="45"/>
      <c r="BA8" s="45"/>
      <c r="BB8" s="45">
        <f>データ!U6</f>
        <v>377.38</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85.61</v>
      </c>
      <c r="J10" s="45"/>
      <c r="K10" s="45"/>
      <c r="L10" s="45"/>
      <c r="M10" s="45"/>
      <c r="N10" s="45"/>
      <c r="O10" s="45"/>
      <c r="P10" s="45">
        <f>データ!P6</f>
        <v>3</v>
      </c>
      <c r="Q10" s="45"/>
      <c r="R10" s="45"/>
      <c r="S10" s="45"/>
      <c r="T10" s="45"/>
      <c r="U10" s="45"/>
      <c r="V10" s="45"/>
      <c r="W10" s="45">
        <f>データ!Q6</f>
        <v>100</v>
      </c>
      <c r="X10" s="45"/>
      <c r="Y10" s="45"/>
      <c r="Z10" s="45"/>
      <c r="AA10" s="45"/>
      <c r="AB10" s="45"/>
      <c r="AC10" s="45"/>
      <c r="AD10" s="44">
        <f>データ!R6</f>
        <v>2519</v>
      </c>
      <c r="AE10" s="44"/>
      <c r="AF10" s="44"/>
      <c r="AG10" s="44"/>
      <c r="AH10" s="44"/>
      <c r="AI10" s="44"/>
      <c r="AJ10" s="44"/>
      <c r="AK10" s="2"/>
      <c r="AL10" s="44">
        <f>データ!V6</f>
        <v>8015</v>
      </c>
      <c r="AM10" s="44"/>
      <c r="AN10" s="44"/>
      <c r="AO10" s="44"/>
      <c r="AP10" s="44"/>
      <c r="AQ10" s="44"/>
      <c r="AR10" s="44"/>
      <c r="AS10" s="44"/>
      <c r="AT10" s="45">
        <f>データ!W6</f>
        <v>631.46</v>
      </c>
      <c r="AU10" s="45"/>
      <c r="AV10" s="45"/>
      <c r="AW10" s="45"/>
      <c r="AX10" s="45"/>
      <c r="AY10" s="45"/>
      <c r="AZ10" s="45"/>
      <c r="BA10" s="45"/>
      <c r="BB10" s="45">
        <f>データ!X6</f>
        <v>12.69</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oPgxyJcg4WKNTdMk9B5JxUOxIn2uQltBVMUng2Q9CkHAE3MxBWnjvIPxEO/5x86wMUXzz23mzBnV9kM8MeYoPw==" saltValue="qYKRy4xQ8acPyGAhh/kqQ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242012</v>
      </c>
      <c r="D6" s="19">
        <f t="shared" si="3"/>
        <v>46</v>
      </c>
      <c r="E6" s="19">
        <f t="shared" si="3"/>
        <v>18</v>
      </c>
      <c r="F6" s="19">
        <f t="shared" si="3"/>
        <v>0</v>
      </c>
      <c r="G6" s="19">
        <f t="shared" si="3"/>
        <v>0</v>
      </c>
      <c r="H6" s="19" t="str">
        <f t="shared" si="3"/>
        <v>三重県　津市</v>
      </c>
      <c r="I6" s="19" t="str">
        <f t="shared" si="3"/>
        <v>法適用</v>
      </c>
      <c r="J6" s="19" t="str">
        <f t="shared" si="3"/>
        <v>下水道事業</v>
      </c>
      <c r="K6" s="19" t="str">
        <f t="shared" si="3"/>
        <v>特定地域生活排水処理</v>
      </c>
      <c r="L6" s="19" t="str">
        <f t="shared" si="3"/>
        <v>K3</v>
      </c>
      <c r="M6" s="19" t="str">
        <f t="shared" si="3"/>
        <v>自治体職員</v>
      </c>
      <c r="N6" s="20" t="str">
        <f t="shared" si="3"/>
        <v>-</v>
      </c>
      <c r="O6" s="20">
        <f t="shared" si="3"/>
        <v>85.61</v>
      </c>
      <c r="P6" s="20">
        <f t="shared" si="3"/>
        <v>3</v>
      </c>
      <c r="Q6" s="20">
        <f t="shared" si="3"/>
        <v>100</v>
      </c>
      <c r="R6" s="20">
        <f t="shared" si="3"/>
        <v>2519</v>
      </c>
      <c r="S6" s="20">
        <f t="shared" si="3"/>
        <v>268388</v>
      </c>
      <c r="T6" s="20">
        <f t="shared" si="3"/>
        <v>711.18</v>
      </c>
      <c r="U6" s="20">
        <f t="shared" si="3"/>
        <v>377.38</v>
      </c>
      <c r="V6" s="20">
        <f t="shared" si="3"/>
        <v>8015</v>
      </c>
      <c r="W6" s="20">
        <f t="shared" si="3"/>
        <v>631.46</v>
      </c>
      <c r="X6" s="20">
        <f t="shared" si="3"/>
        <v>12.69</v>
      </c>
      <c r="Y6" s="21" t="str">
        <f>IF(Y7="",NA(),Y7)</f>
        <v>-</v>
      </c>
      <c r="Z6" s="21" t="str">
        <f t="shared" ref="Z6:AH6" si="4">IF(Z7="",NA(),Z7)</f>
        <v>-</v>
      </c>
      <c r="AA6" s="21" t="str">
        <f t="shared" si="4"/>
        <v>-</v>
      </c>
      <c r="AB6" s="21" t="str">
        <f t="shared" si="4"/>
        <v>-</v>
      </c>
      <c r="AC6" s="21">
        <f t="shared" si="4"/>
        <v>106.23</v>
      </c>
      <c r="AD6" s="21" t="str">
        <f t="shared" si="4"/>
        <v>-</v>
      </c>
      <c r="AE6" s="21" t="str">
        <f t="shared" si="4"/>
        <v>-</v>
      </c>
      <c r="AF6" s="21" t="str">
        <f t="shared" si="4"/>
        <v>-</v>
      </c>
      <c r="AG6" s="21" t="str">
        <f t="shared" si="4"/>
        <v>-</v>
      </c>
      <c r="AH6" s="21">
        <f t="shared" si="4"/>
        <v>105.56</v>
      </c>
      <c r="AI6" s="20" t="str">
        <f>IF(AI7="","",IF(AI7="-","【-】","【"&amp;SUBSTITUTE(TEXT(AI7,"#,##0.00"),"-","△")&amp;"】"))</f>
        <v>【100.06】</v>
      </c>
      <c r="AJ6" s="21" t="str">
        <f>IF(AJ7="",NA(),AJ7)</f>
        <v>-</v>
      </c>
      <c r="AK6" s="21" t="str">
        <f t="shared" ref="AK6:AS6" si="5">IF(AK7="",NA(),AK7)</f>
        <v>-</v>
      </c>
      <c r="AL6" s="21" t="str">
        <f t="shared" si="5"/>
        <v>-</v>
      </c>
      <c r="AM6" s="21" t="str">
        <f t="shared" si="5"/>
        <v>-</v>
      </c>
      <c r="AN6" s="21">
        <f t="shared" si="5"/>
        <v>3.8</v>
      </c>
      <c r="AO6" s="21" t="str">
        <f t="shared" si="5"/>
        <v>-</v>
      </c>
      <c r="AP6" s="21" t="str">
        <f t="shared" si="5"/>
        <v>-</v>
      </c>
      <c r="AQ6" s="21" t="str">
        <f t="shared" si="5"/>
        <v>-</v>
      </c>
      <c r="AR6" s="21" t="str">
        <f t="shared" si="5"/>
        <v>-</v>
      </c>
      <c r="AS6" s="21">
        <f t="shared" si="5"/>
        <v>40.89</v>
      </c>
      <c r="AT6" s="20" t="str">
        <f>IF(AT7="","",IF(AT7="-","【-】","【"&amp;SUBSTITUTE(TEXT(AT7,"#,##0.00"),"-","△")&amp;"】"))</f>
        <v>【84.61】</v>
      </c>
      <c r="AU6" s="21" t="str">
        <f>IF(AU7="",NA(),AU7)</f>
        <v>-</v>
      </c>
      <c r="AV6" s="21" t="str">
        <f t="shared" ref="AV6:BD6" si="6">IF(AV7="",NA(),AV7)</f>
        <v>-</v>
      </c>
      <c r="AW6" s="21" t="str">
        <f t="shared" si="6"/>
        <v>-</v>
      </c>
      <c r="AX6" s="21" t="str">
        <f t="shared" si="6"/>
        <v>-</v>
      </c>
      <c r="AY6" s="21">
        <f t="shared" si="6"/>
        <v>62.21</v>
      </c>
      <c r="AZ6" s="21" t="str">
        <f t="shared" si="6"/>
        <v>-</v>
      </c>
      <c r="BA6" s="21" t="str">
        <f t="shared" si="6"/>
        <v>-</v>
      </c>
      <c r="BB6" s="21" t="str">
        <f t="shared" si="6"/>
        <v>-</v>
      </c>
      <c r="BC6" s="21" t="str">
        <f t="shared" si="6"/>
        <v>-</v>
      </c>
      <c r="BD6" s="21">
        <f t="shared" si="6"/>
        <v>126.98</v>
      </c>
      <c r="BE6" s="20" t="str">
        <f>IF(BE7="","",IF(BE7="-","【-】","【"&amp;SUBSTITUTE(TEXT(BE7,"#,##0.00"),"-","△")&amp;"】"))</f>
        <v>【106.63】</v>
      </c>
      <c r="BF6" s="21" t="str">
        <f>IF(BF7="",NA(),BF7)</f>
        <v>-</v>
      </c>
      <c r="BG6" s="21" t="str">
        <f t="shared" ref="BG6:BO6" si="7">IF(BG7="",NA(),BG7)</f>
        <v>-</v>
      </c>
      <c r="BH6" s="21" t="str">
        <f t="shared" si="7"/>
        <v>-</v>
      </c>
      <c r="BI6" s="21" t="str">
        <f t="shared" si="7"/>
        <v>-</v>
      </c>
      <c r="BJ6" s="21">
        <f t="shared" si="7"/>
        <v>174.15</v>
      </c>
      <c r="BK6" s="21" t="str">
        <f t="shared" si="7"/>
        <v>-</v>
      </c>
      <c r="BL6" s="21" t="str">
        <f t="shared" si="7"/>
        <v>-</v>
      </c>
      <c r="BM6" s="21" t="str">
        <f t="shared" si="7"/>
        <v>-</v>
      </c>
      <c r="BN6" s="21" t="str">
        <f t="shared" si="7"/>
        <v>-</v>
      </c>
      <c r="BO6" s="21">
        <f t="shared" si="7"/>
        <v>537.62</v>
      </c>
      <c r="BP6" s="20" t="str">
        <f>IF(BP7="","",IF(BP7="-","【-】","【"&amp;SUBSTITUTE(TEXT(BP7,"#,##0.00"),"-","△")&amp;"】"))</f>
        <v>【386.06】</v>
      </c>
      <c r="BQ6" s="21" t="str">
        <f>IF(BQ7="",NA(),BQ7)</f>
        <v>-</v>
      </c>
      <c r="BR6" s="21" t="str">
        <f t="shared" ref="BR6:BZ6" si="8">IF(BR7="",NA(),BR7)</f>
        <v>-</v>
      </c>
      <c r="BS6" s="21" t="str">
        <f t="shared" si="8"/>
        <v>-</v>
      </c>
      <c r="BT6" s="21" t="str">
        <f t="shared" si="8"/>
        <v>-</v>
      </c>
      <c r="BU6" s="21">
        <f t="shared" si="8"/>
        <v>22.06</v>
      </c>
      <c r="BV6" s="21" t="str">
        <f t="shared" si="8"/>
        <v>-</v>
      </c>
      <c r="BW6" s="21" t="str">
        <f t="shared" si="8"/>
        <v>-</v>
      </c>
      <c r="BX6" s="21" t="str">
        <f t="shared" si="8"/>
        <v>-</v>
      </c>
      <c r="BY6" s="21" t="str">
        <f t="shared" si="8"/>
        <v>-</v>
      </c>
      <c r="BZ6" s="21">
        <f t="shared" si="8"/>
        <v>37.880000000000003</v>
      </c>
      <c r="CA6" s="20" t="str">
        <f>IF(CA7="","",IF(CA7="-","【-】","【"&amp;SUBSTITUTE(TEXT(CA7,"#,##0.00"),"-","△")&amp;"】"))</f>
        <v>【51.14】</v>
      </c>
      <c r="CB6" s="21" t="str">
        <f>IF(CB7="",NA(),CB7)</f>
        <v>-</v>
      </c>
      <c r="CC6" s="21" t="str">
        <f t="shared" ref="CC6:CK6" si="9">IF(CC7="",NA(),CC7)</f>
        <v>-</v>
      </c>
      <c r="CD6" s="21" t="str">
        <f t="shared" si="9"/>
        <v>-</v>
      </c>
      <c r="CE6" s="21" t="str">
        <f t="shared" si="9"/>
        <v>-</v>
      </c>
      <c r="CF6" s="21">
        <f t="shared" si="9"/>
        <v>569.27</v>
      </c>
      <c r="CG6" s="21" t="str">
        <f t="shared" si="9"/>
        <v>-</v>
      </c>
      <c r="CH6" s="21" t="str">
        <f t="shared" si="9"/>
        <v>-</v>
      </c>
      <c r="CI6" s="21" t="str">
        <f t="shared" si="9"/>
        <v>-</v>
      </c>
      <c r="CJ6" s="21" t="str">
        <f t="shared" si="9"/>
        <v>-</v>
      </c>
      <c r="CK6" s="21">
        <f t="shared" si="9"/>
        <v>355.98</v>
      </c>
      <c r="CL6" s="20" t="str">
        <f>IF(CL7="","",IF(CL7="-","【-】","【"&amp;SUBSTITUTE(TEXT(CL7,"#,##0.00"),"-","△")&amp;"】"))</f>
        <v>【329.31】</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71.180000000000007</v>
      </c>
      <c r="CW6" s="20" t="str">
        <f>IF(CW7="","",IF(CW7="-","【-】","【"&amp;SUBSTITUTE(TEXT(CW7,"#,##0.00"),"-","△")&amp;"】"))</f>
        <v>【54.37】</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70.92</v>
      </c>
      <c r="DH6" s="20" t="str">
        <f>IF(DH7="","",IF(DH7="-","【-】","【"&amp;SUBSTITUTE(TEXT(DH7,"#,##0.00"),"-","△")&amp;"】"))</f>
        <v>【84.89】</v>
      </c>
      <c r="DI6" s="21" t="str">
        <f>IF(DI7="",NA(),DI7)</f>
        <v>-</v>
      </c>
      <c r="DJ6" s="21" t="str">
        <f t="shared" ref="DJ6:DR6" si="12">IF(DJ7="",NA(),DJ7)</f>
        <v>-</v>
      </c>
      <c r="DK6" s="21" t="str">
        <f t="shared" si="12"/>
        <v>-</v>
      </c>
      <c r="DL6" s="21" t="str">
        <f t="shared" si="12"/>
        <v>-</v>
      </c>
      <c r="DM6" s="21">
        <f t="shared" si="12"/>
        <v>6.29</v>
      </c>
      <c r="DN6" s="21" t="str">
        <f t="shared" si="12"/>
        <v>-</v>
      </c>
      <c r="DO6" s="21" t="str">
        <f t="shared" si="12"/>
        <v>-</v>
      </c>
      <c r="DP6" s="21" t="str">
        <f t="shared" si="12"/>
        <v>-</v>
      </c>
      <c r="DQ6" s="21" t="str">
        <f t="shared" si="12"/>
        <v>-</v>
      </c>
      <c r="DR6" s="21">
        <f t="shared" si="12"/>
        <v>18.09</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242012</v>
      </c>
      <c r="D7" s="23">
        <v>46</v>
      </c>
      <c r="E7" s="23">
        <v>18</v>
      </c>
      <c r="F7" s="23">
        <v>0</v>
      </c>
      <c r="G7" s="23">
        <v>0</v>
      </c>
      <c r="H7" s="23" t="s">
        <v>96</v>
      </c>
      <c r="I7" s="23" t="s">
        <v>97</v>
      </c>
      <c r="J7" s="23" t="s">
        <v>98</v>
      </c>
      <c r="K7" s="23" t="s">
        <v>99</v>
      </c>
      <c r="L7" s="23" t="s">
        <v>100</v>
      </c>
      <c r="M7" s="23" t="s">
        <v>101</v>
      </c>
      <c r="N7" s="24" t="s">
        <v>102</v>
      </c>
      <c r="O7" s="24">
        <v>85.61</v>
      </c>
      <c r="P7" s="24">
        <v>3</v>
      </c>
      <c r="Q7" s="24">
        <v>100</v>
      </c>
      <c r="R7" s="24">
        <v>2519</v>
      </c>
      <c r="S7" s="24">
        <v>268388</v>
      </c>
      <c r="T7" s="24">
        <v>711.18</v>
      </c>
      <c r="U7" s="24">
        <v>377.38</v>
      </c>
      <c r="V7" s="24">
        <v>8015</v>
      </c>
      <c r="W7" s="24">
        <v>631.46</v>
      </c>
      <c r="X7" s="24">
        <v>12.69</v>
      </c>
      <c r="Y7" s="24" t="s">
        <v>102</v>
      </c>
      <c r="Z7" s="24" t="s">
        <v>102</v>
      </c>
      <c r="AA7" s="24" t="s">
        <v>102</v>
      </c>
      <c r="AB7" s="24" t="s">
        <v>102</v>
      </c>
      <c r="AC7" s="24">
        <v>106.23</v>
      </c>
      <c r="AD7" s="24" t="s">
        <v>102</v>
      </c>
      <c r="AE7" s="24" t="s">
        <v>102</v>
      </c>
      <c r="AF7" s="24" t="s">
        <v>102</v>
      </c>
      <c r="AG7" s="24" t="s">
        <v>102</v>
      </c>
      <c r="AH7" s="24">
        <v>105.56</v>
      </c>
      <c r="AI7" s="24">
        <v>100.06</v>
      </c>
      <c r="AJ7" s="24" t="s">
        <v>102</v>
      </c>
      <c r="AK7" s="24" t="s">
        <v>102</v>
      </c>
      <c r="AL7" s="24" t="s">
        <v>102</v>
      </c>
      <c r="AM7" s="24" t="s">
        <v>102</v>
      </c>
      <c r="AN7" s="24">
        <v>3.8</v>
      </c>
      <c r="AO7" s="24" t="s">
        <v>102</v>
      </c>
      <c r="AP7" s="24" t="s">
        <v>102</v>
      </c>
      <c r="AQ7" s="24" t="s">
        <v>102</v>
      </c>
      <c r="AR7" s="24" t="s">
        <v>102</v>
      </c>
      <c r="AS7" s="24">
        <v>40.89</v>
      </c>
      <c r="AT7" s="24">
        <v>84.61</v>
      </c>
      <c r="AU7" s="24" t="s">
        <v>102</v>
      </c>
      <c r="AV7" s="24" t="s">
        <v>102</v>
      </c>
      <c r="AW7" s="24" t="s">
        <v>102</v>
      </c>
      <c r="AX7" s="24" t="s">
        <v>102</v>
      </c>
      <c r="AY7" s="24">
        <v>62.21</v>
      </c>
      <c r="AZ7" s="24" t="s">
        <v>102</v>
      </c>
      <c r="BA7" s="24" t="s">
        <v>102</v>
      </c>
      <c r="BB7" s="24" t="s">
        <v>102</v>
      </c>
      <c r="BC7" s="24" t="s">
        <v>102</v>
      </c>
      <c r="BD7" s="24">
        <v>126.98</v>
      </c>
      <c r="BE7" s="24">
        <v>106.63</v>
      </c>
      <c r="BF7" s="24" t="s">
        <v>102</v>
      </c>
      <c r="BG7" s="24" t="s">
        <v>102</v>
      </c>
      <c r="BH7" s="24" t="s">
        <v>102</v>
      </c>
      <c r="BI7" s="24" t="s">
        <v>102</v>
      </c>
      <c r="BJ7" s="24">
        <v>174.15</v>
      </c>
      <c r="BK7" s="24" t="s">
        <v>102</v>
      </c>
      <c r="BL7" s="24" t="s">
        <v>102</v>
      </c>
      <c r="BM7" s="24" t="s">
        <v>102</v>
      </c>
      <c r="BN7" s="24" t="s">
        <v>102</v>
      </c>
      <c r="BO7" s="24">
        <v>537.62</v>
      </c>
      <c r="BP7" s="24">
        <v>386.06</v>
      </c>
      <c r="BQ7" s="24" t="s">
        <v>102</v>
      </c>
      <c r="BR7" s="24" t="s">
        <v>102</v>
      </c>
      <c r="BS7" s="24" t="s">
        <v>102</v>
      </c>
      <c r="BT7" s="24" t="s">
        <v>102</v>
      </c>
      <c r="BU7" s="24">
        <v>22.06</v>
      </c>
      <c r="BV7" s="24" t="s">
        <v>102</v>
      </c>
      <c r="BW7" s="24" t="s">
        <v>102</v>
      </c>
      <c r="BX7" s="24" t="s">
        <v>102</v>
      </c>
      <c r="BY7" s="24" t="s">
        <v>102</v>
      </c>
      <c r="BZ7" s="24">
        <v>37.880000000000003</v>
      </c>
      <c r="CA7" s="24">
        <v>51.14</v>
      </c>
      <c r="CB7" s="24" t="s">
        <v>102</v>
      </c>
      <c r="CC7" s="24" t="s">
        <v>102</v>
      </c>
      <c r="CD7" s="24" t="s">
        <v>102</v>
      </c>
      <c r="CE7" s="24" t="s">
        <v>102</v>
      </c>
      <c r="CF7" s="24">
        <v>569.27</v>
      </c>
      <c r="CG7" s="24" t="s">
        <v>102</v>
      </c>
      <c r="CH7" s="24" t="s">
        <v>102</v>
      </c>
      <c r="CI7" s="24" t="s">
        <v>102</v>
      </c>
      <c r="CJ7" s="24" t="s">
        <v>102</v>
      </c>
      <c r="CK7" s="24">
        <v>355.98</v>
      </c>
      <c r="CL7" s="24">
        <v>329.31</v>
      </c>
      <c r="CM7" s="24" t="s">
        <v>102</v>
      </c>
      <c r="CN7" s="24" t="s">
        <v>102</v>
      </c>
      <c r="CO7" s="24" t="s">
        <v>102</v>
      </c>
      <c r="CP7" s="24" t="s">
        <v>102</v>
      </c>
      <c r="CQ7" s="24" t="s">
        <v>102</v>
      </c>
      <c r="CR7" s="24" t="s">
        <v>102</v>
      </c>
      <c r="CS7" s="24" t="s">
        <v>102</v>
      </c>
      <c r="CT7" s="24" t="s">
        <v>102</v>
      </c>
      <c r="CU7" s="24" t="s">
        <v>102</v>
      </c>
      <c r="CV7" s="24">
        <v>71.180000000000007</v>
      </c>
      <c r="CW7" s="24">
        <v>54.37</v>
      </c>
      <c r="CX7" s="24" t="s">
        <v>102</v>
      </c>
      <c r="CY7" s="24" t="s">
        <v>102</v>
      </c>
      <c r="CZ7" s="24" t="s">
        <v>102</v>
      </c>
      <c r="DA7" s="24" t="s">
        <v>102</v>
      </c>
      <c r="DB7" s="24">
        <v>100</v>
      </c>
      <c r="DC7" s="24" t="s">
        <v>102</v>
      </c>
      <c r="DD7" s="24" t="s">
        <v>102</v>
      </c>
      <c r="DE7" s="24" t="s">
        <v>102</v>
      </c>
      <c r="DF7" s="24" t="s">
        <v>102</v>
      </c>
      <c r="DG7" s="24">
        <v>70.92</v>
      </c>
      <c r="DH7" s="24">
        <v>84.89</v>
      </c>
      <c r="DI7" s="24" t="s">
        <v>102</v>
      </c>
      <c r="DJ7" s="24" t="s">
        <v>102</v>
      </c>
      <c r="DK7" s="24" t="s">
        <v>102</v>
      </c>
      <c r="DL7" s="24" t="s">
        <v>102</v>
      </c>
      <c r="DM7" s="24">
        <v>6.29</v>
      </c>
      <c r="DN7" s="24" t="s">
        <v>102</v>
      </c>
      <c r="DO7" s="24" t="s">
        <v>102</v>
      </c>
      <c r="DP7" s="24" t="s">
        <v>102</v>
      </c>
      <c r="DQ7" s="24" t="s">
        <v>102</v>
      </c>
      <c r="DR7" s="24">
        <v>18.09</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