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260上下水道管理局\01経営企画課\所属専用\☆経営比較分析表\2024年（令和６年）度\回答\"/>
    </mc:Choice>
  </mc:AlternateContent>
  <xr:revisionPtr revIDLastSave="0" documentId="13_ncr:1_{575EF271-85A1-411C-B8F3-5F29B0B49E27}" xr6:coauthVersionLast="36" xr6:coauthVersionMax="36" xr10:uidLastSave="{00000000-0000-0000-0000-000000000000}"/>
  <workbookProtection workbookAlgorithmName="SHA-512" workbookHashValue="yZ68TBAOTxT/f4Mffu5R2r4vl5/AN5P6nUPMW9M5A3uzDa81545ufaFH0pCqIQaMONaHigRdfWNsnG1+GNz6Cg==" workbookSaltValue="a4Ic9P8EmHslSRzAB1rNWg=="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I85" i="4"/>
  <c r="G85" i="4"/>
  <c r="F85" i="4"/>
  <c r="AT10" i="4"/>
  <c r="I10"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<sst xmlns="http://schemas.openxmlformats.org/spreadsheetml/2006/main" count="319" uniqueCount="116">
  <si>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</si>
  <si>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</si>
  <si>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</si>
  <si>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</si>
  <si>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</si>
  <si>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</si>
  <si>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</si>
  <si>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</si>
  <si>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</si>
  <si>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</si>
  <si>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</si>
  <si>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</si>
  <si>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</si>
  <si>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</si>
  <si>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</si>
  <si>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</si>
  <si>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</si>
  <si>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</si>
  <si>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</si>
  <si>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</si>
  <si>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</si>
  <si>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</si>
  <si>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</si>
  <si>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</si>
  <si>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</si>
  <si>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</si>
  <si>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</si>
  <si>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</si>
  <si>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</si>
  <si>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</si>
  <si>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</si>
  <si>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</si>
  <si>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</si>
  <si>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</si>
  <si>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</si>
  <si>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</si>
  <si>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</si>
  <si>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</si>
  <si>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</si>
  <si>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</si>
  <si>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</si>
  <si>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</si>
  <si>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</si>
  <si>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</si>
  <si>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</si>
  <si>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</si>
  <si>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</si>
  <si>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</si>
  <si>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</si>
  <si>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</si>
  <si>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</si>
  <si>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</si>
  <si>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</si>
  <si>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</si>
  <si>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</si>
  <si>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</si>
  <si>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</si>
  <si>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</si>
  <si>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</si>
  <si>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</si>
  <si>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</si>
  <si>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</si>
  <si>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</si>
  <si>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</si>
  <si>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</si>
  <si>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</si>
  <si>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</si>
  <si>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</si>
  <si>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</si>
  <si>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</si>
  <si>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</si>
  <si>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</si>
  <si>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</si>
  <si>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</si>
  <si>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</si>
  <si>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</si>
  <si>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</si>
  <si>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</si>
  <si>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</si>
  <si>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</si>
  <si>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</si>
  <si>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</si>
  <si>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</si>
  <si>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</si>
  <si>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</si>
  <si>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</si>
  <si>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</si>
  <si>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</si>
  <si>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</si>
  <si>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</si>
  <si>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</si>
  <si>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</si>
  <si>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</si>
  <si>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</si>
  <si>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</si>
  <si>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</si>
  <si>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</si>
  <si>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</si>
  <si>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</si>
  <si>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</si>
  <si>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</si>
  <si>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</si>
  <si>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</si>
  <si>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</si>
  <si>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</si>
  <si>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</si>
  <si>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</si>
  <si>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</si>
  <si>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</si>
  <si>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</si>
  <si>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</si>
  <si>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</si>
  <si>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</si>
  <si>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当該事業は、令和6年度から地方公営企業法が適用され、経費回収率や流動比率など厳しい経営成績にあることが明らかになりました。
　使用料体系は、基本料金に世帯人数割料金となっています。整備が完了しているため、人口減少社会の進展に伴い使用料収入も減少していくことになるため、一つとなった下水道事業会計全体の経営状況を勘案しながら、適正な使用料体系について検討していく必要があります。
　管渠の老朽化は指標上進んではいませんが、汚水処理施設の老朽化は進んでおり、施設の統廃合や公共下水道への接続などによる維持管理経費の削減を検討していく必要があります。</t>
    <rPh sb="1" eb="3">
      <t>トウガイ</t>
    </rPh>
    <rPh sb="3" eb="5">
      <t>ジギョウ</t>
    </rPh>
    <rPh sb="7" eb="9">
      <t>レイワ</t>
    </rPh>
    <rPh sb="10" eb="12">
      <t>ネンド</t>
    </rPh>
    <rPh sb="14" eb="20">
      <t>チホウコウエイキギョウ</t>
    </rPh>
    <rPh sb="20" eb="21">
      <t>ホウ</t>
    </rPh>
    <rPh sb="22" eb="24">
      <t>テキヨウ</t>
    </rPh>
    <rPh sb="27" eb="32">
      <t>ケイヒカイシュウリツ</t>
    </rPh>
    <rPh sb="33" eb="37">
      <t>リュウドウヒリツ</t>
    </rPh>
    <rPh sb="39" eb="40">
      <t>キビ</t>
    </rPh>
    <rPh sb="42" eb="44">
      <t>ケイエイ</t>
    </rPh>
    <rPh sb="44" eb="46">
      <t>セイセキ</t>
    </rPh>
    <rPh sb="52" eb="53">
      <t>アキ</t>
    </rPh>
    <rPh sb="64" eb="67">
      <t>シヨウリョウ</t>
    </rPh>
    <rPh sb="67" eb="69">
      <t>タイケイ</t>
    </rPh>
    <rPh sb="71" eb="75">
      <t>キホンリョウキン</t>
    </rPh>
    <rPh sb="76" eb="78">
      <t>セタイ</t>
    </rPh>
    <rPh sb="78" eb="80">
      <t>ニンズウ</t>
    </rPh>
    <rPh sb="80" eb="81">
      <t>ワリ</t>
    </rPh>
    <rPh sb="81" eb="83">
      <t>リョウキン</t>
    </rPh>
    <rPh sb="91" eb="93">
      <t>セイビ</t>
    </rPh>
    <rPh sb="94" eb="96">
      <t>カンリョウ</t>
    </rPh>
    <rPh sb="103" eb="105">
      <t>ジンコウ</t>
    </rPh>
    <rPh sb="105" eb="107">
      <t>ゲンショウ</t>
    </rPh>
    <rPh sb="107" eb="109">
      <t>シャカイ</t>
    </rPh>
    <rPh sb="110" eb="112">
      <t>シンテン</t>
    </rPh>
    <rPh sb="113" eb="114">
      <t>トモナ</t>
    </rPh>
    <rPh sb="115" eb="118">
      <t>シヨウリョウ</t>
    </rPh>
    <rPh sb="118" eb="120">
      <t>シュウニュウ</t>
    </rPh>
    <rPh sb="121" eb="123">
      <t>ゲンショウ</t>
    </rPh>
    <rPh sb="135" eb="136">
      <t>ヒト</t>
    </rPh>
    <rPh sb="141" eb="144">
      <t>ゲスイドウ</t>
    </rPh>
    <rPh sb="144" eb="146">
      <t>ジギョウ</t>
    </rPh>
    <rPh sb="163" eb="165">
      <t>テキセイ</t>
    </rPh>
    <rPh sb="169" eb="171">
      <t>タイケイ</t>
    </rPh>
    <rPh sb="191" eb="193">
      <t>カンキョ</t>
    </rPh>
    <rPh sb="194" eb="197">
      <t>ロウキュウカ</t>
    </rPh>
    <rPh sb="198" eb="200">
      <t>シヒョウ</t>
    </rPh>
    <rPh sb="200" eb="201">
      <t>ウエ</t>
    </rPh>
    <rPh sb="201" eb="202">
      <t>スス</t>
    </rPh>
    <rPh sb="211" eb="213">
      <t>オスイ</t>
    </rPh>
    <rPh sb="213" eb="215">
      <t>ショリ</t>
    </rPh>
    <rPh sb="215" eb="217">
      <t>シセツ</t>
    </rPh>
    <rPh sb="218" eb="220">
      <t>ロウキュウ</t>
    </rPh>
    <rPh sb="220" eb="221">
      <t>カ</t>
    </rPh>
    <rPh sb="222" eb="223">
      <t>スス</t>
    </rPh>
    <rPh sb="228" eb="230">
      <t>シセツ</t>
    </rPh>
    <rPh sb="231" eb="234">
      <t>トウハイゴウ</t>
    </rPh>
    <rPh sb="235" eb="237">
      <t>コウキョウ</t>
    </rPh>
    <rPh sb="237" eb="240">
      <t>ゲスイドウ</t>
    </rPh>
    <rPh sb="242" eb="244">
      <t>セツゾク</t>
    </rPh>
    <rPh sb="249" eb="253">
      <t>イジカンリ</t>
    </rPh>
    <rPh sb="253" eb="255">
      <t>ケイヒ</t>
    </rPh>
    <rPh sb="256" eb="258">
      <t>サクゲン</t>
    </rPh>
    <rPh sb="259" eb="261">
      <t>ケントウ</t>
    </rPh>
    <rPh sb="265" eb="267">
      <t>ヒツヨウ</t>
    </rPh>
    <phoneticPr fontId="4"/>
  </si>
  <si>
    <r>
      <t xml:space="preserve">※令和6年度から地方公営企業法を適用したため、前年度までの数値がなく、年度間の比較をすることができません。
</t>
    </r>
    <r>
      <rPr>
        <b/>
        <sz val="11"/>
        <color theme="1"/>
        <rFont val="ＭＳ ゴシック"/>
        <family val="3"/>
        <charset val="128"/>
      </rPr>
      <t>①経常収支比率</t>
    </r>
    <r>
      <rPr>
        <sz val="11"/>
        <color theme="1"/>
        <rFont val="ＭＳ ゴシック"/>
        <family val="3"/>
        <charset val="128"/>
      </rPr>
      <t xml:space="preserve"> 一般会計の繰入金により、100％を上回っています。
</t>
    </r>
    <r>
      <rPr>
        <b/>
        <sz val="11"/>
        <color theme="1"/>
        <rFont val="ＭＳ ゴシック"/>
        <family val="3"/>
        <charset val="128"/>
      </rPr>
      <t>②累積欠損金比率　</t>
    </r>
    <r>
      <rPr>
        <sz val="11"/>
        <color theme="1"/>
        <rFont val="ＭＳ ゴシック"/>
        <family val="3"/>
        <charset val="128"/>
      </rPr>
      <t xml:space="preserve">累積欠損金は発生していません。
</t>
    </r>
    <r>
      <rPr>
        <b/>
        <sz val="11"/>
        <color theme="1"/>
        <rFont val="ＭＳ ゴシック"/>
        <family val="3"/>
        <charset val="128"/>
      </rPr>
      <t>③流動比率</t>
    </r>
    <r>
      <rPr>
        <sz val="11"/>
        <color theme="1"/>
        <rFont val="ＭＳ ゴシック"/>
        <family val="3"/>
        <charset val="128"/>
      </rPr>
      <t xml:space="preserve">　100%を大きく下回っており、一般会計からの繰入金により資金繰りを賄っている状況です。
</t>
    </r>
    <r>
      <rPr>
        <b/>
        <sz val="11"/>
        <color theme="1"/>
        <rFont val="ＭＳ ゴシック"/>
        <family val="3"/>
        <charset val="128"/>
      </rPr>
      <t>④企業債残高対事業規模比率</t>
    </r>
    <r>
      <rPr>
        <sz val="11"/>
        <color theme="1"/>
        <rFont val="ＭＳ ゴシック"/>
        <family val="3"/>
        <charset val="128"/>
      </rPr>
      <t xml:space="preserve">　類似団体平均、全国平均を下回っていますが、これは整備が完了し、新規企業債発行を抑制していることと、一般会計からの繰入を前提としているためであり、今後更新事業の実施によって上昇する可能性があります。
</t>
    </r>
    <r>
      <rPr>
        <b/>
        <sz val="11"/>
        <color theme="1"/>
        <rFont val="ＭＳ ゴシック"/>
        <family val="3"/>
        <charset val="128"/>
      </rPr>
      <t>⑤経費回収率</t>
    </r>
    <r>
      <rPr>
        <sz val="11"/>
        <color theme="1"/>
        <rFont val="ＭＳ ゴシック"/>
        <family val="3"/>
        <charset val="128"/>
      </rPr>
      <t xml:space="preserve">　類似団体平均、全国平均を下回っており、汚水処理に係る費用を使用料で賄うことができず、一般会計からの繰入金に依存している状況です。
</t>
    </r>
    <r>
      <rPr>
        <b/>
        <sz val="11"/>
        <color theme="1"/>
        <rFont val="ＭＳ ゴシック"/>
        <family val="3"/>
        <charset val="128"/>
      </rPr>
      <t>⑥汚水処理原価　</t>
    </r>
    <r>
      <rPr>
        <sz val="11"/>
        <color theme="1"/>
        <rFont val="ＭＳ ゴシック"/>
        <family val="3"/>
        <charset val="128"/>
      </rPr>
      <t xml:space="preserve">類似団体平均、全国平均を上回っており、施設の統廃合や維持管理費の削減等によるコスト削減の取組が必要です。
</t>
    </r>
    <r>
      <rPr>
        <b/>
        <sz val="11"/>
        <color theme="1"/>
        <rFont val="ＭＳ ゴシック"/>
        <family val="3"/>
        <charset val="128"/>
      </rPr>
      <t>⑦施設利用率</t>
    </r>
    <r>
      <rPr>
        <sz val="11"/>
        <color theme="1"/>
        <rFont val="ＭＳ ゴシック"/>
        <family val="3"/>
        <charset val="128"/>
      </rPr>
      <t xml:space="preserve">　類似団体平均、全国平均を上回っており、比較的良好です。
</t>
    </r>
    <r>
      <rPr>
        <b/>
        <sz val="11"/>
        <color theme="1"/>
        <rFont val="ＭＳ ゴシック"/>
        <family val="3"/>
        <charset val="128"/>
      </rPr>
      <t>⑧水洗化率　</t>
    </r>
    <r>
      <rPr>
        <sz val="11"/>
        <color theme="1"/>
        <rFont val="ＭＳ ゴシック"/>
        <family val="3"/>
        <charset val="128"/>
      </rPr>
      <t>整備が完了していることから、類似団体平均、全国平均を上回っており、良好な状況です。</t>
    </r>
    <rPh sb="1" eb="3">
      <t>レイワ</t>
    </rPh>
    <rPh sb="4" eb="6">
      <t>ネンド</t>
    </rPh>
    <rPh sb="8" eb="10">
      <t>チホウ</t>
    </rPh>
    <rPh sb="10" eb="12">
      <t>コウエイ</t>
    </rPh>
    <rPh sb="12" eb="14">
      <t>キギョウ</t>
    </rPh>
    <rPh sb="14" eb="15">
      <t>ホウ</t>
    </rPh>
    <rPh sb="23" eb="26">
      <t>ゼンネンド</t>
    </rPh>
    <rPh sb="29" eb="31">
      <t>スウチ</t>
    </rPh>
    <rPh sb="35" eb="38">
      <t>ネンドカン</t>
    </rPh>
    <rPh sb="39" eb="41">
      <t>ヒカク</t>
    </rPh>
    <rPh sb="124" eb="125">
      <t>オオ</t>
    </rPh>
    <rPh sb="134" eb="136">
      <t>イッパン</t>
    </rPh>
    <rPh sb="136" eb="138">
      <t>カイケイ</t>
    </rPh>
    <rPh sb="141" eb="144">
      <t>クリイレキン</t>
    </rPh>
    <rPh sb="147" eb="150">
      <t>シキング</t>
    </rPh>
    <rPh sb="152" eb="153">
      <t>マカナ</t>
    </rPh>
    <rPh sb="157" eb="159">
      <t>ジョウキョウ</t>
    </rPh>
    <rPh sb="181" eb="183">
      <t>ヘイキン</t>
    </rPh>
    <rPh sb="184" eb="186">
      <t>ゼンコク</t>
    </rPh>
    <rPh sb="186" eb="188">
      <t>ヘイキン</t>
    </rPh>
    <rPh sb="342" eb="344">
      <t>ジョウキョウ</t>
    </rPh>
    <rPh sb="471" eb="473">
      <t>ゼンコク</t>
    </rPh>
    <rPh sb="473" eb="475">
      <t>ヘイキン</t>
    </rPh>
    <phoneticPr fontId="4"/>
  </si>
  <si>
    <r>
      <rPr>
        <b/>
        <sz val="11"/>
        <color theme="1"/>
        <rFont val="ＭＳ ゴシック"/>
        <family val="3"/>
        <charset val="128"/>
      </rPr>
      <t>①有形固定資産減価償却率　</t>
    </r>
    <r>
      <rPr>
        <sz val="11"/>
        <color theme="1"/>
        <rFont val="ＭＳ ゴシック"/>
        <family val="3"/>
        <charset val="128"/>
      </rPr>
      <t xml:space="preserve">類似団体平均、全国平均を大きく下回っていますが、これは地方公営企業法の適用開始が令和6年度であり、計上が令和6年度から始まったことによります。今後は上昇傾向となる見込みです。
</t>
    </r>
    <r>
      <rPr>
        <b/>
        <sz val="11"/>
        <color theme="1"/>
        <rFont val="ＭＳ ゴシック"/>
        <family val="3"/>
        <charset val="128"/>
      </rPr>
      <t>②管渠老朽化率　</t>
    </r>
    <r>
      <rPr>
        <sz val="11"/>
        <color theme="1"/>
        <rFont val="ＭＳ ゴシック"/>
        <family val="3"/>
        <charset val="128"/>
      </rPr>
      <t xml:space="preserve">法定耐用年数を超過した管渠はありません。
</t>
    </r>
    <r>
      <rPr>
        <b/>
        <sz val="11"/>
        <color theme="1"/>
        <rFont val="ＭＳ ゴシック"/>
        <family val="3"/>
        <charset val="128"/>
      </rPr>
      <t>③管渠改善率　</t>
    </r>
    <r>
      <rPr>
        <sz val="11"/>
        <color theme="1"/>
        <rFont val="ＭＳ ゴシック"/>
        <family val="3"/>
        <charset val="128"/>
      </rPr>
      <t>今後、更新時期を迎える区域もあることから、更新計画の策定や一部地区の公共下水道への接続の検討、更新財源の確保が必要です。</t>
    </r>
    <rPh sb="53" eb="55">
      <t>レイワ</t>
    </rPh>
    <rPh sb="65" eb="67">
      <t>レイワ</t>
    </rPh>
    <rPh sb="87" eb="89">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</si>
</sst>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887-4A37-B296-9F40AB15E83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F887-4A37-B296-9F40AB15E83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61.6</c:v>
                </c:pt>
              </c:numCache>
            </c:numRef>
          </c:val>
          <c:extLst>
            <c:ext xmlns:c16="http://schemas.microsoft.com/office/drawing/2014/chart" uri="{C3380CC4-5D6E-409C-BE32-E72D297353CC}">
              <c16:uniqueId val="{00000000-DEA6-497D-9CD5-78F2C76959E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DEA6-497D-9CD5-78F2C76959E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94.37</c:v>
                </c:pt>
              </c:numCache>
            </c:numRef>
          </c:val>
          <c:extLst>
            <c:ext xmlns:c16="http://schemas.microsoft.com/office/drawing/2014/chart" uri="{C3380CC4-5D6E-409C-BE32-E72D297353CC}">
              <c16:uniqueId val="{00000000-668B-4BE1-9749-61A8815DBAF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668B-4BE1-9749-61A8815DBAF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118.16</c:v>
                </c:pt>
              </c:numCache>
            </c:numRef>
          </c:val>
          <c:extLst>
            <c:ext xmlns:c16="http://schemas.microsoft.com/office/drawing/2014/chart" uri="{C3380CC4-5D6E-409C-BE32-E72D297353CC}">
              <c16:uniqueId val="{00000000-EFE0-4045-BAEA-7C39653140F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EFE0-4045-BAEA-7C39653140F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3.88</c:v>
                </c:pt>
              </c:numCache>
            </c:numRef>
          </c:val>
          <c:extLst>
            <c:ext xmlns:c16="http://schemas.microsoft.com/office/drawing/2014/chart" uri="{C3380CC4-5D6E-409C-BE32-E72D297353CC}">
              <c16:uniqueId val="{00000000-2928-4F9D-9DBB-8893AF7CECF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2928-4F9D-9DBB-8893AF7CECF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F89-4936-A908-5A6027F7530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2F89-4936-A908-5A6027F7530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7B1-407E-8613-899C57E0C00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27B1-407E-8613-899C57E0C00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18.64</c:v>
                </c:pt>
              </c:numCache>
            </c:numRef>
          </c:val>
          <c:extLst>
            <c:ext xmlns:c16="http://schemas.microsoft.com/office/drawing/2014/chart" uri="{C3380CC4-5D6E-409C-BE32-E72D297353CC}">
              <c16:uniqueId val="{00000000-848C-416A-90BC-76E56F035B3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848C-416A-90BC-76E56F035B3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562.04</c:v>
                </c:pt>
              </c:numCache>
            </c:numRef>
          </c:val>
          <c:extLst>
            <c:ext xmlns:c16="http://schemas.microsoft.com/office/drawing/2014/chart" uri="{C3380CC4-5D6E-409C-BE32-E72D297353CC}">
              <c16:uniqueId val="{00000000-B8DC-4D66-949A-C864C0BA41E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B8DC-4D66-949A-C864C0BA41E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38.93</c:v>
                </c:pt>
              </c:numCache>
            </c:numRef>
          </c:val>
          <c:extLst>
            <c:ext xmlns:c16="http://schemas.microsoft.com/office/drawing/2014/chart" uri="{C3380CC4-5D6E-409C-BE32-E72D297353CC}">
              <c16:uniqueId val="{00000000-DCDB-4F0F-BA9E-17D6125D5B6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DCDB-4F0F-BA9E-17D6125D5B6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310.83</c:v>
                </c:pt>
              </c:numCache>
            </c:numRef>
          </c:val>
          <c:extLst>
            <c:ext xmlns:c16="http://schemas.microsoft.com/office/drawing/2014/chart" uri="{C3380CC4-5D6E-409C-BE32-E72D297353CC}">
              <c16:uniqueId val="{00000000-C7DB-42D4-AEF4-F87A856DE14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C7DB-42D4-AEF4-F87A856DE14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N39" zoomScaleNormal="100" workbookViewId="0">
      <selection activeCell="CC56" sqref="CC5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自治体職員</v>
      </c>
      <c r="AE8" s="40"/>
      <c r="AF8" s="40"/>
      <c r="AG8" s="40"/>
      <c r="AH8" s="40"/>
      <c r="AI8" s="40"/>
      <c r="AJ8" s="40"/>
      <c r="AK8" s="3"/>
      <c r="AL8" s="41">
        <f>データ!S6</f>
        <v>268388</v>
      </c>
      <c r="AM8" s="41"/>
      <c r="AN8" s="41"/>
      <c r="AO8" s="41"/>
      <c r="AP8" s="41"/>
      <c r="AQ8" s="41"/>
      <c r="AR8" s="41"/>
      <c r="AS8" s="41"/>
      <c r="AT8" s="34">
        <f>データ!T6</f>
        <v>711.18</v>
      </c>
      <c r="AU8" s="34"/>
      <c r="AV8" s="34"/>
      <c r="AW8" s="34"/>
      <c r="AX8" s="34"/>
      <c r="AY8" s="34"/>
      <c r="AZ8" s="34"/>
      <c r="BA8" s="34"/>
      <c r="BB8" s="34">
        <f>データ!U6</f>
        <v>377.38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85.55</v>
      </c>
      <c r="J10" s="34"/>
      <c r="K10" s="34"/>
      <c r="L10" s="34"/>
      <c r="M10" s="34"/>
      <c r="N10" s="34"/>
      <c r="O10" s="34"/>
      <c r="P10" s="34">
        <f>データ!P6</f>
        <v>3.91</v>
      </c>
      <c r="Q10" s="34"/>
      <c r="R10" s="34"/>
      <c r="S10" s="34"/>
      <c r="T10" s="34"/>
      <c r="U10" s="34"/>
      <c r="V10" s="34"/>
      <c r="W10" s="34">
        <f>データ!Q6</f>
        <v>100</v>
      </c>
      <c r="X10" s="34"/>
      <c r="Y10" s="34"/>
      <c r="Z10" s="34"/>
      <c r="AA10" s="34"/>
      <c r="AB10" s="34"/>
      <c r="AC10" s="34"/>
      <c r="AD10" s="41">
        <f>データ!R6</f>
        <v>3190</v>
      </c>
      <c r="AE10" s="41"/>
      <c r="AF10" s="41"/>
      <c r="AG10" s="41"/>
      <c r="AH10" s="41"/>
      <c r="AI10" s="41"/>
      <c r="AJ10" s="41"/>
      <c r="AK10" s="2"/>
      <c r="AL10" s="41">
        <f>データ!V6</f>
        <v>10425</v>
      </c>
      <c r="AM10" s="41"/>
      <c r="AN10" s="41"/>
      <c r="AO10" s="41"/>
      <c r="AP10" s="41"/>
      <c r="AQ10" s="41"/>
      <c r="AR10" s="41"/>
      <c r="AS10" s="41"/>
      <c r="AT10" s="34">
        <f>データ!W6</f>
        <v>4.8</v>
      </c>
      <c r="AU10" s="34"/>
      <c r="AV10" s="34"/>
      <c r="AW10" s="34"/>
      <c r="AX10" s="34"/>
      <c r="AY10" s="34"/>
      <c r="AZ10" s="34"/>
      <c r="BA10" s="34"/>
      <c r="BB10" s="34">
        <f>データ!X6</f>
        <v>2171.88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2ykigoPM0BMc9hCdTJOtpho2dcUST/GYwm1GCgm088B5fIk0AWlMQUHjiHSd5l7QOACfUiNYHwkXRC8s1BHnWA==" saltValue="QR/3kMB7GNHGvFrBV5Lxu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242012</v>
      </c>
      <c r="D6" s="19">
        <f t="shared" si="3"/>
        <v>46</v>
      </c>
      <c r="E6" s="19">
        <f t="shared" si="3"/>
        <v>17</v>
      </c>
      <c r="F6" s="19">
        <f t="shared" si="3"/>
        <v>5</v>
      </c>
      <c r="G6" s="19">
        <f t="shared" si="3"/>
        <v>0</v>
      </c>
      <c r="H6" s="19" t="str">
        <f t="shared" si="3"/>
        <v>三重県　津市</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85.55</v>
      </c>
      <c r="P6" s="20">
        <f t="shared" si="3"/>
        <v>3.91</v>
      </c>
      <c r="Q6" s="20">
        <f t="shared" si="3"/>
        <v>100</v>
      </c>
      <c r="R6" s="20">
        <f t="shared" si="3"/>
        <v>3190</v>
      </c>
      <c r="S6" s="20">
        <f t="shared" si="3"/>
        <v>268388</v>
      </c>
      <c r="T6" s="20">
        <f t="shared" si="3"/>
        <v>711.18</v>
      </c>
      <c r="U6" s="20">
        <f t="shared" si="3"/>
        <v>377.38</v>
      </c>
      <c r="V6" s="20">
        <f t="shared" si="3"/>
        <v>10425</v>
      </c>
      <c r="W6" s="20">
        <f t="shared" si="3"/>
        <v>4.8</v>
      </c>
      <c r="X6" s="20">
        <f t="shared" si="3"/>
        <v>2171.88</v>
      </c>
      <c r="Y6" s="21" t="str">
        <f>IF(Y7="",NA(),Y7)</f>
        <v>-</v>
      </c>
      <c r="Z6" s="21" t="str">
        <f t="shared" ref="Z6:AH6" si="4">IF(Z7="",NA(),Z7)</f>
        <v>-</v>
      </c>
      <c r="AA6" s="21" t="str">
        <f t="shared" si="4"/>
        <v>-</v>
      </c>
      <c r="AB6" s="21" t="str">
        <f t="shared" si="4"/>
        <v>-</v>
      </c>
      <c r="AC6" s="21">
        <f t="shared" si="4"/>
        <v>118.16</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18.64</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562.04</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38.93</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310.83</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61.6</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94.37</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3.88</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242012</v>
      </c>
      <c r="D7" s="23">
        <v>46</v>
      </c>
      <c r="E7" s="23">
        <v>17</v>
      </c>
      <c r="F7" s="23">
        <v>5</v>
      </c>
      <c r="G7" s="23">
        <v>0</v>
      </c>
      <c r="H7" s="23" t="s">
        <v>96</v>
      </c>
      <c r="I7" s="23" t="s">
        <v>97</v>
      </c>
      <c r="J7" s="23" t="s">
        <v>98</v>
      </c>
      <c r="K7" s="23" t="s">
        <v>99</v>
      </c>
      <c r="L7" s="23" t="s">
        <v>100</v>
      </c>
      <c r="M7" s="23" t="s">
        <v>101</v>
      </c>
      <c r="N7" s="24" t="s">
        <v>102</v>
      </c>
      <c r="O7" s="24">
        <v>85.55</v>
      </c>
      <c r="P7" s="24">
        <v>3.91</v>
      </c>
      <c r="Q7" s="24">
        <v>100</v>
      </c>
      <c r="R7" s="24">
        <v>3190</v>
      </c>
      <c r="S7" s="24">
        <v>268388</v>
      </c>
      <c r="T7" s="24">
        <v>711.18</v>
      </c>
      <c r="U7" s="24">
        <v>377.38</v>
      </c>
      <c r="V7" s="24">
        <v>10425</v>
      </c>
      <c r="W7" s="24">
        <v>4.8</v>
      </c>
      <c r="X7" s="24">
        <v>2171.88</v>
      </c>
      <c r="Y7" s="24" t="s">
        <v>102</v>
      </c>
      <c r="Z7" s="24" t="s">
        <v>102</v>
      </c>
      <c r="AA7" s="24" t="s">
        <v>102</v>
      </c>
      <c r="AB7" s="24" t="s">
        <v>102</v>
      </c>
      <c r="AC7" s="24">
        <v>118.16</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18.64</v>
      </c>
      <c r="AZ7" s="24" t="s">
        <v>102</v>
      </c>
      <c r="BA7" s="24" t="s">
        <v>102</v>
      </c>
      <c r="BB7" s="24" t="s">
        <v>102</v>
      </c>
      <c r="BC7" s="24" t="s">
        <v>102</v>
      </c>
      <c r="BD7" s="24">
        <v>41.03</v>
      </c>
      <c r="BE7" s="24">
        <v>47.19</v>
      </c>
      <c r="BF7" s="24" t="s">
        <v>102</v>
      </c>
      <c r="BG7" s="24" t="s">
        <v>102</v>
      </c>
      <c r="BH7" s="24" t="s">
        <v>102</v>
      </c>
      <c r="BI7" s="24" t="s">
        <v>102</v>
      </c>
      <c r="BJ7" s="24">
        <v>562.04</v>
      </c>
      <c r="BK7" s="24" t="s">
        <v>102</v>
      </c>
      <c r="BL7" s="24" t="s">
        <v>102</v>
      </c>
      <c r="BM7" s="24" t="s">
        <v>102</v>
      </c>
      <c r="BN7" s="24" t="s">
        <v>102</v>
      </c>
      <c r="BO7" s="24">
        <v>796.8</v>
      </c>
      <c r="BP7" s="24">
        <v>798.1</v>
      </c>
      <c r="BQ7" s="24" t="s">
        <v>102</v>
      </c>
      <c r="BR7" s="24" t="s">
        <v>102</v>
      </c>
      <c r="BS7" s="24" t="s">
        <v>102</v>
      </c>
      <c r="BT7" s="24" t="s">
        <v>102</v>
      </c>
      <c r="BU7" s="24">
        <v>38.93</v>
      </c>
      <c r="BV7" s="24" t="s">
        <v>102</v>
      </c>
      <c r="BW7" s="24" t="s">
        <v>102</v>
      </c>
      <c r="BX7" s="24" t="s">
        <v>102</v>
      </c>
      <c r="BY7" s="24" t="s">
        <v>102</v>
      </c>
      <c r="BZ7" s="24">
        <v>58.41</v>
      </c>
      <c r="CA7" s="24">
        <v>54.51</v>
      </c>
      <c r="CB7" s="24" t="s">
        <v>102</v>
      </c>
      <c r="CC7" s="24" t="s">
        <v>102</v>
      </c>
      <c r="CD7" s="24" t="s">
        <v>102</v>
      </c>
      <c r="CE7" s="24" t="s">
        <v>102</v>
      </c>
      <c r="CF7" s="24">
        <v>310.83</v>
      </c>
      <c r="CG7" s="24" t="s">
        <v>102</v>
      </c>
      <c r="CH7" s="24" t="s">
        <v>102</v>
      </c>
      <c r="CI7" s="24" t="s">
        <v>102</v>
      </c>
      <c r="CJ7" s="24" t="s">
        <v>102</v>
      </c>
      <c r="CK7" s="24">
        <v>267.33999999999997</v>
      </c>
      <c r="CL7" s="24">
        <v>286.33</v>
      </c>
      <c r="CM7" s="24" t="s">
        <v>102</v>
      </c>
      <c r="CN7" s="24" t="s">
        <v>102</v>
      </c>
      <c r="CO7" s="24" t="s">
        <v>102</v>
      </c>
      <c r="CP7" s="24" t="s">
        <v>102</v>
      </c>
      <c r="CQ7" s="24">
        <v>61.6</v>
      </c>
      <c r="CR7" s="24" t="s">
        <v>102</v>
      </c>
      <c r="CS7" s="24" t="s">
        <v>102</v>
      </c>
      <c r="CT7" s="24" t="s">
        <v>102</v>
      </c>
      <c r="CU7" s="24" t="s">
        <v>102</v>
      </c>
      <c r="CV7" s="24">
        <v>52.34</v>
      </c>
      <c r="CW7" s="24">
        <v>49.92</v>
      </c>
      <c r="CX7" s="24" t="s">
        <v>102</v>
      </c>
      <c r="CY7" s="24" t="s">
        <v>102</v>
      </c>
      <c r="CZ7" s="24" t="s">
        <v>102</v>
      </c>
      <c r="DA7" s="24" t="s">
        <v>102</v>
      </c>
      <c r="DB7" s="24">
        <v>94.37</v>
      </c>
      <c r="DC7" s="24" t="s">
        <v>102</v>
      </c>
      <c r="DD7" s="24" t="s">
        <v>102</v>
      </c>
      <c r="DE7" s="24" t="s">
        <v>102</v>
      </c>
      <c r="DF7" s="24" t="s">
        <v>102</v>
      </c>
      <c r="DG7" s="24">
        <v>90.05</v>
      </c>
      <c r="DH7" s="24">
        <v>87.8</v>
      </c>
      <c r="DI7" s="24" t="s">
        <v>102</v>
      </c>
      <c r="DJ7" s="24" t="s">
        <v>102</v>
      </c>
      <c r="DK7" s="24" t="s">
        <v>102</v>
      </c>
      <c r="DL7" s="24" t="s">
        <v>102</v>
      </c>
      <c r="DM7" s="24">
        <v>3.88</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DATEVALUE($B7-C11&amp;"/1/"&amp;C12)</f>
        <v>37622</v>
      </c>
      <c r="D10" s="27">
        <f>DATEVALUE($B7-D11&amp;"/1/"&amp;D12)</f>
        <v>37988</v>
      </c>
      <c r="E10" s="27">
        <f>DATEVALUE($B7-E11&amp;"/1/"&amp;E12)</f>
        <v>38355</v>
      </c>
      <c r="F10" s="27">
        <f>DATEVALUE($B7-F11&amp;"/1/"&amp;F12)</f>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