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200014\kikaku\産業連関表\01産業連関作表\2020県内外地域間表\公表用資料\HP掲載\"/>
    </mc:Choice>
  </mc:AlternateContent>
  <xr:revisionPtr revIDLastSave="0" documentId="13_ncr:1_{D8B40B1A-D931-49E4-8DE1-E580A593E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1-1" sheetId="1" r:id="rId1"/>
    <sheet name="表1-2" sheetId="2" r:id="rId2"/>
    <sheet name="表1-3" sheetId="3" r:id="rId3"/>
    <sheet name="表1-4" sheetId="4" r:id="rId4"/>
    <sheet name="表1-5" sheetId="5" r:id="rId5"/>
    <sheet name="表1-6" sheetId="6" r:id="rId6"/>
  </sheets>
  <definedNames>
    <definedName name="_xlnm.Print_Titles" localSheetId="0">'表1-1'!$A:$D,'表1-1'!$2:$4</definedName>
    <definedName name="_xlnm.Print_Titles" localSheetId="1">'表1-2'!$B:$D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5" i="6"/>
  <c r="F31" i="6"/>
  <c r="G31" i="6"/>
  <c r="H31" i="6"/>
  <c r="I31" i="6"/>
  <c r="J31" i="6"/>
  <c r="K31" i="6"/>
  <c r="L31" i="6"/>
  <c r="M31" i="6"/>
  <c r="M33" i="6" s="1"/>
  <c r="N31" i="6"/>
  <c r="N33" i="6" s="1"/>
  <c r="O31" i="6"/>
  <c r="P31" i="6"/>
  <c r="P33" i="6" s="1"/>
  <c r="Q31" i="6"/>
  <c r="Q33" i="6" s="1"/>
  <c r="R31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F33" i="6"/>
  <c r="G33" i="6"/>
  <c r="H33" i="6"/>
  <c r="I33" i="6"/>
  <c r="J33" i="6"/>
  <c r="K33" i="6"/>
  <c r="L33" i="6"/>
  <c r="O33" i="6"/>
  <c r="R33" i="6"/>
  <c r="E33" i="6"/>
  <c r="E32" i="6"/>
  <c r="E31" i="6"/>
  <c r="S31" i="5"/>
  <c r="S32" i="5"/>
  <c r="S33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6" i="5"/>
  <c r="S7" i="5"/>
  <c r="S8" i="5"/>
  <c r="S5" i="5"/>
  <c r="F31" i="5"/>
  <c r="F33" i="5" s="1"/>
  <c r="G31" i="5"/>
  <c r="G33" i="5" s="1"/>
  <c r="H31" i="5"/>
  <c r="H33" i="5" s="1"/>
  <c r="I31" i="5"/>
  <c r="J31" i="5"/>
  <c r="J33" i="5" s="1"/>
  <c r="K31" i="5"/>
  <c r="L31" i="5"/>
  <c r="M31" i="5"/>
  <c r="N31" i="5"/>
  <c r="O31" i="5"/>
  <c r="P31" i="5"/>
  <c r="Q31" i="5"/>
  <c r="Q33" i="5" s="1"/>
  <c r="R31" i="5"/>
  <c r="R33" i="5" s="1"/>
  <c r="F32" i="5"/>
  <c r="G32" i="5"/>
  <c r="H32" i="5"/>
  <c r="I32" i="5"/>
  <c r="I33" i="5" s="1"/>
  <c r="J32" i="5"/>
  <c r="K32" i="5"/>
  <c r="L32" i="5"/>
  <c r="M32" i="5"/>
  <c r="N32" i="5"/>
  <c r="O32" i="5"/>
  <c r="P32" i="5"/>
  <c r="Q32" i="5"/>
  <c r="R32" i="5"/>
  <c r="K33" i="5"/>
  <c r="L33" i="5"/>
  <c r="M33" i="5"/>
  <c r="N33" i="5"/>
  <c r="O33" i="5"/>
  <c r="P33" i="5"/>
  <c r="E33" i="5"/>
  <c r="E32" i="5"/>
  <c r="E31" i="5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5" i="4"/>
  <c r="F31" i="4"/>
  <c r="G31" i="4"/>
  <c r="G33" i="4" s="1"/>
  <c r="H31" i="4"/>
  <c r="H33" i="4" s="1"/>
  <c r="I31" i="4"/>
  <c r="J31" i="4"/>
  <c r="J33" i="4" s="1"/>
  <c r="K31" i="4"/>
  <c r="K33" i="4" s="1"/>
  <c r="L31" i="4"/>
  <c r="M31" i="4"/>
  <c r="M33" i="4" s="1"/>
  <c r="N31" i="4"/>
  <c r="O31" i="4"/>
  <c r="P31" i="4"/>
  <c r="Q31" i="4"/>
  <c r="R31" i="4"/>
  <c r="F32" i="4"/>
  <c r="G32" i="4"/>
  <c r="H32" i="4"/>
  <c r="I32" i="4"/>
  <c r="J32" i="4"/>
  <c r="K32" i="4"/>
  <c r="L32" i="4"/>
  <c r="L33" i="4" s="1"/>
  <c r="M32" i="4"/>
  <c r="N32" i="4"/>
  <c r="O32" i="4"/>
  <c r="P32" i="4"/>
  <c r="P33" i="4" s="1"/>
  <c r="Q32" i="4"/>
  <c r="R32" i="4"/>
  <c r="F33" i="4"/>
  <c r="I33" i="4"/>
  <c r="N33" i="4"/>
  <c r="O33" i="4"/>
  <c r="Q33" i="4"/>
  <c r="R33" i="4"/>
  <c r="E33" i="4"/>
  <c r="E32" i="4"/>
  <c r="E31" i="4"/>
  <c r="R5" i="3"/>
  <c r="AG5" i="3"/>
  <c r="R6" i="3"/>
  <c r="AG6" i="3"/>
  <c r="R7" i="3"/>
  <c r="AG7" i="3"/>
  <c r="R8" i="3"/>
  <c r="AG8" i="3"/>
  <c r="R9" i="3"/>
  <c r="AG9" i="3"/>
  <c r="R10" i="3"/>
  <c r="AG10" i="3"/>
  <c r="R11" i="3"/>
  <c r="AG11" i="3"/>
  <c r="AI11" i="3" s="1"/>
  <c r="R12" i="3"/>
  <c r="AG12" i="3"/>
  <c r="R13" i="3"/>
  <c r="AG13" i="3"/>
  <c r="R14" i="3"/>
  <c r="AG14" i="3"/>
  <c r="R15" i="3"/>
  <c r="AG15" i="3"/>
  <c r="R16" i="3"/>
  <c r="AG16" i="3"/>
  <c r="R17" i="3"/>
  <c r="AG17" i="3"/>
  <c r="AI17" i="3" s="1"/>
  <c r="E18" i="3"/>
  <c r="F18" i="3"/>
  <c r="G18" i="3"/>
  <c r="H18" i="3"/>
  <c r="H35" i="3" s="1"/>
  <c r="I18" i="3"/>
  <c r="J18" i="3"/>
  <c r="K18" i="3"/>
  <c r="L18" i="3"/>
  <c r="M18" i="3"/>
  <c r="N18" i="3"/>
  <c r="O18" i="3"/>
  <c r="P18" i="3"/>
  <c r="Q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R20" i="3"/>
  <c r="AG20" i="3"/>
  <c r="R21" i="3"/>
  <c r="AG21" i="3"/>
  <c r="R22" i="3"/>
  <c r="AG22" i="3"/>
  <c r="R23" i="3"/>
  <c r="AG23" i="3"/>
  <c r="AI23" i="3" s="1"/>
  <c r="R24" i="3"/>
  <c r="AG24" i="3"/>
  <c r="R25" i="3"/>
  <c r="AG25" i="3"/>
  <c r="R26" i="3"/>
  <c r="AG26" i="3"/>
  <c r="R27" i="3"/>
  <c r="AG27" i="3"/>
  <c r="R28" i="3"/>
  <c r="AG28" i="3"/>
  <c r="R29" i="3"/>
  <c r="AG29" i="3"/>
  <c r="AI29" i="3" s="1"/>
  <c r="R30" i="3"/>
  <c r="AG30" i="3"/>
  <c r="R31" i="3"/>
  <c r="AG31" i="3"/>
  <c r="AI31" i="3" s="1"/>
  <c r="R32" i="3"/>
  <c r="AG32" i="3"/>
  <c r="E33" i="3"/>
  <c r="F33" i="3"/>
  <c r="G33" i="3"/>
  <c r="H33" i="3"/>
  <c r="I33" i="3"/>
  <c r="J33" i="3"/>
  <c r="K33" i="3"/>
  <c r="K35" i="3" s="1"/>
  <c r="L33" i="3"/>
  <c r="L35" i="3" s="1"/>
  <c r="M33" i="3"/>
  <c r="N33" i="3"/>
  <c r="O33" i="3"/>
  <c r="P33" i="3"/>
  <c r="Q33" i="3"/>
  <c r="T33" i="3"/>
  <c r="U33" i="3"/>
  <c r="U35" i="3" s="1"/>
  <c r="V33" i="3"/>
  <c r="W33" i="3"/>
  <c r="X33" i="3"/>
  <c r="Y33" i="3"/>
  <c r="Z33" i="3"/>
  <c r="AA33" i="3"/>
  <c r="AB33" i="3"/>
  <c r="AC33" i="3"/>
  <c r="AD33" i="3"/>
  <c r="AE33" i="3"/>
  <c r="AF33" i="3"/>
  <c r="AF35" i="3" s="1"/>
  <c r="AD35" i="3"/>
  <c r="AF34" i="3" l="1"/>
  <c r="AI28" i="3"/>
  <c r="AB35" i="3"/>
  <c r="AI22" i="3"/>
  <c r="AA34" i="3"/>
  <c r="G35" i="3"/>
  <c r="O35" i="3"/>
  <c r="S32" i="3"/>
  <c r="AI25" i="3"/>
  <c r="S28" i="3"/>
  <c r="I34" i="3"/>
  <c r="S20" i="3"/>
  <c r="AH15" i="3"/>
  <c r="AC19" i="3"/>
  <c r="Y35" i="3"/>
  <c r="X35" i="3"/>
  <c r="U19" i="3"/>
  <c r="AH13" i="3"/>
  <c r="V35" i="3"/>
  <c r="AI15" i="3"/>
  <c r="AI9" i="3"/>
  <c r="S12" i="3"/>
  <c r="K19" i="3"/>
  <c r="AI7" i="3"/>
  <c r="AI26" i="3"/>
  <c r="S30" i="3"/>
  <c r="N34" i="3"/>
  <c r="AH5" i="3"/>
  <c r="P34" i="3"/>
  <c r="AC35" i="3"/>
  <c r="J34" i="3"/>
  <c r="S16" i="3"/>
  <c r="Z35" i="3"/>
  <c r="S24" i="3"/>
  <c r="S14" i="3"/>
  <c r="AI27" i="3"/>
  <c r="AI13" i="3"/>
  <c r="AH11" i="3"/>
  <c r="V34" i="3"/>
  <c r="J35" i="3"/>
  <c r="AB34" i="3"/>
  <c r="N35" i="3"/>
  <c r="AI32" i="3"/>
  <c r="S22" i="3"/>
  <c r="AH17" i="3"/>
  <c r="S8" i="3"/>
  <c r="AH7" i="3"/>
  <c r="S26" i="3"/>
  <c r="AI30" i="3"/>
  <c r="S10" i="3"/>
  <c r="W34" i="3"/>
  <c r="E34" i="3"/>
  <c r="AI24" i="3"/>
  <c r="AH9" i="3"/>
  <c r="AI21" i="3"/>
  <c r="AH20" i="3"/>
  <c r="AH22" i="3"/>
  <c r="AH24" i="3"/>
  <c r="AH26" i="3"/>
  <c r="AH28" i="3"/>
  <c r="AH30" i="3"/>
  <c r="AH32" i="3"/>
  <c r="AE19" i="3"/>
  <c r="AE35" i="3"/>
  <c r="AA19" i="3"/>
  <c r="AA35" i="3"/>
  <c r="W19" i="3"/>
  <c r="W35" i="3"/>
  <c r="Q19" i="3"/>
  <c r="Q35" i="3"/>
  <c r="M19" i="3"/>
  <c r="M35" i="3"/>
  <c r="I19" i="3"/>
  <c r="I35" i="3"/>
  <c r="E19" i="3"/>
  <c r="E35" i="3"/>
  <c r="S5" i="3"/>
  <c r="S7" i="3"/>
  <c r="S9" i="3"/>
  <c r="S11" i="3"/>
  <c r="S13" i="3"/>
  <c r="S15" i="3"/>
  <c r="S17" i="3"/>
  <c r="AE34" i="3"/>
  <c r="Z34" i="3"/>
  <c r="T34" i="3"/>
  <c r="M34" i="3"/>
  <c r="H34" i="3"/>
  <c r="Z19" i="3"/>
  <c r="P19" i="3"/>
  <c r="H19" i="3"/>
  <c r="AI16" i="3"/>
  <c r="AI14" i="3"/>
  <c r="AI12" i="3"/>
  <c r="AI10" i="3"/>
  <c r="AI8" i="3"/>
  <c r="AI6" i="3"/>
  <c r="T35" i="3"/>
  <c r="AD34" i="3"/>
  <c r="X34" i="3"/>
  <c r="Q34" i="3"/>
  <c r="L34" i="3"/>
  <c r="F34" i="3"/>
  <c r="S21" i="3"/>
  <c r="S23" i="3"/>
  <c r="S25" i="3"/>
  <c r="S27" i="3"/>
  <c r="S29" i="3"/>
  <c r="S31" i="3"/>
  <c r="Y19" i="3"/>
  <c r="O19" i="3"/>
  <c r="G19" i="3"/>
  <c r="AI5" i="3"/>
  <c r="AH6" i="3"/>
  <c r="AH8" i="3"/>
  <c r="AH10" i="3"/>
  <c r="AH12" i="3"/>
  <c r="AH14" i="3"/>
  <c r="AH16" i="3"/>
  <c r="P35" i="3"/>
  <c r="F35" i="3"/>
  <c r="AC34" i="3"/>
  <c r="Y34" i="3"/>
  <c r="U34" i="3"/>
  <c r="O34" i="3"/>
  <c r="K34" i="3"/>
  <c r="G34" i="3"/>
  <c r="AH31" i="3"/>
  <c r="AH29" i="3"/>
  <c r="AH27" i="3"/>
  <c r="AH25" i="3"/>
  <c r="AH23" i="3"/>
  <c r="AH21" i="3"/>
  <c r="AI20" i="3"/>
  <c r="AD19" i="3"/>
  <c r="V19" i="3"/>
  <c r="L19" i="3"/>
  <c r="AF19" i="3"/>
  <c r="AB19" i="3"/>
  <c r="X19" i="3"/>
  <c r="T19" i="3"/>
  <c r="N19" i="3"/>
  <c r="J19" i="3"/>
  <c r="F19" i="3"/>
  <c r="S6" i="3"/>
  <c r="P36" i="3" l="1"/>
  <c r="AJ5" i="3"/>
  <c r="AJ13" i="3"/>
  <c r="AJ6" i="3"/>
  <c r="AJ14" i="3"/>
  <c r="I36" i="3"/>
  <c r="Q36" i="3"/>
  <c r="AA36" i="3"/>
  <c r="AJ23" i="3"/>
  <c r="AJ31" i="3"/>
  <c r="N36" i="3"/>
  <c r="V36" i="3"/>
  <c r="AJ22" i="3"/>
  <c r="AJ20" i="3"/>
  <c r="AC36" i="3"/>
  <c r="AJ7" i="3"/>
  <c r="AJ15" i="3"/>
  <c r="G36" i="3"/>
  <c r="AJ8" i="3"/>
  <c r="AJ16" i="3"/>
  <c r="AJ25" i="3"/>
  <c r="O36" i="3"/>
  <c r="X36" i="3"/>
  <c r="AJ28" i="3"/>
  <c r="AJ30" i="3"/>
  <c r="F36" i="3"/>
  <c r="AJ9" i="3"/>
  <c r="AJ17" i="3"/>
  <c r="T36" i="3"/>
  <c r="AJ10" i="3"/>
  <c r="U36" i="3"/>
  <c r="E36" i="3"/>
  <c r="J36" i="3"/>
  <c r="AB36" i="3"/>
  <c r="M36" i="3"/>
  <c r="W36" i="3"/>
  <c r="AE36" i="3"/>
  <c r="AJ27" i="3"/>
  <c r="AJ24" i="3"/>
  <c r="AF36" i="3"/>
  <c r="L36" i="3"/>
  <c r="H36" i="3"/>
  <c r="K36" i="3"/>
  <c r="AJ11" i="3"/>
  <c r="Y36" i="3"/>
  <c r="AJ12" i="3"/>
  <c r="AJ21" i="3"/>
  <c r="AJ29" i="3"/>
  <c r="AJ32" i="3"/>
  <c r="AJ26" i="3"/>
  <c r="AD36" i="3"/>
  <c r="Z36" i="3"/>
</calcChain>
</file>

<file path=xl/sharedStrings.xml><?xml version="1.0" encoding="utf-8"?>
<sst xmlns="http://schemas.openxmlformats.org/spreadsheetml/2006/main" count="658" uniqueCount="76">
  <si>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</si>
  <si>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</si>
  <si>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</si>
  <si>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</si>
  <si>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</si>
  <si>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</si>
  <si>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</si>
  <si>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</si>
  <si>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</si>
  <si>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</si>
  <si>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内生部門計</t>
  </si>
  <si>
    <t>域外中間投入計</t>
  </si>
  <si>
    <t>分類不明</t>
  </si>
  <si>
    <t>サービス業</t>
  </si>
  <si>
    <t>公務　　　　　　　　</t>
  </si>
  <si>
    <t>情報通信</t>
  </si>
  <si>
    <t>運輸・郵便　　　</t>
  </si>
  <si>
    <t>不動産　　　　　　　</t>
  </si>
  <si>
    <t>金融・保険　　　　　</t>
  </si>
  <si>
    <t>商業　　　　　　　　</t>
  </si>
  <si>
    <t>電力・ガス・水道</t>
  </si>
  <si>
    <t>建設</t>
  </si>
  <si>
    <t>製造業</t>
  </si>
  <si>
    <t>鉱業</t>
  </si>
  <si>
    <t>農林漁業</t>
  </si>
  <si>
    <t>県外</t>
  </si>
  <si>
    <t>域内中間投入計</t>
  </si>
  <si>
    <t>県内</t>
  </si>
  <si>
    <t>中間投入</t>
  </si>
  <si>
    <t>（控除）輸入計</t>
  </si>
  <si>
    <t>輸出計</t>
  </si>
  <si>
    <t>県内需要合計</t>
  </si>
  <si>
    <t>最終需要計</t>
  </si>
  <si>
    <t>域外最終需要計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</si>
  <si>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</si>
  <si>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</si>
  <si>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</si>
  <si>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</si>
  <si>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</si>
  <si>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</si>
  <si>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域内最終需要計</t>
  </si>
  <si>
    <t>中間総需要合計</t>
  </si>
  <si>
    <t>域外中間需要計</t>
  </si>
  <si>
    <t>域内中間需要計</t>
  </si>
  <si>
    <t>最終需要</t>
  </si>
  <si>
    <t>中間需要</t>
  </si>
  <si>
    <t>表1-1 生産者価格評価表</t>
    <phoneticPr fontId="3"/>
  </si>
  <si>
    <t>県外</t>
    <rPh sb="1" eb="2">
      <t>ガイ</t>
    </rPh>
    <phoneticPr fontId="7"/>
  </si>
  <si>
    <t>三重県</t>
    <phoneticPr fontId="7"/>
  </si>
  <si>
    <t>県外</t>
    <rPh sb="0" eb="2">
      <t>ケンガイ</t>
    </rPh>
    <phoneticPr fontId="3"/>
  </si>
  <si>
    <t>影響力係数</t>
    <rPh sb="0" eb="3">
      <t>エイキョウリョク</t>
    </rPh>
    <rPh sb="3" eb="5">
      <t>ケイスウ</t>
    </rPh>
    <phoneticPr fontId="7"/>
  </si>
  <si>
    <t>列総和</t>
    <rPh sb="0" eb="1">
      <t>レツ</t>
    </rPh>
    <rPh sb="1" eb="3">
      <t>ソウワ</t>
    </rPh>
    <rPh sb="2" eb="3">
      <t>ワ</t>
    </rPh>
    <phoneticPr fontId="7"/>
  </si>
  <si>
    <t>域内列和</t>
    <rPh sb="0" eb="2">
      <t>イキナイ</t>
    </rPh>
    <rPh sb="2" eb="3">
      <t>レツ</t>
    </rPh>
    <rPh sb="3" eb="4">
      <t>ワ</t>
    </rPh>
    <phoneticPr fontId="7"/>
  </si>
  <si>
    <t>県内</t>
    <rPh sb="0" eb="2">
      <t>ケンナイ</t>
    </rPh>
    <phoneticPr fontId="3"/>
  </si>
  <si>
    <t>感応度係数</t>
    <rPh sb="0" eb="3">
      <t>カンノウド</t>
    </rPh>
    <rPh sb="3" eb="5">
      <t>ケイスウ</t>
    </rPh>
    <phoneticPr fontId="10"/>
  </si>
  <si>
    <t>行総和</t>
    <rPh sb="0" eb="1">
      <t>ギョウ</t>
    </rPh>
    <rPh sb="1" eb="2">
      <t>ソウ</t>
    </rPh>
    <rPh sb="2" eb="3">
      <t>ワ</t>
    </rPh>
    <phoneticPr fontId="10"/>
  </si>
  <si>
    <t>域内行和</t>
    <rPh sb="0" eb="2">
      <t>イキナイ</t>
    </rPh>
    <rPh sb="2" eb="3">
      <t>ギョウ</t>
    </rPh>
    <rPh sb="3" eb="4">
      <t>ワ</t>
    </rPh>
    <phoneticPr fontId="10"/>
  </si>
  <si>
    <t>合計</t>
  </si>
  <si>
    <t>平均</t>
  </si>
  <si>
    <t>最終需要項目別生産誘発依存度</t>
  </si>
  <si>
    <t>県外計</t>
  </si>
  <si>
    <t>県内計</t>
  </si>
  <si>
    <t>表1-4 最終需要項目別生産誘発額_係数_依存度</t>
    <phoneticPr fontId="3"/>
  </si>
  <si>
    <t>最終需要項目別粗付加価値誘発依存度</t>
  </si>
  <si>
    <t>最終需要項目別粗付加価値誘発係数</t>
  </si>
  <si>
    <t>最終需要項目別粗付加価値誘発額</t>
  </si>
  <si>
    <t>表1-5 最終需要項目別粗付加価値誘発額_係数_依存度 最終需要項目別粗付加価値誘発額（粗付加価値誘発係数に最終需要項目別生産誘発額を乗じる）：　Ｖ＾B[（F－M＾F★）＋E]　=　Ｖ＾(BF-BM＾F★)+Ｖ＾BE</t>
    <phoneticPr fontId="3"/>
  </si>
  <si>
    <t>最終需要項目別輸入誘発依存度</t>
  </si>
  <si>
    <t>最終需要項目別輸入誘発係数</t>
  </si>
  <si>
    <t>最終需要項目別輸入誘発額</t>
  </si>
  <si>
    <t>表1-6 最終需要項目別輸入誘発額_係数_依存度</t>
    <phoneticPr fontId="3"/>
  </si>
  <si>
    <t>表1-2 投入係数表 A</t>
    <phoneticPr fontId="3"/>
  </si>
  <si>
    <t>表1-3 逆行列係数表 B=[I-(A-MA*)]-1</t>
    <phoneticPr fontId="3"/>
  </si>
  <si>
    <t>最終需要項目別生産誘発額：　B[（F－M＾F※）＋E]　=　(BF-BM＾F※)+BE</t>
    <phoneticPr fontId="3"/>
  </si>
  <si>
    <t>最終需要項目別生産誘発係数：　B[（F－M＾F※）＋E]（Ｆ＾）-1</t>
    <phoneticPr fontId="3"/>
  </si>
  <si>
    <t>令和２年三重県内外２地域間産業連関表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</si>
</sst>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"/>
    <numFmt numFmtId="177" formatCode="#,##0.000000;[Red]\-#,##0.000000"/>
    <numFmt numFmtId="178" formatCode="#,##0_ "/>
    <numFmt numFmtId="179" formatCode="#,##0.000000_ ;[Red]\-#,##0.000000\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66">
    <xf numFmtId="0" fontId="0" fillId="0" borderId="0" xfId="0"/>
    <xf numFmtId="0" fontId="2" fillId="0" borderId="0" xfId="0" applyFont="1"/>
    <xf numFmtId="38" fontId="2" fillId="0" borderId="0" xfId="1" applyFont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4" xfId="1" applyFont="1" applyBorder="1">
      <alignment vertical="center"/>
    </xf>
    <xf numFmtId="0" fontId="2" fillId="0" borderId="5" xfId="0" applyFont="1" applyBorder="1" applyAlignment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6" xfId="1" applyFont="1" applyBorder="1" applyAlignment="1">
      <alignment vertical="center" shrinkToFit="1"/>
    </xf>
    <xf numFmtId="38" fontId="2" fillId="0" borderId="8" xfId="1" applyFont="1" applyBorder="1">
      <alignment vertical="center"/>
    </xf>
    <xf numFmtId="38" fontId="2" fillId="0" borderId="8" xfId="1" applyFont="1" applyBorder="1" applyAlignment="1">
      <alignment vertical="center" shrinkToFit="1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0" fontId="2" fillId="0" borderId="0" xfId="0" applyFont="1" applyAlignment="1">
      <alignment vertical="center"/>
    </xf>
    <xf numFmtId="0" fontId="5" fillId="2" borderId="0" xfId="2" applyNumberFormat="1" applyFont="1" applyFill="1" applyBorder="1" applyAlignment="1">
      <alignment horizontal="right"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3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38" fontId="2" fillId="0" borderId="13" xfId="1" applyFont="1" applyBorder="1">
      <alignment vertical="center"/>
    </xf>
    <xf numFmtId="0" fontId="2" fillId="0" borderId="4" xfId="0" applyFont="1" applyBorder="1" applyAlignment="1">
      <alignment vertical="center"/>
    </xf>
    <xf numFmtId="38" fontId="2" fillId="0" borderId="9" xfId="1" applyFont="1" applyBorder="1" applyAlignment="1">
      <alignment vertical="center" shrinkToFit="1"/>
    </xf>
    <xf numFmtId="38" fontId="2" fillId="0" borderId="4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0" xfId="1" applyFont="1" applyAlignment="1">
      <alignment vertical="center" shrinkToFit="1"/>
    </xf>
    <xf numFmtId="38" fontId="2" fillId="0" borderId="0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11" xfId="1" applyFont="1" applyBorder="1" applyAlignment="1">
      <alignment vertical="center" shrinkToFit="1"/>
    </xf>
    <xf numFmtId="38" fontId="2" fillId="0" borderId="15" xfId="1" applyFont="1" applyBorder="1">
      <alignment vertical="center"/>
    </xf>
    <xf numFmtId="38" fontId="2" fillId="0" borderId="15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2" fillId="0" borderId="4" xfId="0" applyNumberFormat="1" applyFont="1" applyBorder="1"/>
    <xf numFmtId="176" fontId="2" fillId="0" borderId="5" xfId="0" applyNumberFormat="1" applyFont="1" applyBorder="1"/>
    <xf numFmtId="176" fontId="2" fillId="0" borderId="14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4" xfId="0" applyFont="1" applyFill="1" applyBorder="1"/>
    <xf numFmtId="0" fontId="2" fillId="0" borderId="14" xfId="0" applyFont="1" applyFill="1" applyBorder="1" applyAlignment="1">
      <alignment vertical="center"/>
    </xf>
    <xf numFmtId="176" fontId="2" fillId="0" borderId="9" xfId="0" applyNumberFormat="1" applyFont="1" applyBorder="1"/>
    <xf numFmtId="176" fontId="2" fillId="0" borderId="0" xfId="0" applyNumberFormat="1" applyFont="1" applyBorder="1"/>
    <xf numFmtId="176" fontId="2" fillId="0" borderId="10" xfId="0" applyNumberFormat="1" applyFont="1" applyBorder="1"/>
    <xf numFmtId="0" fontId="2" fillId="0" borderId="9" xfId="0" applyFont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76" fontId="2" fillId="0" borderId="11" xfId="0" applyNumberFormat="1" applyFont="1" applyBorder="1"/>
    <xf numFmtId="176" fontId="2" fillId="0" borderId="7" xfId="0" applyNumberFormat="1" applyFont="1" applyBorder="1"/>
    <xf numFmtId="176" fontId="2" fillId="0" borderId="12" xfId="0" applyNumberFormat="1" applyFont="1" applyBorder="1"/>
    <xf numFmtId="0" fontId="2" fillId="0" borderId="11" xfId="0" applyFont="1" applyBorder="1"/>
    <xf numFmtId="0" fontId="2" fillId="0" borderId="12" xfId="0" applyFont="1" applyFill="1" applyBorder="1"/>
    <xf numFmtId="0" fontId="2" fillId="0" borderId="12" xfId="0" applyFont="1" applyFill="1" applyBorder="1" applyAlignment="1">
      <alignment vertical="center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/>
    <xf numFmtId="0" fontId="2" fillId="2" borderId="12" xfId="0" applyFont="1" applyFill="1" applyBorder="1" applyAlignment="1">
      <alignment vertical="center"/>
    </xf>
    <xf numFmtId="177" fontId="2" fillId="0" borderId="5" xfId="1" applyNumberFormat="1" applyFont="1" applyBorder="1" applyAlignment="1"/>
    <xf numFmtId="177" fontId="2" fillId="0" borderId="14" xfId="1" applyNumberFormat="1" applyFont="1" applyBorder="1" applyAlignment="1"/>
    <xf numFmtId="177" fontId="2" fillId="0" borderId="4" xfId="1" applyNumberFormat="1" applyFont="1" applyBorder="1" applyAlignment="1"/>
    <xf numFmtId="178" fontId="8" fillId="2" borderId="4" xfId="3" applyNumberFormat="1" applyFont="1" applyFill="1" applyBorder="1">
      <alignment vertical="center"/>
    </xf>
    <xf numFmtId="177" fontId="2" fillId="0" borderId="0" xfId="1" applyNumberFormat="1" applyFont="1" applyBorder="1" applyAlignment="1"/>
    <xf numFmtId="177" fontId="2" fillId="0" borderId="10" xfId="1" applyNumberFormat="1" applyFont="1" applyBorder="1" applyAlignment="1"/>
    <xf numFmtId="177" fontId="2" fillId="0" borderId="9" xfId="1" applyNumberFormat="1" applyFont="1" applyBorder="1" applyAlignment="1"/>
    <xf numFmtId="178" fontId="8" fillId="2" borderId="4" xfId="3" applyNumberFormat="1" applyFont="1" applyFill="1" applyBorder="1" applyAlignment="1">
      <alignment vertical="center" shrinkToFit="1"/>
    </xf>
    <xf numFmtId="0" fontId="2" fillId="0" borderId="14" xfId="0" applyFont="1" applyBorder="1"/>
    <xf numFmtId="0" fontId="2" fillId="0" borderId="15" xfId="0" applyFont="1" applyBorder="1"/>
    <xf numFmtId="177" fontId="2" fillId="0" borderId="7" xfId="1" applyNumberFormat="1" applyFont="1" applyBorder="1" applyAlignment="1"/>
    <xf numFmtId="177" fontId="2" fillId="0" borderId="12" xfId="1" applyNumberFormat="1" applyFont="1" applyBorder="1" applyAlignment="1"/>
    <xf numFmtId="177" fontId="2" fillId="0" borderId="11" xfId="1" applyNumberFormat="1" applyFont="1" applyBorder="1" applyAlignment="1"/>
    <xf numFmtId="0" fontId="2" fillId="0" borderId="8" xfId="0" applyFont="1" applyBorder="1"/>
    <xf numFmtId="177" fontId="2" fillId="0" borderId="15" xfId="1" applyNumberFormat="1" applyFont="1" applyBorder="1" applyAlignment="1"/>
    <xf numFmtId="179" fontId="2" fillId="0" borderId="4" xfId="0" applyNumberFormat="1" applyFont="1" applyBorder="1"/>
    <xf numFmtId="177" fontId="2" fillId="0" borderId="8" xfId="1" applyNumberFormat="1" applyFont="1" applyBorder="1" applyAlignment="1"/>
    <xf numFmtId="179" fontId="2" fillId="0" borderId="9" xfId="0" applyNumberFormat="1" applyFont="1" applyBorder="1"/>
    <xf numFmtId="0" fontId="2" fillId="0" borderId="10" xfId="0" applyFont="1" applyBorder="1"/>
    <xf numFmtId="177" fontId="2" fillId="0" borderId="6" xfId="1" applyNumberFormat="1" applyFont="1" applyBorder="1" applyAlignment="1"/>
    <xf numFmtId="0" fontId="2" fillId="0" borderId="6" xfId="0" applyFont="1" applyBorder="1"/>
    <xf numFmtId="179" fontId="2" fillId="0" borderId="11" xfId="0" applyNumberFormat="1" applyFont="1" applyBorder="1"/>
    <xf numFmtId="0" fontId="9" fillId="2" borderId="8" xfId="4" applyNumberFormat="1" applyFont="1" applyFill="1" applyBorder="1" applyAlignment="1">
      <alignment horizontal="center" vertical="center" wrapText="1"/>
    </xf>
    <xf numFmtId="0" fontId="9" fillId="2" borderId="9" xfId="4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/>
    <xf numFmtId="0" fontId="2" fillId="0" borderId="2" xfId="0" applyFont="1" applyBorder="1"/>
    <xf numFmtId="176" fontId="2" fillId="0" borderId="16" xfId="0" applyNumberFormat="1" applyFont="1" applyBorder="1"/>
    <xf numFmtId="176" fontId="2" fillId="0" borderId="17" xfId="0" applyNumberFormat="1" applyFont="1" applyBorder="1"/>
    <xf numFmtId="176" fontId="2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38" fontId="2" fillId="0" borderId="16" xfId="1" applyFont="1" applyBorder="1" applyAlignment="1"/>
    <xf numFmtId="38" fontId="2" fillId="0" borderId="17" xfId="1" applyFont="1" applyBorder="1" applyAlignment="1"/>
    <xf numFmtId="38" fontId="2" fillId="0" borderId="18" xfId="1" applyFont="1" applyBorder="1" applyAlignment="1"/>
    <xf numFmtId="38" fontId="2" fillId="0" borderId="19" xfId="1" applyFont="1" applyBorder="1" applyAlignment="1"/>
    <xf numFmtId="38" fontId="2" fillId="0" borderId="20" xfId="1" applyFont="1" applyBorder="1" applyAlignment="1"/>
    <xf numFmtId="38" fontId="2" fillId="0" borderId="21" xfId="1" applyFont="1" applyBorder="1" applyAlignment="1"/>
    <xf numFmtId="0" fontId="2" fillId="0" borderId="20" xfId="0" applyFont="1" applyBorder="1"/>
    <xf numFmtId="0" fontId="2" fillId="0" borderId="21" xfId="0" applyFont="1" applyBorder="1"/>
    <xf numFmtId="38" fontId="2" fillId="0" borderId="22" xfId="1" applyFont="1" applyBorder="1" applyAlignment="1"/>
    <xf numFmtId="38" fontId="2" fillId="0" borderId="23" xfId="1" applyFont="1" applyBorder="1" applyAlignment="1"/>
    <xf numFmtId="38" fontId="2" fillId="0" borderId="24" xfId="1" applyFont="1" applyBorder="1" applyAlignment="1"/>
    <xf numFmtId="0" fontId="2" fillId="0" borderId="23" xfId="0" applyFont="1" applyBorder="1"/>
    <xf numFmtId="0" fontId="2" fillId="0" borderId="24" xfId="0" applyFont="1" applyBorder="1"/>
    <xf numFmtId="38" fontId="2" fillId="0" borderId="4" xfId="1" applyFont="1" applyBorder="1" applyAlignment="1">
      <alignment shrinkToFit="1"/>
    </xf>
    <xf numFmtId="38" fontId="2" fillId="0" borderId="5" xfId="1" applyFont="1" applyBorder="1" applyAlignment="1">
      <alignment shrinkToFit="1"/>
    </xf>
    <xf numFmtId="38" fontId="2" fillId="0" borderId="14" xfId="1" applyFont="1" applyBorder="1" applyAlignment="1">
      <alignment shrinkToFit="1"/>
    </xf>
    <xf numFmtId="38" fontId="2" fillId="0" borderId="4" xfId="1" applyFont="1" applyBorder="1" applyAlignment="1"/>
    <xf numFmtId="38" fontId="2" fillId="0" borderId="5" xfId="1" applyFont="1" applyBorder="1" applyAlignment="1"/>
    <xf numFmtId="38" fontId="2" fillId="0" borderId="14" xfId="1" applyFont="1" applyBorder="1" applyAlignment="1"/>
    <xf numFmtId="38" fontId="2" fillId="0" borderId="9" xfId="1" applyFont="1" applyBorder="1" applyAlignment="1">
      <alignment shrinkToFit="1"/>
    </xf>
    <xf numFmtId="38" fontId="2" fillId="0" borderId="0" xfId="1" applyFont="1" applyBorder="1" applyAlignment="1">
      <alignment shrinkToFit="1"/>
    </xf>
    <xf numFmtId="38" fontId="2" fillId="0" borderId="10" xfId="1" applyFont="1" applyBorder="1" applyAlignment="1">
      <alignment shrinkToFit="1"/>
    </xf>
    <xf numFmtId="38" fontId="2" fillId="0" borderId="9" xfId="1" applyFont="1" applyBorder="1" applyAlignment="1"/>
    <xf numFmtId="38" fontId="2" fillId="0" borderId="0" xfId="1" applyFont="1" applyBorder="1" applyAlignment="1"/>
    <xf numFmtId="38" fontId="2" fillId="0" borderId="10" xfId="1" applyFont="1" applyBorder="1" applyAlignment="1"/>
    <xf numFmtId="38" fontId="2" fillId="0" borderId="11" xfId="1" applyFont="1" applyBorder="1" applyAlignment="1">
      <alignment shrinkToFit="1"/>
    </xf>
    <xf numFmtId="38" fontId="2" fillId="0" borderId="7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11" xfId="1" applyFont="1" applyBorder="1" applyAlignment="1"/>
    <xf numFmtId="38" fontId="2" fillId="0" borderId="7" xfId="1" applyFont="1" applyBorder="1" applyAlignment="1"/>
    <xf numFmtId="38" fontId="2" fillId="0" borderId="12" xfId="1" applyFont="1" applyBorder="1" applyAlignment="1"/>
    <xf numFmtId="0" fontId="2" fillId="0" borderId="13" xfId="0" applyFont="1" applyBorder="1" applyAlignment="1">
      <alignment horizontal="center" wrapText="1"/>
    </xf>
    <xf numFmtId="176" fontId="2" fillId="0" borderId="25" xfId="0" applyNumberFormat="1" applyFont="1" applyBorder="1"/>
    <xf numFmtId="176" fontId="2" fillId="0" borderId="0" xfId="0" applyNumberFormat="1" applyFont="1"/>
    <xf numFmtId="38" fontId="2" fillId="0" borderId="0" xfId="0" applyNumberFormat="1" applyFont="1"/>
    <xf numFmtId="38" fontId="2" fillId="0" borderId="6" xfId="1" applyFont="1" applyBorder="1" applyAlignment="1"/>
    <xf numFmtId="38" fontId="2" fillId="0" borderId="8" xfId="1" applyFont="1" applyBorder="1" applyAlignment="1"/>
    <xf numFmtId="38" fontId="2" fillId="0" borderId="15" xfId="1" applyFont="1" applyBorder="1" applyAlignment="1"/>
    <xf numFmtId="38" fontId="2" fillId="0" borderId="26" xfId="1" applyFont="1" applyBorder="1" applyAlignment="1"/>
    <xf numFmtId="38" fontId="2" fillId="0" borderId="0" xfId="1" applyFont="1" applyAlignment="1">
      <alignment vertical="center" wrapText="1"/>
    </xf>
    <xf numFmtId="38" fontId="2" fillId="0" borderId="5" xfId="1" applyFont="1" applyBorder="1" applyAlignment="1">
      <alignment horizontal="left" vertical="center" wrapText="1"/>
    </xf>
    <xf numFmtId="38" fontId="2" fillId="0" borderId="4" xfId="1" applyFont="1" applyBorder="1" applyAlignment="1">
      <alignment horizontal="left" vertical="center" wrapText="1"/>
    </xf>
  </cellXfs>
  <cellStyles count="5">
    <cellStyle name="桁区切り" xfId="1" builtinId="6"/>
    <cellStyle name="標準" xfId="0" builtinId="0"/>
    <cellStyle name="標準 2" xfId="4" xr:uid="{00000000-0005-0000-0000-000002000000}"/>
    <cellStyle name="標準 20" xfId="2" xr:uid="{00000000-0005-0000-0000-000003000000}"/>
    <cellStyle name="標準_01_全国表・県表・県外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Z41"/>
  <sheetViews>
    <sheetView showGridLines="0" tabSelected="1" view="pageBreakPreview" zoomScaleNormal="100" zoomScaleSheetLayoutView="100" workbookViewId="0"/>
  </sheetViews>
  <sheetFormatPr defaultRowHeight="11.25" x14ac:dyDescent="0.15"/>
  <cols>
    <col min="1" max="1" width="9" style="1"/>
    <col min="2" max="2" width="4.5" style="1" bestFit="1" customWidth="1"/>
    <col min="3" max="3" width="4.125" style="1" customWidth="1"/>
    <col min="4" max="4" width="30.5" style="1" bestFit="1" customWidth="1"/>
    <col min="5" max="31" width="9" style="1" customWidth="1"/>
    <col min="32" max="32" width="9.125" style="1" customWidth="1"/>
    <col min="33" max="33" width="11.375" style="1" bestFit="1" customWidth="1"/>
    <col min="34" max="41" width="9.25" style="1" bestFit="1" customWidth="1"/>
    <col min="42" max="43" width="9.75" style="1" bestFit="1" customWidth="1"/>
    <col min="44" max="44" width="9.25" style="1" bestFit="1" customWidth="1"/>
    <col min="45" max="45" width="9.75" style="1" bestFit="1" customWidth="1"/>
    <col min="46" max="46" width="9.25" style="1" bestFit="1" customWidth="1"/>
    <col min="47" max="48" width="9.75" style="1" bestFit="1" customWidth="1"/>
    <col min="49" max="49" width="11.375" style="1" bestFit="1" customWidth="1"/>
    <col min="50" max="50" width="9.25" style="1" bestFit="1" customWidth="1"/>
    <col min="51" max="51" width="10.5" style="1" bestFit="1" customWidth="1"/>
    <col min="52" max="52" width="11.375" style="1" bestFit="1" customWidth="1"/>
    <col min="53" max="16384" width="9" style="1"/>
  </cols>
  <sheetData>
    <row r="1" spans="1:52" x14ac:dyDescent="0.15">
      <c r="A1" s="16" t="s">
        <v>46</v>
      </c>
      <c r="B1" s="16"/>
      <c r="C1" s="16"/>
      <c r="D1" s="16"/>
      <c r="E1" s="53" t="s">
        <v>45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45"/>
      <c r="AH1" s="53" t="s">
        <v>44</v>
      </c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49"/>
      <c r="AV1" s="51"/>
      <c r="AW1" s="51"/>
      <c r="AX1" s="51"/>
      <c r="AY1" s="51"/>
      <c r="AZ1" s="51"/>
    </row>
    <row r="2" spans="1:52" x14ac:dyDescent="0.15">
      <c r="A2" s="16"/>
      <c r="B2" s="16"/>
      <c r="C2" s="16"/>
      <c r="D2" s="16"/>
      <c r="E2" s="50" t="s">
        <v>27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9"/>
      <c r="S2" s="8" t="s">
        <v>25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49"/>
      <c r="AG2" s="48"/>
      <c r="AH2" s="47" t="s">
        <v>27</v>
      </c>
      <c r="AI2" s="46"/>
      <c r="AJ2" s="46"/>
      <c r="AK2" s="46"/>
      <c r="AL2" s="46"/>
      <c r="AM2" s="46"/>
      <c r="AN2" s="45"/>
      <c r="AO2" s="46" t="s">
        <v>25</v>
      </c>
      <c r="AP2" s="46"/>
      <c r="AQ2" s="46"/>
      <c r="AR2" s="46"/>
      <c r="AS2" s="46"/>
      <c r="AT2" s="46"/>
      <c r="AU2" s="45"/>
      <c r="AV2" s="44"/>
      <c r="AW2" s="44"/>
      <c r="AX2" s="44"/>
      <c r="AY2" s="44"/>
      <c r="AZ2" s="44"/>
    </row>
    <row r="3" spans="1:52" x14ac:dyDescent="0.15">
      <c r="A3" s="16"/>
      <c r="B3" s="16"/>
      <c r="C3" s="2"/>
      <c r="D3" s="2"/>
      <c r="E3" s="42">
        <v>1</v>
      </c>
      <c r="F3" s="41">
        <v>2</v>
      </c>
      <c r="G3" s="41">
        <v>3</v>
      </c>
      <c r="H3" s="41">
        <v>4</v>
      </c>
      <c r="I3" s="41">
        <v>5</v>
      </c>
      <c r="J3" s="41">
        <v>6</v>
      </c>
      <c r="K3" s="41">
        <v>7</v>
      </c>
      <c r="L3" s="41">
        <v>8</v>
      </c>
      <c r="M3" s="41">
        <v>9</v>
      </c>
      <c r="N3" s="41">
        <v>10</v>
      </c>
      <c r="O3" s="41">
        <v>11</v>
      </c>
      <c r="P3" s="41">
        <v>12</v>
      </c>
      <c r="Q3" s="40">
        <v>13</v>
      </c>
      <c r="R3" s="40"/>
      <c r="S3" s="41">
        <v>1</v>
      </c>
      <c r="T3" s="41">
        <v>2</v>
      </c>
      <c r="U3" s="41">
        <v>3</v>
      </c>
      <c r="V3" s="41">
        <v>4</v>
      </c>
      <c r="W3" s="41">
        <v>5</v>
      </c>
      <c r="X3" s="41">
        <v>6</v>
      </c>
      <c r="Y3" s="41">
        <v>7</v>
      </c>
      <c r="Z3" s="41">
        <v>8</v>
      </c>
      <c r="AA3" s="41">
        <v>9</v>
      </c>
      <c r="AB3" s="41">
        <v>10</v>
      </c>
      <c r="AC3" s="41">
        <v>11</v>
      </c>
      <c r="AD3" s="41">
        <v>12</v>
      </c>
      <c r="AE3" s="40">
        <v>13</v>
      </c>
      <c r="AF3" s="43"/>
      <c r="AG3" s="41"/>
      <c r="AH3" s="42">
        <v>71</v>
      </c>
      <c r="AI3" s="41">
        <v>72</v>
      </c>
      <c r="AJ3" s="41">
        <v>73</v>
      </c>
      <c r="AK3" s="41">
        <v>74</v>
      </c>
      <c r="AL3" s="41">
        <v>75</v>
      </c>
      <c r="AM3" s="40">
        <v>76</v>
      </c>
      <c r="AN3" s="39"/>
      <c r="AO3" s="42">
        <v>71</v>
      </c>
      <c r="AP3" s="41">
        <v>72</v>
      </c>
      <c r="AQ3" s="41">
        <v>73</v>
      </c>
      <c r="AR3" s="41">
        <v>74</v>
      </c>
      <c r="AS3" s="41">
        <v>75</v>
      </c>
      <c r="AT3" s="40">
        <v>76</v>
      </c>
      <c r="AU3" s="39"/>
      <c r="AV3" s="38">
        <v>78</v>
      </c>
      <c r="AW3" s="38">
        <v>79</v>
      </c>
      <c r="AX3" s="38">
        <v>81</v>
      </c>
      <c r="AY3" s="38">
        <v>87</v>
      </c>
      <c r="AZ3" s="38">
        <v>97</v>
      </c>
    </row>
    <row r="4" spans="1:52" ht="33.75" x14ac:dyDescent="0.15">
      <c r="A4" s="8"/>
      <c r="B4" s="8"/>
      <c r="C4" s="2"/>
      <c r="D4" s="163" t="s">
        <v>75</v>
      </c>
      <c r="E4" s="37" t="s">
        <v>24</v>
      </c>
      <c r="F4" s="36" t="s">
        <v>23</v>
      </c>
      <c r="G4" s="36" t="s">
        <v>22</v>
      </c>
      <c r="H4" s="36" t="s">
        <v>21</v>
      </c>
      <c r="I4" s="36" t="s">
        <v>20</v>
      </c>
      <c r="J4" s="36" t="s">
        <v>19</v>
      </c>
      <c r="K4" s="36" t="s">
        <v>18</v>
      </c>
      <c r="L4" s="36" t="s">
        <v>17</v>
      </c>
      <c r="M4" s="36" t="s">
        <v>16</v>
      </c>
      <c r="N4" s="36" t="s">
        <v>15</v>
      </c>
      <c r="O4" s="36" t="s">
        <v>14</v>
      </c>
      <c r="P4" s="36" t="s">
        <v>13</v>
      </c>
      <c r="Q4" s="35" t="s">
        <v>12</v>
      </c>
      <c r="R4" s="34" t="s">
        <v>43</v>
      </c>
      <c r="S4" s="36" t="s">
        <v>24</v>
      </c>
      <c r="T4" s="36" t="s">
        <v>23</v>
      </c>
      <c r="U4" s="36" t="s">
        <v>22</v>
      </c>
      <c r="V4" s="36" t="s">
        <v>21</v>
      </c>
      <c r="W4" s="36" t="s">
        <v>20</v>
      </c>
      <c r="X4" s="36" t="s">
        <v>19</v>
      </c>
      <c r="Y4" s="36" t="s">
        <v>18</v>
      </c>
      <c r="Z4" s="36" t="s">
        <v>17</v>
      </c>
      <c r="AA4" s="36" t="s">
        <v>16</v>
      </c>
      <c r="AB4" s="36" t="s">
        <v>15</v>
      </c>
      <c r="AC4" s="36" t="s">
        <v>14</v>
      </c>
      <c r="AD4" s="36" t="s">
        <v>13</v>
      </c>
      <c r="AE4" s="35" t="s">
        <v>12</v>
      </c>
      <c r="AF4" s="34" t="s">
        <v>42</v>
      </c>
      <c r="AG4" s="36" t="s">
        <v>41</v>
      </c>
      <c r="AH4" s="37" t="s">
        <v>39</v>
      </c>
      <c r="AI4" s="36" t="s">
        <v>38</v>
      </c>
      <c r="AJ4" s="36" t="s">
        <v>37</v>
      </c>
      <c r="AK4" s="36" t="s">
        <v>36</v>
      </c>
      <c r="AL4" s="36" t="s">
        <v>35</v>
      </c>
      <c r="AM4" s="35" t="s">
        <v>34</v>
      </c>
      <c r="AN4" s="35" t="s">
        <v>40</v>
      </c>
      <c r="AO4" s="37" t="s">
        <v>39</v>
      </c>
      <c r="AP4" s="36" t="s">
        <v>38</v>
      </c>
      <c r="AQ4" s="36" t="s">
        <v>37</v>
      </c>
      <c r="AR4" s="36" t="s">
        <v>36</v>
      </c>
      <c r="AS4" s="36" t="s">
        <v>35</v>
      </c>
      <c r="AT4" s="35" t="s">
        <v>34</v>
      </c>
      <c r="AU4" s="35" t="s">
        <v>33</v>
      </c>
      <c r="AV4" s="34" t="s">
        <v>32</v>
      </c>
      <c r="AW4" s="34" t="s">
        <v>31</v>
      </c>
      <c r="AX4" s="34" t="s">
        <v>30</v>
      </c>
      <c r="AY4" s="34" t="s">
        <v>29</v>
      </c>
      <c r="AZ4" s="34" t="s">
        <v>0</v>
      </c>
    </row>
    <row r="5" spans="1:52" x14ac:dyDescent="0.15">
      <c r="A5" s="51" t="s">
        <v>28</v>
      </c>
      <c r="B5" s="16" t="s">
        <v>27</v>
      </c>
      <c r="C5" s="19">
        <v>1</v>
      </c>
      <c r="D5" s="18" t="s">
        <v>24</v>
      </c>
      <c r="E5" s="15">
        <v>12477</v>
      </c>
      <c r="F5" s="30">
        <v>0</v>
      </c>
      <c r="G5" s="30">
        <v>86334</v>
      </c>
      <c r="H5" s="30">
        <v>732</v>
      </c>
      <c r="I5" s="30">
        <v>0</v>
      </c>
      <c r="J5" s="30">
        <v>111</v>
      </c>
      <c r="K5" s="30">
        <v>0</v>
      </c>
      <c r="L5" s="30">
        <v>14</v>
      </c>
      <c r="M5" s="30">
        <v>0</v>
      </c>
      <c r="N5" s="30">
        <v>0</v>
      </c>
      <c r="O5" s="30">
        <v>7</v>
      </c>
      <c r="P5" s="30">
        <v>7219</v>
      </c>
      <c r="Q5" s="14">
        <v>0</v>
      </c>
      <c r="R5" s="2">
        <v>106894</v>
      </c>
      <c r="S5" s="15">
        <v>8792</v>
      </c>
      <c r="T5" s="30">
        <v>0</v>
      </c>
      <c r="U5" s="30">
        <v>36941</v>
      </c>
      <c r="V5" s="30">
        <v>208</v>
      </c>
      <c r="W5" s="30">
        <v>0</v>
      </c>
      <c r="X5" s="30">
        <v>39</v>
      </c>
      <c r="Y5" s="30">
        <v>0</v>
      </c>
      <c r="Z5" s="30">
        <v>1</v>
      </c>
      <c r="AA5" s="30">
        <v>8</v>
      </c>
      <c r="AB5" s="30">
        <v>0</v>
      </c>
      <c r="AC5" s="30">
        <v>7</v>
      </c>
      <c r="AD5" s="30">
        <v>4398</v>
      </c>
      <c r="AE5" s="14">
        <v>0</v>
      </c>
      <c r="AF5" s="12">
        <v>50394</v>
      </c>
      <c r="AG5" s="14">
        <v>157288</v>
      </c>
      <c r="AH5" s="15">
        <v>655</v>
      </c>
      <c r="AI5" s="30">
        <v>33157</v>
      </c>
      <c r="AJ5" s="30">
        <v>0</v>
      </c>
      <c r="AK5" s="30">
        <v>0</v>
      </c>
      <c r="AL5" s="30">
        <v>666</v>
      </c>
      <c r="AM5" s="14">
        <v>607</v>
      </c>
      <c r="AN5" s="14">
        <v>35085</v>
      </c>
      <c r="AO5" s="15">
        <v>318</v>
      </c>
      <c r="AP5" s="30">
        <v>15339</v>
      </c>
      <c r="AQ5" s="30">
        <v>0</v>
      </c>
      <c r="AR5" s="30">
        <v>0</v>
      </c>
      <c r="AS5" s="30">
        <v>1239</v>
      </c>
      <c r="AT5" s="14">
        <v>469</v>
      </c>
      <c r="AU5" s="14">
        <v>17365</v>
      </c>
      <c r="AV5" s="12">
        <v>52450</v>
      </c>
      <c r="AW5" s="12">
        <v>209738</v>
      </c>
      <c r="AX5" s="12">
        <v>2134</v>
      </c>
      <c r="AY5" s="12">
        <v>-50693</v>
      </c>
      <c r="AZ5" s="12">
        <v>161179</v>
      </c>
    </row>
    <row r="6" spans="1:52" x14ac:dyDescent="0.15">
      <c r="A6" s="44"/>
      <c r="B6" s="16"/>
      <c r="C6" s="15">
        <v>2</v>
      </c>
      <c r="D6" s="14" t="s">
        <v>23</v>
      </c>
      <c r="E6" s="15">
        <v>3</v>
      </c>
      <c r="F6" s="30">
        <v>25</v>
      </c>
      <c r="G6" s="30">
        <v>293537</v>
      </c>
      <c r="H6" s="30">
        <v>2009</v>
      </c>
      <c r="I6" s="30">
        <v>136608</v>
      </c>
      <c r="J6" s="30">
        <v>2</v>
      </c>
      <c r="K6" s="30">
        <v>0</v>
      </c>
      <c r="L6" s="30">
        <v>0</v>
      </c>
      <c r="M6" s="30">
        <v>1</v>
      </c>
      <c r="N6" s="30">
        <v>0</v>
      </c>
      <c r="O6" s="30">
        <v>2</v>
      </c>
      <c r="P6" s="30">
        <v>19</v>
      </c>
      <c r="Q6" s="14">
        <v>12</v>
      </c>
      <c r="R6" s="2">
        <v>432218</v>
      </c>
      <c r="S6" s="15">
        <v>0</v>
      </c>
      <c r="T6" s="30">
        <v>1</v>
      </c>
      <c r="U6" s="30">
        <v>3833</v>
      </c>
      <c r="V6" s="30">
        <v>168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14">
        <v>1</v>
      </c>
      <c r="AF6" s="12">
        <v>4003</v>
      </c>
      <c r="AG6" s="14">
        <v>436221</v>
      </c>
      <c r="AH6" s="15">
        <v>-68</v>
      </c>
      <c r="AI6" s="30">
        <v>-64</v>
      </c>
      <c r="AJ6" s="30">
        <v>0</v>
      </c>
      <c r="AK6" s="30">
        <v>0</v>
      </c>
      <c r="AL6" s="30">
        <v>0</v>
      </c>
      <c r="AM6" s="14">
        <v>-4665</v>
      </c>
      <c r="AN6" s="14">
        <v>-4797</v>
      </c>
      <c r="AO6" s="15">
        <v>-6</v>
      </c>
      <c r="AP6" s="30">
        <v>-7</v>
      </c>
      <c r="AQ6" s="30">
        <v>0</v>
      </c>
      <c r="AR6" s="30">
        <v>0</v>
      </c>
      <c r="AS6" s="30">
        <v>-7</v>
      </c>
      <c r="AT6" s="14">
        <v>43</v>
      </c>
      <c r="AU6" s="14">
        <v>23</v>
      </c>
      <c r="AV6" s="12">
        <v>-4774</v>
      </c>
      <c r="AW6" s="12">
        <v>431447</v>
      </c>
      <c r="AX6" s="12">
        <v>261</v>
      </c>
      <c r="AY6" s="12">
        <v>-421504</v>
      </c>
      <c r="AZ6" s="12">
        <v>10204</v>
      </c>
    </row>
    <row r="7" spans="1:52" x14ac:dyDescent="0.15">
      <c r="A7" s="44"/>
      <c r="B7" s="16"/>
      <c r="C7" s="15">
        <v>3</v>
      </c>
      <c r="D7" s="14" t="s">
        <v>22</v>
      </c>
      <c r="E7" s="15">
        <v>9398</v>
      </c>
      <c r="F7" s="30">
        <v>808</v>
      </c>
      <c r="G7" s="30">
        <v>1666580</v>
      </c>
      <c r="H7" s="30">
        <v>76990</v>
      </c>
      <c r="I7" s="30">
        <v>24455</v>
      </c>
      <c r="J7" s="30">
        <v>13701</v>
      </c>
      <c r="K7" s="30">
        <v>6681</v>
      </c>
      <c r="L7" s="30">
        <v>900</v>
      </c>
      <c r="M7" s="30">
        <v>23072</v>
      </c>
      <c r="N7" s="30">
        <v>4462</v>
      </c>
      <c r="O7" s="30">
        <v>7579</v>
      </c>
      <c r="P7" s="30">
        <v>83987</v>
      </c>
      <c r="Q7" s="14">
        <v>1103</v>
      </c>
      <c r="R7" s="2">
        <v>1919716</v>
      </c>
      <c r="S7" s="15">
        <v>34521</v>
      </c>
      <c r="T7" s="30">
        <v>1671</v>
      </c>
      <c r="U7" s="30">
        <v>3082067</v>
      </c>
      <c r="V7" s="30">
        <v>422270</v>
      </c>
      <c r="W7" s="30">
        <v>26450</v>
      </c>
      <c r="X7" s="30">
        <v>60390</v>
      </c>
      <c r="Y7" s="30">
        <v>9484</v>
      </c>
      <c r="Z7" s="30">
        <v>5802</v>
      </c>
      <c r="AA7" s="30">
        <v>58762</v>
      </c>
      <c r="AB7" s="30">
        <v>31544</v>
      </c>
      <c r="AC7" s="30">
        <v>37640</v>
      </c>
      <c r="AD7" s="30">
        <v>538486</v>
      </c>
      <c r="AE7" s="14">
        <v>5948</v>
      </c>
      <c r="AF7" s="12">
        <v>4315035</v>
      </c>
      <c r="AG7" s="14">
        <v>6234751</v>
      </c>
      <c r="AH7" s="15">
        <v>6866</v>
      </c>
      <c r="AI7" s="30">
        <v>238287</v>
      </c>
      <c r="AJ7" s="30">
        <v>11</v>
      </c>
      <c r="AK7" s="30">
        <v>6403</v>
      </c>
      <c r="AL7" s="30">
        <v>80988</v>
      </c>
      <c r="AM7" s="14">
        <v>4016</v>
      </c>
      <c r="AN7" s="14">
        <v>336571</v>
      </c>
      <c r="AO7" s="15">
        <v>16684</v>
      </c>
      <c r="AP7" s="30">
        <v>1131068</v>
      </c>
      <c r="AQ7" s="30">
        <v>141</v>
      </c>
      <c r="AR7" s="30">
        <v>87875</v>
      </c>
      <c r="AS7" s="30">
        <v>1019921</v>
      </c>
      <c r="AT7" s="14">
        <v>-16972</v>
      </c>
      <c r="AU7" s="14">
        <v>2238717</v>
      </c>
      <c r="AV7" s="12">
        <v>2575288</v>
      </c>
      <c r="AW7" s="12">
        <v>8810039</v>
      </c>
      <c r="AX7" s="12">
        <v>2548290</v>
      </c>
      <c r="AY7" s="12">
        <v>-896230</v>
      </c>
      <c r="AZ7" s="12">
        <v>10462099</v>
      </c>
    </row>
    <row r="8" spans="1:52" x14ac:dyDescent="0.15">
      <c r="A8" s="44"/>
      <c r="B8" s="16"/>
      <c r="C8" s="15">
        <v>4</v>
      </c>
      <c r="D8" s="14" t="s">
        <v>21</v>
      </c>
      <c r="E8" s="15">
        <v>645</v>
      </c>
      <c r="F8" s="30">
        <v>92</v>
      </c>
      <c r="G8" s="30">
        <v>31683</v>
      </c>
      <c r="H8" s="30">
        <v>1115</v>
      </c>
      <c r="I8" s="30">
        <v>17056</v>
      </c>
      <c r="J8" s="30">
        <v>3695</v>
      </c>
      <c r="K8" s="30">
        <v>2241</v>
      </c>
      <c r="L8" s="30">
        <v>24617</v>
      </c>
      <c r="M8" s="30">
        <v>3101</v>
      </c>
      <c r="N8" s="30">
        <v>2409</v>
      </c>
      <c r="O8" s="30">
        <v>3225</v>
      </c>
      <c r="P8" s="30">
        <v>9834</v>
      </c>
      <c r="Q8" s="14">
        <v>1247</v>
      </c>
      <c r="R8" s="2">
        <v>100960</v>
      </c>
      <c r="S8" s="15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14">
        <v>0</v>
      </c>
      <c r="AF8" s="12">
        <v>0</v>
      </c>
      <c r="AG8" s="14">
        <v>100960</v>
      </c>
      <c r="AH8" s="15">
        <v>0</v>
      </c>
      <c r="AI8" s="30">
        <v>0</v>
      </c>
      <c r="AJ8" s="30">
        <v>0</v>
      </c>
      <c r="AK8" s="30">
        <v>336360</v>
      </c>
      <c r="AL8" s="30">
        <v>500627</v>
      </c>
      <c r="AM8" s="14">
        <v>0</v>
      </c>
      <c r="AN8" s="14">
        <v>836987</v>
      </c>
      <c r="AO8" s="15">
        <v>0</v>
      </c>
      <c r="AP8" s="30">
        <v>0</v>
      </c>
      <c r="AQ8" s="30">
        <v>0</v>
      </c>
      <c r="AR8" s="30">
        <v>0</v>
      </c>
      <c r="AS8" s="30">
        <v>0</v>
      </c>
      <c r="AT8" s="14">
        <v>0</v>
      </c>
      <c r="AU8" s="14">
        <v>0</v>
      </c>
      <c r="AV8" s="12">
        <v>836987</v>
      </c>
      <c r="AW8" s="12">
        <v>937947</v>
      </c>
      <c r="AX8" s="12">
        <v>0</v>
      </c>
      <c r="AY8" s="12">
        <v>0</v>
      </c>
      <c r="AZ8" s="12">
        <v>937947</v>
      </c>
    </row>
    <row r="9" spans="1:52" x14ac:dyDescent="0.15">
      <c r="A9" s="44"/>
      <c r="B9" s="16"/>
      <c r="C9" s="15">
        <v>5</v>
      </c>
      <c r="D9" s="14" t="s">
        <v>20</v>
      </c>
      <c r="E9" s="15">
        <v>1763</v>
      </c>
      <c r="F9" s="30">
        <v>241</v>
      </c>
      <c r="G9" s="30">
        <v>204142</v>
      </c>
      <c r="H9" s="30">
        <v>3179</v>
      </c>
      <c r="I9" s="30">
        <v>64186</v>
      </c>
      <c r="J9" s="30">
        <v>23394</v>
      </c>
      <c r="K9" s="30">
        <v>3210</v>
      </c>
      <c r="L9" s="30">
        <v>646</v>
      </c>
      <c r="M9" s="30">
        <v>6721</v>
      </c>
      <c r="N9" s="30">
        <v>3215</v>
      </c>
      <c r="O9" s="30">
        <v>4468</v>
      </c>
      <c r="P9" s="30">
        <v>52869</v>
      </c>
      <c r="Q9" s="14">
        <v>285</v>
      </c>
      <c r="R9" s="2">
        <v>368319</v>
      </c>
      <c r="S9" s="15">
        <v>1303</v>
      </c>
      <c r="T9" s="30">
        <v>193</v>
      </c>
      <c r="U9" s="30">
        <v>47719</v>
      </c>
      <c r="V9" s="30">
        <v>1623</v>
      </c>
      <c r="W9" s="30">
        <v>22610</v>
      </c>
      <c r="X9" s="30">
        <v>17167</v>
      </c>
      <c r="Y9" s="30">
        <v>1583</v>
      </c>
      <c r="Z9" s="30">
        <v>3919</v>
      </c>
      <c r="AA9" s="30">
        <v>4883</v>
      </c>
      <c r="AB9" s="30">
        <v>3194</v>
      </c>
      <c r="AC9" s="30">
        <v>3931</v>
      </c>
      <c r="AD9" s="30">
        <v>29810</v>
      </c>
      <c r="AE9" s="14">
        <v>203</v>
      </c>
      <c r="AF9" s="12">
        <v>138138</v>
      </c>
      <c r="AG9" s="14">
        <v>506457</v>
      </c>
      <c r="AH9" s="15">
        <v>114</v>
      </c>
      <c r="AI9" s="30">
        <v>93393</v>
      </c>
      <c r="AJ9" s="30">
        <v>-1934</v>
      </c>
      <c r="AK9" s="30">
        <v>0</v>
      </c>
      <c r="AL9" s="30">
        <v>0</v>
      </c>
      <c r="AM9" s="14">
        <v>0</v>
      </c>
      <c r="AN9" s="14">
        <v>91573</v>
      </c>
      <c r="AO9" s="15">
        <v>51</v>
      </c>
      <c r="AP9" s="30">
        <v>59414</v>
      </c>
      <c r="AQ9" s="30">
        <v>-237</v>
      </c>
      <c r="AR9" s="30">
        <v>0</v>
      </c>
      <c r="AS9" s="30">
        <v>0</v>
      </c>
      <c r="AT9" s="14">
        <v>0</v>
      </c>
      <c r="AU9" s="14">
        <v>59228</v>
      </c>
      <c r="AV9" s="12">
        <v>150801</v>
      </c>
      <c r="AW9" s="12">
        <v>657258</v>
      </c>
      <c r="AX9" s="12">
        <v>1353</v>
      </c>
      <c r="AY9" s="12">
        <v>-79</v>
      </c>
      <c r="AZ9" s="12">
        <v>658532</v>
      </c>
    </row>
    <row r="10" spans="1:52" x14ac:dyDescent="0.15">
      <c r="A10" s="44"/>
      <c r="B10" s="16"/>
      <c r="C10" s="15">
        <v>6</v>
      </c>
      <c r="D10" s="14" t="s">
        <v>19</v>
      </c>
      <c r="E10" s="15">
        <v>2040</v>
      </c>
      <c r="F10" s="30">
        <v>75</v>
      </c>
      <c r="G10" s="30">
        <v>113952</v>
      </c>
      <c r="H10" s="30">
        <v>11404</v>
      </c>
      <c r="I10" s="30">
        <v>1068</v>
      </c>
      <c r="J10" s="30">
        <v>2167</v>
      </c>
      <c r="K10" s="30">
        <v>824</v>
      </c>
      <c r="L10" s="30">
        <v>313</v>
      </c>
      <c r="M10" s="30">
        <v>1475</v>
      </c>
      <c r="N10" s="30">
        <v>579</v>
      </c>
      <c r="O10" s="30">
        <v>842</v>
      </c>
      <c r="P10" s="30">
        <v>23652</v>
      </c>
      <c r="Q10" s="14">
        <v>99</v>
      </c>
      <c r="R10" s="2">
        <v>158490</v>
      </c>
      <c r="S10" s="15">
        <v>3808</v>
      </c>
      <c r="T10" s="30">
        <v>67</v>
      </c>
      <c r="U10" s="30">
        <v>62689</v>
      </c>
      <c r="V10" s="30">
        <v>18288</v>
      </c>
      <c r="W10" s="30">
        <v>1072</v>
      </c>
      <c r="X10" s="30">
        <v>5976</v>
      </c>
      <c r="Y10" s="30">
        <v>1124</v>
      </c>
      <c r="Z10" s="30">
        <v>786</v>
      </c>
      <c r="AA10" s="30">
        <v>1882</v>
      </c>
      <c r="AB10" s="30">
        <v>3323</v>
      </c>
      <c r="AC10" s="30">
        <v>2258</v>
      </c>
      <c r="AD10" s="30">
        <v>42876</v>
      </c>
      <c r="AE10" s="14">
        <v>187</v>
      </c>
      <c r="AF10" s="12">
        <v>144336</v>
      </c>
      <c r="AG10" s="14">
        <v>302826</v>
      </c>
      <c r="AH10" s="15">
        <v>6123</v>
      </c>
      <c r="AI10" s="30">
        <v>143616</v>
      </c>
      <c r="AJ10" s="30">
        <v>18</v>
      </c>
      <c r="AK10" s="30">
        <v>981</v>
      </c>
      <c r="AL10" s="30">
        <v>19158</v>
      </c>
      <c r="AM10" s="14">
        <v>787</v>
      </c>
      <c r="AN10" s="14">
        <v>170683</v>
      </c>
      <c r="AO10" s="15">
        <v>8513</v>
      </c>
      <c r="AP10" s="30">
        <v>248761</v>
      </c>
      <c r="AQ10" s="30">
        <v>51</v>
      </c>
      <c r="AR10" s="30">
        <v>3225</v>
      </c>
      <c r="AS10" s="30">
        <v>41229</v>
      </c>
      <c r="AT10" s="14">
        <v>848</v>
      </c>
      <c r="AU10" s="14">
        <v>302627</v>
      </c>
      <c r="AV10" s="12">
        <v>473310</v>
      </c>
      <c r="AW10" s="12">
        <v>776136</v>
      </c>
      <c r="AX10" s="12">
        <v>32361</v>
      </c>
      <c r="AY10" s="12">
        <v>-2395</v>
      </c>
      <c r="AZ10" s="12">
        <v>806102</v>
      </c>
    </row>
    <row r="11" spans="1:52" x14ac:dyDescent="0.15">
      <c r="A11" s="44"/>
      <c r="B11" s="16"/>
      <c r="C11" s="15">
        <v>7</v>
      </c>
      <c r="D11" s="14" t="s">
        <v>18</v>
      </c>
      <c r="E11" s="15">
        <v>1386</v>
      </c>
      <c r="F11" s="30">
        <v>615</v>
      </c>
      <c r="G11" s="30">
        <v>82095</v>
      </c>
      <c r="H11" s="30">
        <v>11269</v>
      </c>
      <c r="I11" s="30">
        <v>12765</v>
      </c>
      <c r="J11" s="30">
        <v>13732</v>
      </c>
      <c r="K11" s="30">
        <v>33694</v>
      </c>
      <c r="L11" s="30">
        <v>105731</v>
      </c>
      <c r="M11" s="30">
        <v>12982</v>
      </c>
      <c r="N11" s="30">
        <v>2534</v>
      </c>
      <c r="O11" s="30">
        <v>5746</v>
      </c>
      <c r="P11" s="30">
        <v>30969</v>
      </c>
      <c r="Q11" s="14">
        <v>303</v>
      </c>
      <c r="R11" s="2">
        <v>313821</v>
      </c>
      <c r="S11" s="15">
        <v>114</v>
      </c>
      <c r="T11" s="30">
        <v>28</v>
      </c>
      <c r="U11" s="30">
        <v>2356</v>
      </c>
      <c r="V11" s="30">
        <v>870</v>
      </c>
      <c r="W11" s="30">
        <v>605</v>
      </c>
      <c r="X11" s="30">
        <v>2101</v>
      </c>
      <c r="Y11" s="30">
        <v>3083</v>
      </c>
      <c r="Z11" s="30">
        <v>7829</v>
      </c>
      <c r="AA11" s="30">
        <v>954</v>
      </c>
      <c r="AB11" s="30">
        <v>406</v>
      </c>
      <c r="AC11" s="30">
        <v>877</v>
      </c>
      <c r="AD11" s="30">
        <v>2977</v>
      </c>
      <c r="AE11" s="14">
        <v>298</v>
      </c>
      <c r="AF11" s="12">
        <v>22498</v>
      </c>
      <c r="AG11" s="14">
        <v>336319</v>
      </c>
      <c r="AH11" s="15">
        <v>5</v>
      </c>
      <c r="AI11" s="30">
        <v>191830</v>
      </c>
      <c r="AJ11" s="30">
        <v>0</v>
      </c>
      <c r="AK11" s="30">
        <v>0</v>
      </c>
      <c r="AL11" s="30">
        <v>0</v>
      </c>
      <c r="AM11" s="14">
        <v>0</v>
      </c>
      <c r="AN11" s="14">
        <v>191835</v>
      </c>
      <c r="AO11" s="15">
        <v>0</v>
      </c>
      <c r="AP11" s="30">
        <v>17609</v>
      </c>
      <c r="AQ11" s="30">
        <v>0</v>
      </c>
      <c r="AR11" s="30">
        <v>0</v>
      </c>
      <c r="AS11" s="30">
        <v>0</v>
      </c>
      <c r="AT11" s="14">
        <v>0</v>
      </c>
      <c r="AU11" s="14">
        <v>17609</v>
      </c>
      <c r="AV11" s="12">
        <v>209444</v>
      </c>
      <c r="AW11" s="12">
        <v>545763</v>
      </c>
      <c r="AX11" s="12">
        <v>23943</v>
      </c>
      <c r="AY11" s="12">
        <v>-33823</v>
      </c>
      <c r="AZ11" s="12">
        <v>535883</v>
      </c>
    </row>
    <row r="12" spans="1:52" x14ac:dyDescent="0.15">
      <c r="A12" s="44"/>
      <c r="B12" s="16"/>
      <c r="C12" s="15">
        <v>8</v>
      </c>
      <c r="D12" s="14" t="s">
        <v>17</v>
      </c>
      <c r="E12" s="15">
        <v>79</v>
      </c>
      <c r="F12" s="30">
        <v>27</v>
      </c>
      <c r="G12" s="30">
        <v>10072</v>
      </c>
      <c r="H12" s="30">
        <v>2229</v>
      </c>
      <c r="I12" s="30">
        <v>1799</v>
      </c>
      <c r="J12" s="30">
        <v>11797</v>
      </c>
      <c r="K12" s="30">
        <v>4317</v>
      </c>
      <c r="L12" s="30">
        <v>14680</v>
      </c>
      <c r="M12" s="30">
        <v>7615</v>
      </c>
      <c r="N12" s="30">
        <v>2082</v>
      </c>
      <c r="O12" s="30">
        <v>553</v>
      </c>
      <c r="P12" s="30">
        <v>18786</v>
      </c>
      <c r="Q12" s="14">
        <v>702</v>
      </c>
      <c r="R12" s="2">
        <v>74738</v>
      </c>
      <c r="S12" s="15">
        <v>12</v>
      </c>
      <c r="T12" s="30">
        <v>7</v>
      </c>
      <c r="U12" s="30">
        <v>831</v>
      </c>
      <c r="V12" s="30">
        <v>439</v>
      </c>
      <c r="W12" s="30">
        <v>216</v>
      </c>
      <c r="X12" s="30">
        <v>3758</v>
      </c>
      <c r="Y12" s="30">
        <v>753</v>
      </c>
      <c r="Z12" s="30">
        <v>5414</v>
      </c>
      <c r="AA12" s="30">
        <v>1251</v>
      </c>
      <c r="AB12" s="30">
        <v>2260</v>
      </c>
      <c r="AC12" s="30">
        <v>194</v>
      </c>
      <c r="AD12" s="30">
        <v>4736</v>
      </c>
      <c r="AE12" s="14">
        <v>169</v>
      </c>
      <c r="AF12" s="12">
        <v>20040</v>
      </c>
      <c r="AG12" s="14">
        <v>94778</v>
      </c>
      <c r="AH12" s="15">
        <v>0</v>
      </c>
      <c r="AI12" s="30">
        <v>782946</v>
      </c>
      <c r="AJ12" s="30">
        <v>49</v>
      </c>
      <c r="AK12" s="30">
        <v>0</v>
      </c>
      <c r="AL12" s="30">
        <v>1628</v>
      </c>
      <c r="AM12" s="14">
        <v>0</v>
      </c>
      <c r="AN12" s="14">
        <v>784623</v>
      </c>
      <c r="AO12" s="15">
        <v>0</v>
      </c>
      <c r="AP12" s="30">
        <v>530</v>
      </c>
      <c r="AQ12" s="30">
        <v>0</v>
      </c>
      <c r="AR12" s="30">
        <v>0</v>
      </c>
      <c r="AS12" s="30">
        <v>6139</v>
      </c>
      <c r="AT12" s="14">
        <v>0</v>
      </c>
      <c r="AU12" s="14">
        <v>6669</v>
      </c>
      <c r="AV12" s="12">
        <v>791292</v>
      </c>
      <c r="AW12" s="12">
        <v>886070</v>
      </c>
      <c r="AX12" s="12">
        <v>275</v>
      </c>
      <c r="AY12" s="12">
        <v>0</v>
      </c>
      <c r="AZ12" s="12">
        <v>886345</v>
      </c>
    </row>
    <row r="13" spans="1:52" x14ac:dyDescent="0.15">
      <c r="A13" s="44"/>
      <c r="B13" s="16"/>
      <c r="C13" s="15">
        <v>9</v>
      </c>
      <c r="D13" s="14" t="s">
        <v>16</v>
      </c>
      <c r="E13" s="15">
        <v>4604</v>
      </c>
      <c r="F13" s="30">
        <v>288</v>
      </c>
      <c r="G13" s="30">
        <v>187376</v>
      </c>
      <c r="H13" s="30">
        <v>26163</v>
      </c>
      <c r="I13" s="30">
        <v>14006</v>
      </c>
      <c r="J13" s="30">
        <v>9136</v>
      </c>
      <c r="K13" s="30">
        <v>9370</v>
      </c>
      <c r="L13" s="30">
        <v>468</v>
      </c>
      <c r="M13" s="30">
        <v>37697</v>
      </c>
      <c r="N13" s="30">
        <v>2782</v>
      </c>
      <c r="O13" s="30">
        <v>4710</v>
      </c>
      <c r="P13" s="30">
        <v>32745</v>
      </c>
      <c r="Q13" s="14">
        <v>3256</v>
      </c>
      <c r="R13" s="2">
        <v>332601</v>
      </c>
      <c r="S13" s="15">
        <v>685</v>
      </c>
      <c r="T13" s="30">
        <v>69</v>
      </c>
      <c r="U13" s="30">
        <v>15458</v>
      </c>
      <c r="V13" s="30">
        <v>3852</v>
      </c>
      <c r="W13" s="30">
        <v>1736</v>
      </c>
      <c r="X13" s="30">
        <v>11331</v>
      </c>
      <c r="Y13" s="30">
        <v>3802</v>
      </c>
      <c r="Z13" s="30">
        <v>497</v>
      </c>
      <c r="AA13" s="30">
        <v>31292</v>
      </c>
      <c r="AB13" s="30">
        <v>2014</v>
      </c>
      <c r="AC13" s="30">
        <v>4045</v>
      </c>
      <c r="AD13" s="30">
        <v>11271</v>
      </c>
      <c r="AE13" s="14">
        <v>893</v>
      </c>
      <c r="AF13" s="12">
        <v>86945</v>
      </c>
      <c r="AG13" s="14">
        <v>419546</v>
      </c>
      <c r="AH13" s="15">
        <v>4245</v>
      </c>
      <c r="AI13" s="30">
        <v>60369</v>
      </c>
      <c r="AJ13" s="30">
        <v>691</v>
      </c>
      <c r="AK13" s="30">
        <v>455</v>
      </c>
      <c r="AL13" s="30">
        <v>6540</v>
      </c>
      <c r="AM13" s="14">
        <v>1044</v>
      </c>
      <c r="AN13" s="14">
        <v>73344</v>
      </c>
      <c r="AO13" s="15">
        <v>329</v>
      </c>
      <c r="AP13" s="30">
        <v>48615</v>
      </c>
      <c r="AQ13" s="30">
        <v>544</v>
      </c>
      <c r="AR13" s="30">
        <v>57</v>
      </c>
      <c r="AS13" s="30">
        <v>660</v>
      </c>
      <c r="AT13" s="14">
        <v>115</v>
      </c>
      <c r="AU13" s="14">
        <v>50320</v>
      </c>
      <c r="AV13" s="12">
        <v>123664</v>
      </c>
      <c r="AW13" s="12">
        <v>543210</v>
      </c>
      <c r="AX13" s="12">
        <v>70604</v>
      </c>
      <c r="AY13" s="12">
        <v>-25361</v>
      </c>
      <c r="AZ13" s="12">
        <v>588453</v>
      </c>
    </row>
    <row r="14" spans="1:52" x14ac:dyDescent="0.15">
      <c r="A14" s="44"/>
      <c r="B14" s="16"/>
      <c r="C14" s="15">
        <v>10</v>
      </c>
      <c r="D14" s="14" t="s">
        <v>15</v>
      </c>
      <c r="E14" s="15">
        <v>327</v>
      </c>
      <c r="F14" s="30">
        <v>26</v>
      </c>
      <c r="G14" s="30">
        <v>19420</v>
      </c>
      <c r="H14" s="30">
        <v>4494</v>
      </c>
      <c r="I14" s="30">
        <v>2791</v>
      </c>
      <c r="J14" s="30">
        <v>11231</v>
      </c>
      <c r="K14" s="30">
        <v>11989</v>
      </c>
      <c r="L14" s="30">
        <v>455</v>
      </c>
      <c r="M14" s="30">
        <v>2319</v>
      </c>
      <c r="N14" s="30">
        <v>37955</v>
      </c>
      <c r="O14" s="30">
        <v>3850</v>
      </c>
      <c r="P14" s="30">
        <v>21894</v>
      </c>
      <c r="Q14" s="14">
        <v>1591</v>
      </c>
      <c r="R14" s="2">
        <v>118342</v>
      </c>
      <c r="S14" s="15">
        <v>54</v>
      </c>
      <c r="T14" s="30">
        <v>12</v>
      </c>
      <c r="U14" s="30">
        <v>1662</v>
      </c>
      <c r="V14" s="30">
        <v>1520</v>
      </c>
      <c r="W14" s="30">
        <v>214</v>
      </c>
      <c r="X14" s="30">
        <v>5016</v>
      </c>
      <c r="Y14" s="30">
        <v>2312</v>
      </c>
      <c r="Z14" s="30">
        <v>625</v>
      </c>
      <c r="AA14" s="30">
        <v>674</v>
      </c>
      <c r="AB14" s="30">
        <v>23834</v>
      </c>
      <c r="AC14" s="30">
        <v>1694</v>
      </c>
      <c r="AD14" s="30">
        <v>13723</v>
      </c>
      <c r="AE14" s="14">
        <v>494</v>
      </c>
      <c r="AF14" s="12">
        <v>51834</v>
      </c>
      <c r="AG14" s="14">
        <v>170176</v>
      </c>
      <c r="AH14" s="15">
        <v>1498</v>
      </c>
      <c r="AI14" s="30">
        <v>111455</v>
      </c>
      <c r="AJ14" s="30">
        <v>133</v>
      </c>
      <c r="AK14" s="30">
        <v>3238</v>
      </c>
      <c r="AL14" s="30">
        <v>25891</v>
      </c>
      <c r="AM14" s="14">
        <v>-104</v>
      </c>
      <c r="AN14" s="14">
        <v>142111</v>
      </c>
      <c r="AO14" s="15">
        <v>472</v>
      </c>
      <c r="AP14" s="30">
        <v>40892</v>
      </c>
      <c r="AQ14" s="30">
        <v>61</v>
      </c>
      <c r="AR14" s="30">
        <v>685</v>
      </c>
      <c r="AS14" s="30">
        <v>6225</v>
      </c>
      <c r="AT14" s="14">
        <v>-37</v>
      </c>
      <c r="AU14" s="14">
        <v>48299</v>
      </c>
      <c r="AV14" s="12">
        <v>190410</v>
      </c>
      <c r="AW14" s="12">
        <v>360586</v>
      </c>
      <c r="AX14" s="12">
        <v>3205</v>
      </c>
      <c r="AY14" s="12">
        <v>-45228</v>
      </c>
      <c r="AZ14" s="12">
        <v>318563</v>
      </c>
    </row>
    <row r="15" spans="1:52" x14ac:dyDescent="0.15">
      <c r="A15" s="44"/>
      <c r="B15" s="16"/>
      <c r="C15" s="15">
        <v>11</v>
      </c>
      <c r="D15" s="14" t="s">
        <v>14</v>
      </c>
      <c r="E15" s="15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14">
        <v>9463</v>
      </c>
      <c r="R15" s="2">
        <v>9463</v>
      </c>
      <c r="S15" s="15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14">
        <v>0</v>
      </c>
      <c r="AF15" s="12">
        <v>0</v>
      </c>
      <c r="AG15" s="14">
        <v>9463</v>
      </c>
      <c r="AH15" s="15">
        <v>0</v>
      </c>
      <c r="AI15" s="30">
        <v>15199</v>
      </c>
      <c r="AJ15" s="30">
        <v>473518</v>
      </c>
      <c r="AK15" s="30">
        <v>0</v>
      </c>
      <c r="AL15" s="30">
        <v>0</v>
      </c>
      <c r="AM15" s="14">
        <v>0</v>
      </c>
      <c r="AN15" s="14">
        <v>488717</v>
      </c>
      <c r="AO15" s="15">
        <v>0</v>
      </c>
      <c r="AP15" s="30">
        <v>0</v>
      </c>
      <c r="AQ15" s="30">
        <v>0</v>
      </c>
      <c r="AR15" s="30">
        <v>0</v>
      </c>
      <c r="AS15" s="30">
        <v>0</v>
      </c>
      <c r="AT15" s="14">
        <v>0</v>
      </c>
      <c r="AU15" s="14">
        <v>0</v>
      </c>
      <c r="AV15" s="12">
        <v>488717</v>
      </c>
      <c r="AW15" s="12">
        <v>498180</v>
      </c>
      <c r="AX15" s="12">
        <v>0</v>
      </c>
      <c r="AY15" s="12">
        <v>0</v>
      </c>
      <c r="AZ15" s="12">
        <v>498180</v>
      </c>
    </row>
    <row r="16" spans="1:52" x14ac:dyDescent="0.15">
      <c r="A16" s="44"/>
      <c r="B16" s="16"/>
      <c r="C16" s="15">
        <v>12</v>
      </c>
      <c r="D16" s="14" t="s">
        <v>13</v>
      </c>
      <c r="E16" s="15">
        <v>4267</v>
      </c>
      <c r="F16" s="30">
        <v>733</v>
      </c>
      <c r="G16" s="30">
        <v>262342</v>
      </c>
      <c r="H16" s="30">
        <v>67548</v>
      </c>
      <c r="I16" s="30">
        <v>46523</v>
      </c>
      <c r="J16" s="30">
        <v>46691</v>
      </c>
      <c r="K16" s="30">
        <v>44930</v>
      </c>
      <c r="L16" s="30">
        <v>5182</v>
      </c>
      <c r="M16" s="30">
        <v>25467</v>
      </c>
      <c r="N16" s="30">
        <v>32407</v>
      </c>
      <c r="O16" s="30">
        <v>32777</v>
      </c>
      <c r="P16" s="30">
        <v>203152</v>
      </c>
      <c r="Q16" s="14">
        <v>3383</v>
      </c>
      <c r="R16" s="2">
        <v>775402</v>
      </c>
      <c r="S16" s="15">
        <v>801</v>
      </c>
      <c r="T16" s="30">
        <v>67</v>
      </c>
      <c r="U16" s="30">
        <v>7605</v>
      </c>
      <c r="V16" s="30">
        <v>4281</v>
      </c>
      <c r="W16" s="30">
        <v>4182</v>
      </c>
      <c r="X16" s="30">
        <v>4111</v>
      </c>
      <c r="Y16" s="30">
        <v>2646</v>
      </c>
      <c r="Z16" s="30">
        <v>1007</v>
      </c>
      <c r="AA16" s="30">
        <v>4117</v>
      </c>
      <c r="AB16" s="30">
        <v>8624</v>
      </c>
      <c r="AC16" s="30">
        <v>8072</v>
      </c>
      <c r="AD16" s="30">
        <v>25597</v>
      </c>
      <c r="AE16" s="14">
        <v>600</v>
      </c>
      <c r="AF16" s="12">
        <v>71710</v>
      </c>
      <c r="AG16" s="14">
        <v>847112</v>
      </c>
      <c r="AH16" s="15">
        <v>72687</v>
      </c>
      <c r="AI16" s="30">
        <v>727519</v>
      </c>
      <c r="AJ16" s="30">
        <v>755859</v>
      </c>
      <c r="AK16" s="30">
        <v>2436</v>
      </c>
      <c r="AL16" s="30">
        <v>100322</v>
      </c>
      <c r="AM16" s="14">
        <v>0</v>
      </c>
      <c r="AN16" s="14">
        <v>1658823</v>
      </c>
      <c r="AO16" s="15">
        <v>16622</v>
      </c>
      <c r="AP16" s="30">
        <v>113406</v>
      </c>
      <c r="AQ16" s="30">
        <v>153555</v>
      </c>
      <c r="AR16" s="30">
        <v>5604</v>
      </c>
      <c r="AS16" s="30">
        <v>34057</v>
      </c>
      <c r="AT16" s="14">
        <v>0</v>
      </c>
      <c r="AU16" s="14">
        <v>323244</v>
      </c>
      <c r="AV16" s="12">
        <v>1982067</v>
      </c>
      <c r="AW16" s="12">
        <v>2829179</v>
      </c>
      <c r="AX16" s="12">
        <v>39240</v>
      </c>
      <c r="AY16" s="12">
        <v>-102936</v>
      </c>
      <c r="AZ16" s="12">
        <v>2765483</v>
      </c>
    </row>
    <row r="17" spans="1:52" x14ac:dyDescent="0.15">
      <c r="A17" s="44"/>
      <c r="B17" s="16"/>
      <c r="C17" s="15">
        <v>13</v>
      </c>
      <c r="D17" s="14" t="s">
        <v>12</v>
      </c>
      <c r="E17" s="15">
        <v>585</v>
      </c>
      <c r="F17" s="30">
        <v>46</v>
      </c>
      <c r="G17" s="30">
        <v>19932</v>
      </c>
      <c r="H17" s="30">
        <v>9566</v>
      </c>
      <c r="I17" s="30">
        <v>1638</v>
      </c>
      <c r="J17" s="30">
        <v>1992</v>
      </c>
      <c r="K17" s="30">
        <v>4147</v>
      </c>
      <c r="L17" s="30">
        <v>573</v>
      </c>
      <c r="M17" s="30">
        <v>1950</v>
      </c>
      <c r="N17" s="30">
        <v>1061</v>
      </c>
      <c r="O17" s="30">
        <v>76</v>
      </c>
      <c r="P17" s="30">
        <v>9412</v>
      </c>
      <c r="Q17" s="14">
        <v>0</v>
      </c>
      <c r="R17" s="2">
        <v>50978</v>
      </c>
      <c r="S17" s="15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14">
        <v>0</v>
      </c>
      <c r="AF17" s="33">
        <v>0</v>
      </c>
      <c r="AG17" s="7">
        <v>50978</v>
      </c>
      <c r="AH17" s="15">
        <v>0</v>
      </c>
      <c r="AI17" s="30">
        <v>0</v>
      </c>
      <c r="AJ17" s="30">
        <v>0</v>
      </c>
      <c r="AK17" s="30">
        <v>0</v>
      </c>
      <c r="AL17" s="30">
        <v>0</v>
      </c>
      <c r="AM17" s="7">
        <v>-23</v>
      </c>
      <c r="AN17" s="14">
        <v>-23</v>
      </c>
      <c r="AO17" s="15">
        <v>0</v>
      </c>
      <c r="AP17" s="30">
        <v>0</v>
      </c>
      <c r="AQ17" s="30">
        <v>0</v>
      </c>
      <c r="AR17" s="30">
        <v>0</v>
      </c>
      <c r="AS17" s="30">
        <v>0</v>
      </c>
      <c r="AT17" s="7">
        <v>0</v>
      </c>
      <c r="AU17" s="14">
        <v>0</v>
      </c>
      <c r="AV17" s="12">
        <v>-23</v>
      </c>
      <c r="AW17" s="12">
        <v>50955</v>
      </c>
      <c r="AX17" s="12">
        <v>37865</v>
      </c>
      <c r="AY17" s="12">
        <v>-20759</v>
      </c>
      <c r="AZ17" s="12">
        <v>68061</v>
      </c>
    </row>
    <row r="18" spans="1:52" x14ac:dyDescent="0.15">
      <c r="A18" s="44"/>
      <c r="B18" s="24"/>
      <c r="C18" s="23" t="s">
        <v>26</v>
      </c>
      <c r="D18" s="5"/>
      <c r="E18" s="23">
        <v>37574</v>
      </c>
      <c r="F18" s="4">
        <v>2976</v>
      </c>
      <c r="G18" s="4">
        <v>2977465</v>
      </c>
      <c r="H18" s="4">
        <v>216698</v>
      </c>
      <c r="I18" s="4">
        <v>322895</v>
      </c>
      <c r="J18" s="4">
        <v>137649</v>
      </c>
      <c r="K18" s="4">
        <v>121403</v>
      </c>
      <c r="L18" s="4">
        <v>153579</v>
      </c>
      <c r="M18" s="4">
        <v>122400</v>
      </c>
      <c r="N18" s="4">
        <v>89486</v>
      </c>
      <c r="O18" s="4">
        <v>63835</v>
      </c>
      <c r="P18" s="4">
        <v>494538</v>
      </c>
      <c r="Q18" s="5">
        <v>21444</v>
      </c>
      <c r="R18" s="6">
        <v>4761942</v>
      </c>
      <c r="S18" s="23">
        <v>50090</v>
      </c>
      <c r="T18" s="4">
        <v>2115</v>
      </c>
      <c r="U18" s="4">
        <v>3261161</v>
      </c>
      <c r="V18" s="4">
        <v>453519</v>
      </c>
      <c r="W18" s="4">
        <v>57085</v>
      </c>
      <c r="X18" s="4">
        <v>109889</v>
      </c>
      <c r="Y18" s="4">
        <v>24787</v>
      </c>
      <c r="Z18" s="4">
        <v>25880</v>
      </c>
      <c r="AA18" s="4">
        <v>103823</v>
      </c>
      <c r="AB18" s="4">
        <v>75199</v>
      </c>
      <c r="AC18" s="4">
        <v>58718</v>
      </c>
      <c r="AD18" s="4">
        <v>673874</v>
      </c>
      <c r="AE18" s="5">
        <v>8793</v>
      </c>
      <c r="AF18" s="3">
        <v>4904933</v>
      </c>
      <c r="AG18" s="4">
        <v>9666875</v>
      </c>
      <c r="AH18" s="23">
        <v>92125</v>
      </c>
      <c r="AI18" s="4">
        <v>2397707</v>
      </c>
      <c r="AJ18" s="4">
        <v>1228345</v>
      </c>
      <c r="AK18" s="4">
        <v>349873</v>
      </c>
      <c r="AL18" s="4">
        <v>735820</v>
      </c>
      <c r="AM18" s="5">
        <v>1662</v>
      </c>
      <c r="AN18" s="5">
        <v>4805532</v>
      </c>
      <c r="AO18" s="23">
        <v>42983</v>
      </c>
      <c r="AP18" s="4">
        <v>1675627</v>
      </c>
      <c r="AQ18" s="4">
        <v>154115</v>
      </c>
      <c r="AR18" s="4">
        <v>97446</v>
      </c>
      <c r="AS18" s="4">
        <v>1109463</v>
      </c>
      <c r="AT18" s="5">
        <v>-15534</v>
      </c>
      <c r="AU18" s="5">
        <v>3064101</v>
      </c>
      <c r="AV18" s="3">
        <v>7869633</v>
      </c>
      <c r="AW18" s="3">
        <v>17536508</v>
      </c>
      <c r="AX18" s="3">
        <v>2759531</v>
      </c>
      <c r="AY18" s="3">
        <v>-1599007</v>
      </c>
      <c r="AZ18" s="3">
        <v>18697032</v>
      </c>
    </row>
    <row r="19" spans="1:52" x14ac:dyDescent="0.15">
      <c r="A19" s="44"/>
      <c r="B19" s="16" t="s">
        <v>25</v>
      </c>
      <c r="C19" s="15">
        <v>1</v>
      </c>
      <c r="D19" s="14" t="s">
        <v>24</v>
      </c>
      <c r="E19" s="15">
        <v>4911</v>
      </c>
      <c r="F19" s="30">
        <v>0</v>
      </c>
      <c r="G19" s="30">
        <v>61133</v>
      </c>
      <c r="H19" s="30">
        <v>367</v>
      </c>
      <c r="I19" s="30">
        <v>0</v>
      </c>
      <c r="J19" s="30">
        <v>56</v>
      </c>
      <c r="K19" s="30">
        <v>0</v>
      </c>
      <c r="L19" s="30">
        <v>7</v>
      </c>
      <c r="M19" s="30">
        <v>0</v>
      </c>
      <c r="N19" s="30">
        <v>0</v>
      </c>
      <c r="O19" s="30">
        <v>4</v>
      </c>
      <c r="P19" s="30">
        <v>4451</v>
      </c>
      <c r="Q19" s="14">
        <v>0</v>
      </c>
      <c r="R19" s="29">
        <v>70929</v>
      </c>
      <c r="S19" s="28">
        <v>1576620</v>
      </c>
      <c r="T19" s="27">
        <v>0</v>
      </c>
      <c r="U19" s="27">
        <v>7561092</v>
      </c>
      <c r="V19" s="27">
        <v>62093</v>
      </c>
      <c r="W19" s="27">
        <v>0</v>
      </c>
      <c r="X19" s="27">
        <v>11294</v>
      </c>
      <c r="Y19" s="27">
        <v>0</v>
      </c>
      <c r="Z19" s="27">
        <v>378</v>
      </c>
      <c r="AA19" s="27">
        <v>2092</v>
      </c>
      <c r="AB19" s="27">
        <v>0</v>
      </c>
      <c r="AC19" s="27">
        <v>1382</v>
      </c>
      <c r="AD19" s="27">
        <v>855932</v>
      </c>
      <c r="AE19" s="25">
        <v>0</v>
      </c>
      <c r="AF19" s="11">
        <v>10070883</v>
      </c>
      <c r="AG19" s="32">
        <v>10141812</v>
      </c>
      <c r="AH19" s="28">
        <v>397</v>
      </c>
      <c r="AI19" s="27">
        <v>18305</v>
      </c>
      <c r="AJ19" s="27">
        <v>0</v>
      </c>
      <c r="AK19" s="27">
        <v>0</v>
      </c>
      <c r="AL19" s="27">
        <v>342</v>
      </c>
      <c r="AM19" s="32">
        <v>495</v>
      </c>
      <c r="AN19" s="25">
        <v>19539</v>
      </c>
      <c r="AO19" s="28">
        <v>63230</v>
      </c>
      <c r="AP19" s="27">
        <v>3685599</v>
      </c>
      <c r="AQ19" s="27">
        <v>0</v>
      </c>
      <c r="AR19" s="27">
        <v>0</v>
      </c>
      <c r="AS19" s="27">
        <v>260753.00000000003</v>
      </c>
      <c r="AT19" s="32">
        <v>200629</v>
      </c>
      <c r="AU19" s="25">
        <v>4210211</v>
      </c>
      <c r="AV19" s="13">
        <v>4229750</v>
      </c>
      <c r="AW19" s="13">
        <v>14371562</v>
      </c>
      <c r="AX19" s="13">
        <v>99066</v>
      </c>
      <c r="AY19" s="13">
        <v>-2265807</v>
      </c>
      <c r="AZ19" s="13">
        <v>12204821</v>
      </c>
    </row>
    <row r="20" spans="1:52" x14ac:dyDescent="0.15">
      <c r="A20" s="44"/>
      <c r="B20" s="16"/>
      <c r="C20" s="15">
        <v>2</v>
      </c>
      <c r="D20" s="14" t="s">
        <v>23</v>
      </c>
      <c r="E20" s="15">
        <v>0</v>
      </c>
      <c r="F20" s="30">
        <v>2</v>
      </c>
      <c r="G20" s="30">
        <v>4307</v>
      </c>
      <c r="H20" s="30">
        <v>157</v>
      </c>
      <c r="I20" s="30">
        <v>1331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-1</v>
      </c>
      <c r="Q20" s="14">
        <v>1</v>
      </c>
      <c r="R20" s="29">
        <v>5797</v>
      </c>
      <c r="S20" s="28">
        <v>497</v>
      </c>
      <c r="T20" s="27">
        <v>1172</v>
      </c>
      <c r="U20" s="27">
        <v>9177423</v>
      </c>
      <c r="V20" s="27">
        <v>125966</v>
      </c>
      <c r="W20" s="27">
        <v>4677761</v>
      </c>
      <c r="X20" s="27">
        <v>198</v>
      </c>
      <c r="Y20" s="27">
        <v>0</v>
      </c>
      <c r="Z20" s="27">
        <v>100</v>
      </c>
      <c r="AA20" s="27">
        <v>199</v>
      </c>
      <c r="AB20" s="27">
        <v>0</v>
      </c>
      <c r="AC20" s="27">
        <v>298</v>
      </c>
      <c r="AD20" s="27">
        <v>2982</v>
      </c>
      <c r="AE20" s="25">
        <v>986</v>
      </c>
      <c r="AF20" s="13">
        <v>13987582</v>
      </c>
      <c r="AG20" s="25">
        <v>13993379</v>
      </c>
      <c r="AH20" s="28">
        <v>-5</v>
      </c>
      <c r="AI20" s="27">
        <v>-4</v>
      </c>
      <c r="AJ20" s="27">
        <v>0</v>
      </c>
      <c r="AK20" s="27">
        <v>0</v>
      </c>
      <c r="AL20" s="27">
        <v>0</v>
      </c>
      <c r="AM20" s="25">
        <v>-28</v>
      </c>
      <c r="AN20" s="25">
        <v>-37</v>
      </c>
      <c r="AO20" s="28">
        <v>-4421</v>
      </c>
      <c r="AP20" s="27">
        <v>-5025.0000000000009</v>
      </c>
      <c r="AQ20" s="27">
        <v>0</v>
      </c>
      <c r="AR20" s="27">
        <v>0</v>
      </c>
      <c r="AS20" s="27">
        <v>-4993</v>
      </c>
      <c r="AT20" s="25">
        <v>-2650</v>
      </c>
      <c r="AU20" s="25">
        <v>-17089</v>
      </c>
      <c r="AV20" s="13">
        <v>-17126</v>
      </c>
      <c r="AW20" s="13">
        <v>13976253</v>
      </c>
      <c r="AX20" s="13">
        <v>16939</v>
      </c>
      <c r="AY20" s="13">
        <v>-13497096</v>
      </c>
      <c r="AZ20" s="13">
        <v>496096</v>
      </c>
    </row>
    <row r="21" spans="1:52" x14ac:dyDescent="0.15">
      <c r="A21" s="44"/>
      <c r="B21" s="16"/>
      <c r="C21" s="15">
        <v>3</v>
      </c>
      <c r="D21" s="14" t="s">
        <v>22</v>
      </c>
      <c r="E21" s="15">
        <v>33804</v>
      </c>
      <c r="F21" s="30">
        <v>581</v>
      </c>
      <c r="G21" s="30">
        <v>3469732</v>
      </c>
      <c r="H21" s="30">
        <v>193146</v>
      </c>
      <c r="I21" s="30">
        <v>19813</v>
      </c>
      <c r="J21" s="30">
        <v>20308</v>
      </c>
      <c r="K21" s="30">
        <v>11952</v>
      </c>
      <c r="L21" s="30">
        <v>1664</v>
      </c>
      <c r="M21" s="30">
        <v>24270</v>
      </c>
      <c r="N21" s="30">
        <v>6806</v>
      </c>
      <c r="O21" s="30">
        <v>10592</v>
      </c>
      <c r="P21" s="30">
        <v>319485</v>
      </c>
      <c r="Q21" s="14">
        <v>1877</v>
      </c>
      <c r="R21" s="29">
        <v>4114030</v>
      </c>
      <c r="S21" s="28">
        <v>2854977</v>
      </c>
      <c r="T21" s="27">
        <v>54240</v>
      </c>
      <c r="U21" s="27">
        <v>111228521</v>
      </c>
      <c r="V21" s="27">
        <v>18193194</v>
      </c>
      <c r="W21" s="27">
        <v>1406582</v>
      </c>
      <c r="X21" s="27">
        <v>3519901</v>
      </c>
      <c r="Y21" s="27">
        <v>1024383</v>
      </c>
      <c r="Z21" s="27">
        <v>277234</v>
      </c>
      <c r="AA21" s="27">
        <v>2912696</v>
      </c>
      <c r="AB21" s="27">
        <v>2589088</v>
      </c>
      <c r="AC21" s="27">
        <v>2284889</v>
      </c>
      <c r="AD21" s="27">
        <v>30149042</v>
      </c>
      <c r="AE21" s="25">
        <v>246672</v>
      </c>
      <c r="AF21" s="13">
        <v>176741419</v>
      </c>
      <c r="AG21" s="25">
        <v>180855449</v>
      </c>
      <c r="AH21" s="28">
        <v>19610</v>
      </c>
      <c r="AI21" s="27">
        <v>613048</v>
      </c>
      <c r="AJ21" s="27">
        <v>39</v>
      </c>
      <c r="AK21" s="27">
        <v>21907</v>
      </c>
      <c r="AL21" s="27">
        <v>355669</v>
      </c>
      <c r="AM21" s="25">
        <v>-28805</v>
      </c>
      <c r="AN21" s="25">
        <v>981468</v>
      </c>
      <c r="AO21" s="28">
        <v>1583140</v>
      </c>
      <c r="AP21" s="27">
        <v>55077697</v>
      </c>
      <c r="AQ21" s="27">
        <v>6009</v>
      </c>
      <c r="AR21" s="27">
        <v>3764115</v>
      </c>
      <c r="AS21" s="27">
        <v>33412622</v>
      </c>
      <c r="AT21" s="25">
        <v>-1315539</v>
      </c>
      <c r="AU21" s="25">
        <v>92528044</v>
      </c>
      <c r="AV21" s="13">
        <v>93509512</v>
      </c>
      <c r="AW21" s="13">
        <v>274364961</v>
      </c>
      <c r="AX21" s="13">
        <v>54154123</v>
      </c>
      <c r="AY21" s="13">
        <v>-59872983</v>
      </c>
      <c r="AZ21" s="13">
        <v>268646101</v>
      </c>
    </row>
    <row r="22" spans="1:52" x14ac:dyDescent="0.15">
      <c r="A22" s="44"/>
      <c r="B22" s="16"/>
      <c r="C22" s="15">
        <v>4</v>
      </c>
      <c r="D22" s="14" t="s">
        <v>21</v>
      </c>
      <c r="E22" s="15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14">
        <v>0</v>
      </c>
      <c r="R22" s="29">
        <v>0</v>
      </c>
      <c r="S22" s="28">
        <v>54255</v>
      </c>
      <c r="T22" s="27">
        <v>3508</v>
      </c>
      <c r="U22" s="27">
        <v>742917</v>
      </c>
      <c r="V22" s="27">
        <v>80785</v>
      </c>
      <c r="W22" s="27">
        <v>720344</v>
      </c>
      <c r="X22" s="27">
        <v>398505</v>
      </c>
      <c r="Y22" s="27">
        <v>128458.99999999999</v>
      </c>
      <c r="Z22" s="27">
        <v>1181783</v>
      </c>
      <c r="AA22" s="27">
        <v>288999</v>
      </c>
      <c r="AB22" s="27">
        <v>277491</v>
      </c>
      <c r="AC22" s="27">
        <v>349875</v>
      </c>
      <c r="AD22" s="27">
        <v>876966</v>
      </c>
      <c r="AE22" s="25">
        <v>113053</v>
      </c>
      <c r="AF22" s="13">
        <v>5216940</v>
      </c>
      <c r="AG22" s="25">
        <v>5216940</v>
      </c>
      <c r="AH22" s="28">
        <v>0</v>
      </c>
      <c r="AI22" s="27">
        <v>0</v>
      </c>
      <c r="AJ22" s="27">
        <v>0</v>
      </c>
      <c r="AK22" s="27">
        <v>0</v>
      </c>
      <c r="AL22" s="27">
        <v>0</v>
      </c>
      <c r="AM22" s="25">
        <v>0</v>
      </c>
      <c r="AN22" s="25">
        <v>0</v>
      </c>
      <c r="AO22" s="28">
        <v>0</v>
      </c>
      <c r="AP22" s="27">
        <v>0</v>
      </c>
      <c r="AQ22" s="27">
        <v>0</v>
      </c>
      <c r="AR22" s="27">
        <v>22436840</v>
      </c>
      <c r="AS22" s="27">
        <v>40293973</v>
      </c>
      <c r="AT22" s="25">
        <v>0</v>
      </c>
      <c r="AU22" s="25">
        <v>62730813</v>
      </c>
      <c r="AV22" s="13">
        <v>62730813</v>
      </c>
      <c r="AW22" s="13">
        <v>67947753</v>
      </c>
      <c r="AX22" s="13">
        <v>0</v>
      </c>
      <c r="AY22" s="13">
        <v>0</v>
      </c>
      <c r="AZ22" s="13">
        <v>67947753</v>
      </c>
    </row>
    <row r="23" spans="1:52" x14ac:dyDescent="0.15">
      <c r="A23" s="44"/>
      <c r="B23" s="16"/>
      <c r="C23" s="15">
        <v>5</v>
      </c>
      <c r="D23" s="14" t="s">
        <v>20</v>
      </c>
      <c r="E23" s="15">
        <v>486</v>
      </c>
      <c r="F23" s="30">
        <v>63</v>
      </c>
      <c r="G23" s="30">
        <v>57812</v>
      </c>
      <c r="H23" s="30">
        <v>661</v>
      </c>
      <c r="I23" s="30">
        <v>16881</v>
      </c>
      <c r="J23" s="30">
        <v>6102</v>
      </c>
      <c r="K23" s="30">
        <v>746</v>
      </c>
      <c r="L23" s="30">
        <v>169</v>
      </c>
      <c r="M23" s="30">
        <v>1699</v>
      </c>
      <c r="N23" s="30">
        <v>654</v>
      </c>
      <c r="O23" s="30">
        <v>932</v>
      </c>
      <c r="P23" s="30">
        <v>11902</v>
      </c>
      <c r="Q23" s="14">
        <v>61</v>
      </c>
      <c r="R23" s="29">
        <v>98168</v>
      </c>
      <c r="S23" s="28">
        <v>150048</v>
      </c>
      <c r="T23" s="27">
        <v>22303</v>
      </c>
      <c r="U23" s="27">
        <v>5761027</v>
      </c>
      <c r="V23" s="27">
        <v>262237</v>
      </c>
      <c r="W23" s="27">
        <v>2942723</v>
      </c>
      <c r="X23" s="27">
        <v>2228737</v>
      </c>
      <c r="Y23" s="27">
        <v>224661</v>
      </c>
      <c r="Z23" s="27">
        <v>489466</v>
      </c>
      <c r="AA23" s="27">
        <v>619297</v>
      </c>
      <c r="AB23" s="27">
        <v>453937</v>
      </c>
      <c r="AC23" s="27">
        <v>614169</v>
      </c>
      <c r="AD23" s="27">
        <v>4613719</v>
      </c>
      <c r="AE23" s="25">
        <v>28151</v>
      </c>
      <c r="AF23" s="13">
        <v>18410475</v>
      </c>
      <c r="AG23" s="25">
        <v>18508643</v>
      </c>
      <c r="AH23" s="28">
        <v>21</v>
      </c>
      <c r="AI23" s="27">
        <v>21077</v>
      </c>
      <c r="AJ23" s="27">
        <v>-56</v>
      </c>
      <c r="AK23" s="27">
        <v>0</v>
      </c>
      <c r="AL23" s="27">
        <v>0</v>
      </c>
      <c r="AM23" s="25">
        <v>0</v>
      </c>
      <c r="AN23" s="25">
        <v>21042</v>
      </c>
      <c r="AO23" s="28">
        <v>8214</v>
      </c>
      <c r="AP23" s="27">
        <v>8669116</v>
      </c>
      <c r="AQ23" s="27">
        <v>-134073</v>
      </c>
      <c r="AR23" s="27">
        <v>0</v>
      </c>
      <c r="AS23" s="27">
        <v>0</v>
      </c>
      <c r="AT23" s="25">
        <v>0</v>
      </c>
      <c r="AU23" s="25">
        <v>8543257</v>
      </c>
      <c r="AV23" s="13">
        <v>8564299</v>
      </c>
      <c r="AW23" s="13">
        <v>27072942</v>
      </c>
      <c r="AX23" s="13">
        <v>56247</v>
      </c>
      <c r="AY23" s="13">
        <v>-5221</v>
      </c>
      <c r="AZ23" s="13">
        <v>27123968</v>
      </c>
    </row>
    <row r="24" spans="1:52" x14ac:dyDescent="0.15">
      <c r="A24" s="44"/>
      <c r="B24" s="16"/>
      <c r="C24" s="15">
        <v>6</v>
      </c>
      <c r="D24" s="14" t="s">
        <v>19</v>
      </c>
      <c r="E24" s="15">
        <v>6844</v>
      </c>
      <c r="F24" s="30">
        <v>250</v>
      </c>
      <c r="G24" s="30">
        <v>382354</v>
      </c>
      <c r="H24" s="30">
        <v>38259</v>
      </c>
      <c r="I24" s="30">
        <v>3585</v>
      </c>
      <c r="J24" s="30">
        <v>7273</v>
      </c>
      <c r="K24" s="30">
        <v>2763</v>
      </c>
      <c r="L24" s="30">
        <v>1051</v>
      </c>
      <c r="M24" s="30">
        <v>4943</v>
      </c>
      <c r="N24" s="30">
        <v>1944</v>
      </c>
      <c r="O24" s="30">
        <v>2825</v>
      </c>
      <c r="P24" s="30">
        <v>79360</v>
      </c>
      <c r="Q24" s="14">
        <v>334</v>
      </c>
      <c r="R24" s="29">
        <v>531785</v>
      </c>
      <c r="S24" s="28">
        <v>716808</v>
      </c>
      <c r="T24" s="27">
        <v>12708</v>
      </c>
      <c r="U24" s="27">
        <v>11801105</v>
      </c>
      <c r="V24" s="27">
        <v>3442549</v>
      </c>
      <c r="W24" s="27">
        <v>201775</v>
      </c>
      <c r="X24" s="27">
        <v>1124983.9999999998</v>
      </c>
      <c r="Y24" s="27">
        <v>211489</v>
      </c>
      <c r="Z24" s="27">
        <v>147950</v>
      </c>
      <c r="AA24" s="27">
        <v>354400</v>
      </c>
      <c r="AB24" s="27">
        <v>625154</v>
      </c>
      <c r="AC24" s="27">
        <v>424975</v>
      </c>
      <c r="AD24" s="27">
        <v>8070812</v>
      </c>
      <c r="AE24" s="25">
        <v>35280</v>
      </c>
      <c r="AF24" s="13">
        <v>27169989</v>
      </c>
      <c r="AG24" s="25">
        <v>27701774</v>
      </c>
      <c r="AH24" s="28">
        <v>20542</v>
      </c>
      <c r="AI24" s="27">
        <v>481873</v>
      </c>
      <c r="AJ24" s="27">
        <v>58</v>
      </c>
      <c r="AK24" s="27">
        <v>3289</v>
      </c>
      <c r="AL24" s="27">
        <v>64280</v>
      </c>
      <c r="AM24" s="25">
        <v>2640</v>
      </c>
      <c r="AN24" s="25">
        <v>572682</v>
      </c>
      <c r="AO24" s="28">
        <v>1602522</v>
      </c>
      <c r="AP24" s="27">
        <v>46826250</v>
      </c>
      <c r="AQ24" s="27">
        <v>9573</v>
      </c>
      <c r="AR24" s="27">
        <v>607005</v>
      </c>
      <c r="AS24" s="27">
        <v>7760833</v>
      </c>
      <c r="AT24" s="25">
        <v>159625</v>
      </c>
      <c r="AU24" s="25">
        <v>56965808</v>
      </c>
      <c r="AV24" s="13">
        <v>57538490</v>
      </c>
      <c r="AW24" s="13">
        <v>85240264</v>
      </c>
      <c r="AX24" s="13">
        <v>6786439</v>
      </c>
      <c r="AY24" s="13">
        <v>-114705</v>
      </c>
      <c r="AZ24" s="13">
        <v>91911998</v>
      </c>
    </row>
    <row r="25" spans="1:52" x14ac:dyDescent="0.15">
      <c r="A25" s="44"/>
      <c r="B25" s="16"/>
      <c r="C25" s="15">
        <v>7</v>
      </c>
      <c r="D25" s="14" t="s">
        <v>18</v>
      </c>
      <c r="E25" s="15">
        <v>108</v>
      </c>
      <c r="F25" s="30">
        <v>48</v>
      </c>
      <c r="G25" s="30">
        <v>6354</v>
      </c>
      <c r="H25" s="30">
        <v>872</v>
      </c>
      <c r="I25" s="30">
        <v>988</v>
      </c>
      <c r="J25" s="30">
        <v>1063</v>
      </c>
      <c r="K25" s="30">
        <v>2609</v>
      </c>
      <c r="L25" s="30">
        <v>8187</v>
      </c>
      <c r="M25" s="30">
        <v>1007</v>
      </c>
      <c r="N25" s="30">
        <v>195</v>
      </c>
      <c r="O25" s="30">
        <v>445</v>
      </c>
      <c r="P25" s="30">
        <v>2398</v>
      </c>
      <c r="Q25" s="14">
        <v>23</v>
      </c>
      <c r="R25" s="29">
        <v>24297</v>
      </c>
      <c r="S25" s="28">
        <v>103292</v>
      </c>
      <c r="T25" s="27">
        <v>25309</v>
      </c>
      <c r="U25" s="27">
        <v>2127095</v>
      </c>
      <c r="V25" s="27">
        <v>785989</v>
      </c>
      <c r="W25" s="27">
        <v>546842</v>
      </c>
      <c r="X25" s="27">
        <v>1896904</v>
      </c>
      <c r="Y25" s="27">
        <v>2783414</v>
      </c>
      <c r="Z25" s="27">
        <v>7069653</v>
      </c>
      <c r="AA25" s="27">
        <v>863357</v>
      </c>
      <c r="AB25" s="27">
        <v>366065</v>
      </c>
      <c r="AC25" s="27">
        <v>791432</v>
      </c>
      <c r="AD25" s="27">
        <v>2687256</v>
      </c>
      <c r="AE25" s="25">
        <v>269176</v>
      </c>
      <c r="AF25" s="13">
        <v>20315784</v>
      </c>
      <c r="AG25" s="25">
        <v>20340081</v>
      </c>
      <c r="AH25" s="28">
        <v>0</v>
      </c>
      <c r="AI25" s="27">
        <v>14852</v>
      </c>
      <c r="AJ25" s="27">
        <v>0</v>
      </c>
      <c r="AK25" s="27">
        <v>0</v>
      </c>
      <c r="AL25" s="27">
        <v>0</v>
      </c>
      <c r="AM25" s="25">
        <v>0</v>
      </c>
      <c r="AN25" s="25">
        <v>14852</v>
      </c>
      <c r="AO25" s="28">
        <v>295</v>
      </c>
      <c r="AP25" s="27">
        <v>15899809</v>
      </c>
      <c r="AQ25" s="27">
        <v>0</v>
      </c>
      <c r="AR25" s="27">
        <v>0</v>
      </c>
      <c r="AS25" s="27">
        <v>0</v>
      </c>
      <c r="AT25" s="25">
        <v>0</v>
      </c>
      <c r="AU25" s="25">
        <v>15900104</v>
      </c>
      <c r="AV25" s="13">
        <v>15914956</v>
      </c>
      <c r="AW25" s="13">
        <v>36255037</v>
      </c>
      <c r="AX25" s="13">
        <v>1934557</v>
      </c>
      <c r="AY25" s="13">
        <v>-2391977</v>
      </c>
      <c r="AZ25" s="13">
        <v>35797617</v>
      </c>
    </row>
    <row r="26" spans="1:52" x14ac:dyDescent="0.15">
      <c r="A26" s="44"/>
      <c r="B26" s="16"/>
      <c r="C26" s="15">
        <v>8</v>
      </c>
      <c r="D26" s="14" t="s">
        <v>17</v>
      </c>
      <c r="E26" s="15">
        <v>122</v>
      </c>
      <c r="F26" s="30">
        <v>42</v>
      </c>
      <c r="G26" s="30">
        <v>15555</v>
      </c>
      <c r="H26" s="30">
        <v>3442</v>
      </c>
      <c r="I26" s="30">
        <v>2778</v>
      </c>
      <c r="J26" s="30">
        <v>18221</v>
      </c>
      <c r="K26" s="30">
        <v>6668</v>
      </c>
      <c r="L26" s="30">
        <v>22673</v>
      </c>
      <c r="M26" s="30">
        <v>11762</v>
      </c>
      <c r="N26" s="30">
        <v>3215</v>
      </c>
      <c r="O26" s="30">
        <v>853</v>
      </c>
      <c r="P26" s="30">
        <v>29017</v>
      </c>
      <c r="Q26" s="14">
        <v>1085</v>
      </c>
      <c r="R26" s="29">
        <v>115433</v>
      </c>
      <c r="S26" s="28">
        <v>10387</v>
      </c>
      <c r="T26" s="27">
        <v>6124</v>
      </c>
      <c r="U26" s="27">
        <v>725342</v>
      </c>
      <c r="V26" s="27">
        <v>380690</v>
      </c>
      <c r="W26" s="27">
        <v>187907</v>
      </c>
      <c r="X26" s="27">
        <v>3259124</v>
      </c>
      <c r="Y26" s="27">
        <v>653062</v>
      </c>
      <c r="Z26" s="27">
        <v>4695833</v>
      </c>
      <c r="AA26" s="27">
        <v>1085072</v>
      </c>
      <c r="AB26" s="27">
        <v>1959743</v>
      </c>
      <c r="AC26" s="27">
        <v>168600</v>
      </c>
      <c r="AD26" s="27">
        <v>4106861</v>
      </c>
      <c r="AE26" s="25">
        <v>146644</v>
      </c>
      <c r="AF26" s="13">
        <v>17385389</v>
      </c>
      <c r="AG26" s="25">
        <v>17500822</v>
      </c>
      <c r="AH26" s="28">
        <v>0</v>
      </c>
      <c r="AI26" s="27">
        <v>16685</v>
      </c>
      <c r="AJ26" s="27">
        <v>5</v>
      </c>
      <c r="AK26" s="27">
        <v>0</v>
      </c>
      <c r="AL26" s="27">
        <v>2512</v>
      </c>
      <c r="AM26" s="25">
        <v>0</v>
      </c>
      <c r="AN26" s="25">
        <v>19202</v>
      </c>
      <c r="AO26" s="28">
        <v>0</v>
      </c>
      <c r="AP26" s="27">
        <v>66779139</v>
      </c>
      <c r="AQ26" s="27">
        <v>4046</v>
      </c>
      <c r="AR26" s="27">
        <v>0</v>
      </c>
      <c r="AS26" s="27">
        <v>5324321</v>
      </c>
      <c r="AT26" s="25">
        <v>0</v>
      </c>
      <c r="AU26" s="25">
        <v>72107506</v>
      </c>
      <c r="AV26" s="13">
        <v>72126708</v>
      </c>
      <c r="AW26" s="13">
        <v>89627530</v>
      </c>
      <c r="AX26" s="13">
        <v>36324</v>
      </c>
      <c r="AY26" s="13">
        <v>-1399</v>
      </c>
      <c r="AZ26" s="13">
        <v>89662455</v>
      </c>
    </row>
    <row r="27" spans="1:52" x14ac:dyDescent="0.15">
      <c r="A27" s="44"/>
      <c r="B27" s="16"/>
      <c r="C27" s="15">
        <v>9</v>
      </c>
      <c r="D27" s="14" t="s">
        <v>16</v>
      </c>
      <c r="E27" s="15">
        <v>1687</v>
      </c>
      <c r="F27" s="30">
        <v>112</v>
      </c>
      <c r="G27" s="30">
        <v>79393</v>
      </c>
      <c r="H27" s="30">
        <v>10202</v>
      </c>
      <c r="I27" s="30">
        <v>6084</v>
      </c>
      <c r="J27" s="30">
        <v>4353</v>
      </c>
      <c r="K27" s="30">
        <v>7136</v>
      </c>
      <c r="L27" s="30">
        <v>184</v>
      </c>
      <c r="M27" s="30">
        <v>12466</v>
      </c>
      <c r="N27" s="30">
        <v>1647</v>
      </c>
      <c r="O27" s="30">
        <v>3470</v>
      </c>
      <c r="P27" s="30">
        <v>17278</v>
      </c>
      <c r="Q27" s="14">
        <v>933</v>
      </c>
      <c r="R27" s="29">
        <v>144945</v>
      </c>
      <c r="S27" s="28">
        <v>371124</v>
      </c>
      <c r="T27" s="27">
        <v>18331</v>
      </c>
      <c r="U27" s="27">
        <v>6783273</v>
      </c>
      <c r="V27" s="27">
        <v>1914883</v>
      </c>
      <c r="W27" s="27">
        <v>682274</v>
      </c>
      <c r="X27" s="27">
        <v>2138480</v>
      </c>
      <c r="Y27" s="27">
        <v>967692</v>
      </c>
      <c r="Z27" s="27">
        <v>130251</v>
      </c>
      <c r="AA27" s="27">
        <v>4117745.0000000005</v>
      </c>
      <c r="AB27" s="27">
        <v>992157</v>
      </c>
      <c r="AC27" s="27">
        <v>1016975</v>
      </c>
      <c r="AD27" s="27">
        <v>3949006</v>
      </c>
      <c r="AE27" s="25">
        <v>341818</v>
      </c>
      <c r="AF27" s="13">
        <v>23424009</v>
      </c>
      <c r="AG27" s="25">
        <v>23568954</v>
      </c>
      <c r="AH27" s="28">
        <v>1740</v>
      </c>
      <c r="AI27" s="27">
        <v>36462</v>
      </c>
      <c r="AJ27" s="27">
        <v>37</v>
      </c>
      <c r="AK27" s="27">
        <v>172</v>
      </c>
      <c r="AL27" s="27">
        <v>2540</v>
      </c>
      <c r="AM27" s="25">
        <v>446</v>
      </c>
      <c r="AN27" s="25">
        <v>41397</v>
      </c>
      <c r="AO27" s="28">
        <v>361286</v>
      </c>
      <c r="AP27" s="27">
        <v>10609654</v>
      </c>
      <c r="AQ27" s="27">
        <v>84228</v>
      </c>
      <c r="AR27" s="27">
        <v>77016</v>
      </c>
      <c r="AS27" s="27">
        <v>824860</v>
      </c>
      <c r="AT27" s="25">
        <v>66895</v>
      </c>
      <c r="AU27" s="25">
        <v>12023939</v>
      </c>
      <c r="AV27" s="13">
        <v>12065336</v>
      </c>
      <c r="AW27" s="13">
        <v>35634290</v>
      </c>
      <c r="AX27" s="13">
        <v>5692696</v>
      </c>
      <c r="AY27" s="13">
        <v>-1957939</v>
      </c>
      <c r="AZ27" s="13">
        <v>39369047</v>
      </c>
    </row>
    <row r="28" spans="1:52" x14ac:dyDescent="0.15">
      <c r="A28" s="44"/>
      <c r="B28" s="16"/>
      <c r="C28" s="15">
        <v>10</v>
      </c>
      <c r="D28" s="14" t="s">
        <v>15</v>
      </c>
      <c r="E28" s="15">
        <v>468</v>
      </c>
      <c r="F28" s="30">
        <v>34</v>
      </c>
      <c r="G28" s="30">
        <v>37223</v>
      </c>
      <c r="H28" s="30">
        <v>4110</v>
      </c>
      <c r="I28" s="30">
        <v>6742</v>
      </c>
      <c r="J28" s="30">
        <v>24621</v>
      </c>
      <c r="K28" s="30">
        <v>21995</v>
      </c>
      <c r="L28" s="30">
        <v>617</v>
      </c>
      <c r="M28" s="30">
        <v>3210</v>
      </c>
      <c r="N28" s="30">
        <v>30411</v>
      </c>
      <c r="O28" s="30">
        <v>6507</v>
      </c>
      <c r="P28" s="30">
        <v>37540</v>
      </c>
      <c r="Q28" s="14">
        <v>2685</v>
      </c>
      <c r="R28" s="29">
        <v>176163</v>
      </c>
      <c r="S28" s="28">
        <v>47851</v>
      </c>
      <c r="T28" s="27">
        <v>4728</v>
      </c>
      <c r="U28" s="27">
        <v>1489695</v>
      </c>
      <c r="V28" s="27">
        <v>569076</v>
      </c>
      <c r="W28" s="27">
        <v>424653</v>
      </c>
      <c r="X28" s="27">
        <v>3600532</v>
      </c>
      <c r="Y28" s="27">
        <v>2000404</v>
      </c>
      <c r="Z28" s="27">
        <v>301603</v>
      </c>
      <c r="AA28" s="27">
        <v>459397</v>
      </c>
      <c r="AB28" s="27">
        <v>10593600</v>
      </c>
      <c r="AC28" s="27">
        <v>1239249</v>
      </c>
      <c r="AD28" s="27">
        <v>11444543</v>
      </c>
      <c r="AE28" s="25">
        <v>331330</v>
      </c>
      <c r="AF28" s="13">
        <v>32506661</v>
      </c>
      <c r="AG28" s="25">
        <v>32682824</v>
      </c>
      <c r="AH28" s="28">
        <v>1452</v>
      </c>
      <c r="AI28" s="27">
        <v>96824</v>
      </c>
      <c r="AJ28" s="27">
        <v>193</v>
      </c>
      <c r="AK28" s="27">
        <v>8490</v>
      </c>
      <c r="AL28" s="27">
        <v>67742</v>
      </c>
      <c r="AM28" s="25">
        <v>-186</v>
      </c>
      <c r="AN28" s="25">
        <v>174515</v>
      </c>
      <c r="AO28" s="28">
        <v>177878</v>
      </c>
      <c r="AP28" s="27">
        <v>16257528</v>
      </c>
      <c r="AQ28" s="27">
        <v>40813</v>
      </c>
      <c r="AR28" s="27">
        <v>1527587</v>
      </c>
      <c r="AS28" s="27">
        <v>16120842</v>
      </c>
      <c r="AT28" s="25">
        <v>-37373</v>
      </c>
      <c r="AU28" s="25">
        <v>34087275</v>
      </c>
      <c r="AV28" s="13">
        <v>34261790</v>
      </c>
      <c r="AW28" s="13">
        <v>66944614</v>
      </c>
      <c r="AX28" s="13">
        <v>1390195</v>
      </c>
      <c r="AY28" s="13">
        <v>-3676772</v>
      </c>
      <c r="AZ28" s="13">
        <v>64658037</v>
      </c>
    </row>
    <row r="29" spans="1:52" x14ac:dyDescent="0.15">
      <c r="A29" s="44"/>
      <c r="B29" s="16"/>
      <c r="C29" s="15">
        <v>11</v>
      </c>
      <c r="D29" s="14" t="s">
        <v>14</v>
      </c>
      <c r="E29" s="15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14">
        <v>0</v>
      </c>
      <c r="R29" s="29">
        <v>0</v>
      </c>
      <c r="S29" s="28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5">
        <v>775637</v>
      </c>
      <c r="AF29" s="13">
        <v>775637</v>
      </c>
      <c r="AG29" s="25">
        <v>775637</v>
      </c>
      <c r="AH29" s="28">
        <v>0</v>
      </c>
      <c r="AI29" s="27">
        <v>0</v>
      </c>
      <c r="AJ29" s="27">
        <v>0</v>
      </c>
      <c r="AK29" s="27">
        <v>0</v>
      </c>
      <c r="AL29" s="27">
        <v>0</v>
      </c>
      <c r="AM29" s="25">
        <v>0</v>
      </c>
      <c r="AN29" s="25">
        <v>0</v>
      </c>
      <c r="AO29" s="28">
        <v>0</v>
      </c>
      <c r="AP29" s="27">
        <v>1217901</v>
      </c>
      <c r="AQ29" s="27">
        <v>40134982</v>
      </c>
      <c r="AR29" s="27">
        <v>0</v>
      </c>
      <c r="AS29" s="27">
        <v>0</v>
      </c>
      <c r="AT29" s="25">
        <v>0</v>
      </c>
      <c r="AU29" s="25">
        <v>41352983</v>
      </c>
      <c r="AV29" s="13">
        <v>41352983</v>
      </c>
      <c r="AW29" s="13">
        <v>42128620</v>
      </c>
      <c r="AX29" s="13">
        <v>0</v>
      </c>
      <c r="AY29" s="13">
        <v>0</v>
      </c>
      <c r="AZ29" s="13">
        <v>42128620</v>
      </c>
    </row>
    <row r="30" spans="1:52" x14ac:dyDescent="0.15">
      <c r="A30" s="44"/>
      <c r="B30" s="16"/>
      <c r="C30" s="15">
        <v>12</v>
      </c>
      <c r="D30" s="14" t="s">
        <v>13</v>
      </c>
      <c r="E30" s="15">
        <v>2475</v>
      </c>
      <c r="F30" s="30">
        <v>567</v>
      </c>
      <c r="G30" s="30">
        <v>199930</v>
      </c>
      <c r="H30" s="30">
        <v>48017</v>
      </c>
      <c r="I30" s="30">
        <v>21988</v>
      </c>
      <c r="J30" s="30">
        <v>36466</v>
      </c>
      <c r="K30" s="30">
        <v>35676</v>
      </c>
      <c r="L30" s="30">
        <v>4216</v>
      </c>
      <c r="M30" s="30">
        <v>12792</v>
      </c>
      <c r="N30" s="30">
        <v>20832</v>
      </c>
      <c r="O30" s="30">
        <v>13161</v>
      </c>
      <c r="P30" s="30">
        <v>100903</v>
      </c>
      <c r="Q30" s="14">
        <v>1316</v>
      </c>
      <c r="R30" s="29">
        <v>498339</v>
      </c>
      <c r="S30" s="28">
        <v>515657</v>
      </c>
      <c r="T30" s="27">
        <v>60533</v>
      </c>
      <c r="U30" s="27">
        <v>10631123</v>
      </c>
      <c r="V30" s="27">
        <v>7541554</v>
      </c>
      <c r="W30" s="27">
        <v>3061007</v>
      </c>
      <c r="X30" s="27">
        <v>8501932</v>
      </c>
      <c r="Y30" s="27">
        <v>4716948</v>
      </c>
      <c r="Z30" s="27">
        <v>2700295</v>
      </c>
      <c r="AA30" s="27">
        <v>3538024</v>
      </c>
      <c r="AB30" s="27">
        <v>12068237</v>
      </c>
      <c r="AC30" s="27">
        <v>5297190</v>
      </c>
      <c r="AD30" s="27">
        <v>29683748</v>
      </c>
      <c r="AE30" s="25">
        <v>380201</v>
      </c>
      <c r="AF30" s="13">
        <v>88696449</v>
      </c>
      <c r="AG30" s="25">
        <v>89194788</v>
      </c>
      <c r="AH30" s="28">
        <v>16010</v>
      </c>
      <c r="AI30" s="27">
        <v>98581</v>
      </c>
      <c r="AJ30" s="27">
        <v>43132</v>
      </c>
      <c r="AK30" s="27">
        <v>8268</v>
      </c>
      <c r="AL30" s="27">
        <v>335706</v>
      </c>
      <c r="AM30" s="25">
        <v>0</v>
      </c>
      <c r="AN30" s="25">
        <v>501697</v>
      </c>
      <c r="AO30" s="28">
        <v>5341881</v>
      </c>
      <c r="AP30" s="27">
        <v>62874494</v>
      </c>
      <c r="AQ30" s="27">
        <v>72608153</v>
      </c>
      <c r="AR30" s="27">
        <v>2863192</v>
      </c>
      <c r="AS30" s="27">
        <v>17889215</v>
      </c>
      <c r="AT30" s="25">
        <v>0</v>
      </c>
      <c r="AU30" s="25">
        <v>161576935</v>
      </c>
      <c r="AV30" s="13">
        <v>162078632</v>
      </c>
      <c r="AW30" s="13">
        <v>251273420</v>
      </c>
      <c r="AX30" s="13">
        <v>5280369</v>
      </c>
      <c r="AY30" s="13">
        <v>-6563673</v>
      </c>
      <c r="AZ30" s="13">
        <v>249990116</v>
      </c>
    </row>
    <row r="31" spans="1:52" x14ac:dyDescent="0.15">
      <c r="A31" s="44"/>
      <c r="B31" s="16"/>
      <c r="C31" s="31">
        <v>13</v>
      </c>
      <c r="D31" s="7" t="s">
        <v>12</v>
      </c>
      <c r="E31" s="15">
        <v>296</v>
      </c>
      <c r="F31" s="30">
        <v>23</v>
      </c>
      <c r="G31" s="30">
        <v>10099</v>
      </c>
      <c r="H31" s="30">
        <v>4849</v>
      </c>
      <c r="I31" s="30">
        <v>831</v>
      </c>
      <c r="J31" s="30">
        <v>1010</v>
      </c>
      <c r="K31" s="30">
        <v>2101</v>
      </c>
      <c r="L31" s="30">
        <v>290</v>
      </c>
      <c r="M31" s="30">
        <v>987</v>
      </c>
      <c r="N31" s="30">
        <v>536</v>
      </c>
      <c r="O31" s="30">
        <v>38</v>
      </c>
      <c r="P31" s="30">
        <v>4768</v>
      </c>
      <c r="Q31" s="14">
        <v>0</v>
      </c>
      <c r="R31" s="29">
        <v>25828</v>
      </c>
      <c r="S31" s="28">
        <v>68019</v>
      </c>
      <c r="T31" s="27">
        <v>4531</v>
      </c>
      <c r="U31" s="27">
        <v>868469</v>
      </c>
      <c r="V31" s="27">
        <v>998785</v>
      </c>
      <c r="W31" s="27">
        <v>105331</v>
      </c>
      <c r="X31" s="27">
        <v>415598</v>
      </c>
      <c r="Y31" s="27">
        <v>345152</v>
      </c>
      <c r="Z31" s="27">
        <v>342637</v>
      </c>
      <c r="AA31" s="27">
        <v>161463</v>
      </c>
      <c r="AB31" s="27">
        <v>283403</v>
      </c>
      <c r="AC31" s="27">
        <v>15986.000000000002</v>
      </c>
      <c r="AD31" s="27">
        <v>1016320</v>
      </c>
      <c r="AE31" s="25">
        <v>0</v>
      </c>
      <c r="AF31" s="13">
        <v>4625694</v>
      </c>
      <c r="AG31" s="26">
        <v>4651522</v>
      </c>
      <c r="AH31" s="28">
        <v>0</v>
      </c>
      <c r="AI31" s="27">
        <v>0</v>
      </c>
      <c r="AJ31" s="27">
        <v>0</v>
      </c>
      <c r="AK31" s="27">
        <v>0</v>
      </c>
      <c r="AL31" s="27">
        <v>0</v>
      </c>
      <c r="AM31" s="26">
        <v>-11</v>
      </c>
      <c r="AN31" s="25">
        <v>-11</v>
      </c>
      <c r="AO31" s="28">
        <v>0</v>
      </c>
      <c r="AP31" s="27">
        <v>1800</v>
      </c>
      <c r="AQ31" s="27">
        <v>0</v>
      </c>
      <c r="AR31" s="27">
        <v>0</v>
      </c>
      <c r="AS31" s="27">
        <v>0</v>
      </c>
      <c r="AT31" s="26">
        <v>34</v>
      </c>
      <c r="AU31" s="25">
        <v>1834</v>
      </c>
      <c r="AV31" s="13">
        <v>1823</v>
      </c>
      <c r="AW31" s="13">
        <v>4653345</v>
      </c>
      <c r="AX31" s="13">
        <v>4265535</v>
      </c>
      <c r="AY31" s="13">
        <v>-1251141</v>
      </c>
      <c r="AZ31" s="13">
        <v>7667739</v>
      </c>
    </row>
    <row r="32" spans="1:52" x14ac:dyDescent="0.15">
      <c r="A32" s="44"/>
      <c r="B32" s="24"/>
      <c r="C32" s="23" t="s">
        <v>11</v>
      </c>
      <c r="D32" s="4"/>
      <c r="E32" s="23">
        <v>51201</v>
      </c>
      <c r="F32" s="4">
        <v>1722</v>
      </c>
      <c r="G32" s="4">
        <v>4323892</v>
      </c>
      <c r="H32" s="4">
        <v>304082</v>
      </c>
      <c r="I32" s="4">
        <v>81021</v>
      </c>
      <c r="J32" s="4">
        <v>119473</v>
      </c>
      <c r="K32" s="4">
        <v>91646</v>
      </c>
      <c r="L32" s="4">
        <v>39058</v>
      </c>
      <c r="M32" s="4">
        <v>73136</v>
      </c>
      <c r="N32" s="4">
        <v>66240</v>
      </c>
      <c r="O32" s="4">
        <v>38827</v>
      </c>
      <c r="P32" s="4">
        <v>607101</v>
      </c>
      <c r="Q32" s="5">
        <v>8315</v>
      </c>
      <c r="R32" s="6">
        <v>5805714</v>
      </c>
      <c r="S32" s="22">
        <v>6469535</v>
      </c>
      <c r="T32" s="21">
        <v>213487</v>
      </c>
      <c r="U32" s="21">
        <v>168897082</v>
      </c>
      <c r="V32" s="21">
        <v>34357801</v>
      </c>
      <c r="W32" s="21">
        <v>14957199</v>
      </c>
      <c r="X32" s="21">
        <v>27096189</v>
      </c>
      <c r="Y32" s="21">
        <v>13055664</v>
      </c>
      <c r="Z32" s="21">
        <v>17337183</v>
      </c>
      <c r="AA32" s="21">
        <v>14402741</v>
      </c>
      <c r="AB32" s="21">
        <v>30208875</v>
      </c>
      <c r="AC32" s="21">
        <v>12205020</v>
      </c>
      <c r="AD32" s="21">
        <v>97457187</v>
      </c>
      <c r="AE32" s="21">
        <v>2668948</v>
      </c>
      <c r="AF32" s="6">
        <v>439326911</v>
      </c>
      <c r="AG32" s="6">
        <v>445132625</v>
      </c>
      <c r="AH32" s="22">
        <v>59767</v>
      </c>
      <c r="AI32" s="21">
        <v>1397703</v>
      </c>
      <c r="AJ32" s="21">
        <v>43408</v>
      </c>
      <c r="AK32" s="21">
        <v>42126</v>
      </c>
      <c r="AL32" s="21">
        <v>828791</v>
      </c>
      <c r="AM32" s="20">
        <v>-25449</v>
      </c>
      <c r="AN32" s="20">
        <v>2346346</v>
      </c>
      <c r="AO32" s="22">
        <v>9134025</v>
      </c>
      <c r="AP32" s="21">
        <v>287893962</v>
      </c>
      <c r="AQ32" s="21">
        <v>112753731</v>
      </c>
      <c r="AR32" s="21">
        <v>31275755</v>
      </c>
      <c r="AS32" s="21">
        <v>121882426</v>
      </c>
      <c r="AT32" s="20">
        <v>-928379</v>
      </c>
      <c r="AU32" s="20">
        <v>562011620</v>
      </c>
      <c r="AV32" s="6">
        <v>564357966</v>
      </c>
      <c r="AW32" s="6">
        <v>1009490591</v>
      </c>
      <c r="AX32" s="6">
        <v>79712490</v>
      </c>
      <c r="AY32" s="6">
        <v>-91599513</v>
      </c>
      <c r="AZ32" s="6">
        <v>997603568</v>
      </c>
    </row>
    <row r="33" spans="1:52" x14ac:dyDescent="0.15">
      <c r="A33" s="50"/>
      <c r="B33" s="8"/>
      <c r="C33" s="4"/>
      <c r="D33" s="5" t="s">
        <v>10</v>
      </c>
      <c r="E33" s="4">
        <v>88775</v>
      </c>
      <c r="F33" s="4">
        <v>4698</v>
      </c>
      <c r="G33" s="4">
        <v>7301357</v>
      </c>
      <c r="H33" s="4">
        <v>520780</v>
      </c>
      <c r="I33" s="4">
        <v>403916</v>
      </c>
      <c r="J33" s="4">
        <v>257122</v>
      </c>
      <c r="K33" s="4">
        <v>213049</v>
      </c>
      <c r="L33" s="4">
        <v>192637</v>
      </c>
      <c r="M33" s="4">
        <v>195536</v>
      </c>
      <c r="N33" s="4">
        <v>155726</v>
      </c>
      <c r="O33" s="4">
        <v>102662</v>
      </c>
      <c r="P33" s="4">
        <v>1101639</v>
      </c>
      <c r="Q33" s="4">
        <v>29759</v>
      </c>
      <c r="R33" s="6">
        <v>10567656</v>
      </c>
      <c r="S33" s="21">
        <v>6519625</v>
      </c>
      <c r="T33" s="21">
        <v>215602</v>
      </c>
      <c r="U33" s="21">
        <v>172158243</v>
      </c>
      <c r="V33" s="21">
        <v>34811320</v>
      </c>
      <c r="W33" s="21">
        <v>15014284</v>
      </c>
      <c r="X33" s="21">
        <v>27206078</v>
      </c>
      <c r="Y33" s="21">
        <v>13080451</v>
      </c>
      <c r="Z33" s="21">
        <v>17363063</v>
      </c>
      <c r="AA33" s="21">
        <v>14506564</v>
      </c>
      <c r="AB33" s="21">
        <v>30284074</v>
      </c>
      <c r="AC33" s="21">
        <v>12263738</v>
      </c>
      <c r="AD33" s="21">
        <v>98131061</v>
      </c>
      <c r="AE33" s="21">
        <v>2677741</v>
      </c>
      <c r="AF33" s="6">
        <v>444231844</v>
      </c>
      <c r="AG33" s="6">
        <v>454799500</v>
      </c>
      <c r="AH33" s="22">
        <v>151892</v>
      </c>
      <c r="AI33" s="21">
        <v>3795410</v>
      </c>
      <c r="AJ33" s="21">
        <v>1271753</v>
      </c>
      <c r="AK33" s="21">
        <v>391999</v>
      </c>
      <c r="AL33" s="21">
        <v>1564611</v>
      </c>
      <c r="AM33" s="20">
        <v>-23787</v>
      </c>
      <c r="AN33" s="20">
        <v>7151878</v>
      </c>
      <c r="AO33" s="22">
        <v>9177008</v>
      </c>
      <c r="AP33" s="21">
        <v>289569589</v>
      </c>
      <c r="AQ33" s="21">
        <v>112907846</v>
      </c>
      <c r="AR33" s="21">
        <v>31373201</v>
      </c>
      <c r="AS33" s="21">
        <v>122991889</v>
      </c>
      <c r="AT33" s="20">
        <v>-943913</v>
      </c>
      <c r="AU33" s="20">
        <v>565075721</v>
      </c>
      <c r="AV33" s="6">
        <v>572227599</v>
      </c>
      <c r="AW33" s="6">
        <v>1027027099</v>
      </c>
      <c r="AX33" s="6">
        <v>82472021</v>
      </c>
      <c r="AY33" s="6">
        <v>-93198520</v>
      </c>
      <c r="AZ33" s="6">
        <v>1016300600</v>
      </c>
    </row>
    <row r="34" spans="1:52" x14ac:dyDescent="0.15">
      <c r="A34" s="47" t="s">
        <v>9</v>
      </c>
      <c r="B34" s="16"/>
      <c r="C34" s="19">
        <v>71</v>
      </c>
      <c r="D34" s="18" t="s">
        <v>8</v>
      </c>
      <c r="E34" s="2">
        <v>1340</v>
      </c>
      <c r="F34" s="2">
        <v>229</v>
      </c>
      <c r="G34" s="2">
        <v>80118</v>
      </c>
      <c r="H34" s="2">
        <v>9914</v>
      </c>
      <c r="I34" s="2">
        <v>2837</v>
      </c>
      <c r="J34" s="2">
        <v>9214</v>
      </c>
      <c r="K34" s="2">
        <v>10663</v>
      </c>
      <c r="L34" s="2">
        <v>921</v>
      </c>
      <c r="M34" s="2">
        <v>5114</v>
      </c>
      <c r="N34" s="2">
        <v>1412</v>
      </c>
      <c r="O34" s="2">
        <v>4862</v>
      </c>
      <c r="P34" s="2">
        <v>25166</v>
      </c>
      <c r="Q34" s="2">
        <v>102</v>
      </c>
      <c r="R34" s="13">
        <v>151892</v>
      </c>
      <c r="S34" s="2">
        <v>66360</v>
      </c>
      <c r="T34" s="2">
        <v>11071</v>
      </c>
      <c r="U34" s="2">
        <v>2137682</v>
      </c>
      <c r="V34" s="2">
        <v>825686</v>
      </c>
      <c r="W34" s="2">
        <v>160763</v>
      </c>
      <c r="X34" s="2">
        <v>1308886</v>
      </c>
      <c r="Y34" s="2">
        <v>865737</v>
      </c>
      <c r="Z34" s="2">
        <v>173179</v>
      </c>
      <c r="AA34" s="2">
        <v>385686</v>
      </c>
      <c r="AB34" s="2">
        <v>463888</v>
      </c>
      <c r="AC34" s="2">
        <v>414538</v>
      </c>
      <c r="AD34" s="2">
        <v>2348134</v>
      </c>
      <c r="AE34" s="18">
        <v>15398</v>
      </c>
      <c r="AF34" s="2">
        <v>9177008</v>
      </c>
      <c r="AG34" s="12">
        <v>9328900</v>
      </c>
      <c r="AH34" s="2"/>
      <c r="AI34" s="2"/>
      <c r="AJ34" s="2"/>
      <c r="AK34" s="2"/>
      <c r="AL34" s="2"/>
      <c r="AM34" s="10"/>
      <c r="AN34" s="10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17" t="s">
        <v>7</v>
      </c>
    </row>
    <row r="35" spans="1:52" x14ac:dyDescent="0.15">
      <c r="A35" s="47"/>
      <c r="B35" s="16"/>
      <c r="C35" s="15">
        <v>91</v>
      </c>
      <c r="D35" s="14" t="s">
        <v>6</v>
      </c>
      <c r="E35" s="2">
        <v>25483</v>
      </c>
      <c r="F35" s="2">
        <v>1993</v>
      </c>
      <c r="G35" s="2">
        <v>1389384</v>
      </c>
      <c r="H35" s="2">
        <v>296510</v>
      </c>
      <c r="I35" s="2">
        <v>45466</v>
      </c>
      <c r="J35" s="2">
        <v>355905</v>
      </c>
      <c r="K35" s="2">
        <v>155467</v>
      </c>
      <c r="L35" s="2">
        <v>35980</v>
      </c>
      <c r="M35" s="2">
        <v>266440</v>
      </c>
      <c r="N35" s="2">
        <v>46909</v>
      </c>
      <c r="O35" s="2">
        <v>188523</v>
      </c>
      <c r="P35" s="2">
        <v>1200846</v>
      </c>
      <c r="Q35" s="2">
        <v>442</v>
      </c>
      <c r="R35" s="13">
        <v>4009348</v>
      </c>
      <c r="S35" s="2">
        <v>2039117</v>
      </c>
      <c r="T35" s="2">
        <v>97907</v>
      </c>
      <c r="U35" s="2">
        <v>44974316</v>
      </c>
      <c r="V35" s="2">
        <v>23380790</v>
      </c>
      <c r="W35" s="2">
        <v>2310534</v>
      </c>
      <c r="X35" s="2">
        <v>39952195</v>
      </c>
      <c r="Y35" s="2">
        <v>10880233</v>
      </c>
      <c r="Z35" s="2">
        <v>5822320</v>
      </c>
      <c r="AA35" s="2">
        <v>15761660</v>
      </c>
      <c r="AB35" s="2">
        <v>14838891</v>
      </c>
      <c r="AC35" s="2">
        <v>14281977</v>
      </c>
      <c r="AD35" s="2">
        <v>105473253</v>
      </c>
      <c r="AE35" s="14">
        <v>56958</v>
      </c>
      <c r="AF35" s="2">
        <v>279870151</v>
      </c>
      <c r="AG35" s="12">
        <v>283879499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x14ac:dyDescent="0.15">
      <c r="A36" s="47"/>
      <c r="B36" s="16"/>
      <c r="C36" s="15">
        <v>92</v>
      </c>
      <c r="D36" s="14" t="s">
        <v>5</v>
      </c>
      <c r="E36" s="2">
        <v>24640</v>
      </c>
      <c r="F36" s="2">
        <v>1665</v>
      </c>
      <c r="G36" s="2">
        <v>503145</v>
      </c>
      <c r="H36" s="2">
        <v>27712</v>
      </c>
      <c r="I36" s="2">
        <v>62286</v>
      </c>
      <c r="J36" s="2">
        <v>63701</v>
      </c>
      <c r="K36" s="2">
        <v>123038</v>
      </c>
      <c r="L36" s="2">
        <v>291111</v>
      </c>
      <c r="M36" s="2">
        <v>19196</v>
      </c>
      <c r="N36" s="2">
        <v>50808</v>
      </c>
      <c r="O36" s="2">
        <v>0</v>
      </c>
      <c r="P36" s="2">
        <v>99432</v>
      </c>
      <c r="Q36" s="2">
        <v>36148</v>
      </c>
      <c r="R36" s="13">
        <v>1302882</v>
      </c>
      <c r="S36" s="2">
        <v>2042460</v>
      </c>
      <c r="T36" s="2">
        <v>65135</v>
      </c>
      <c r="U36" s="2">
        <v>14284755</v>
      </c>
      <c r="V36" s="2">
        <v>2648788</v>
      </c>
      <c r="W36" s="2">
        <v>2376614</v>
      </c>
      <c r="X36" s="2">
        <v>9388099</v>
      </c>
      <c r="Y36" s="2">
        <v>8073462</v>
      </c>
      <c r="Z36" s="2">
        <v>30252389</v>
      </c>
      <c r="AA36" s="2">
        <v>35504</v>
      </c>
      <c r="AB36" s="2">
        <v>8579392</v>
      </c>
      <c r="AC36" s="2">
        <v>0</v>
      </c>
      <c r="AD36" s="2">
        <v>9333168</v>
      </c>
      <c r="AE36" s="14">
        <v>4415752</v>
      </c>
      <c r="AF36" s="2">
        <v>91495518</v>
      </c>
      <c r="AG36" s="12">
        <v>92798400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15">
      <c r="A37" s="47"/>
      <c r="B37" s="16"/>
      <c r="C37" s="15">
        <v>93</v>
      </c>
      <c r="D37" s="14" t="s">
        <v>4</v>
      </c>
      <c r="E37" s="2">
        <v>23002</v>
      </c>
      <c r="F37" s="2">
        <v>1133</v>
      </c>
      <c r="G37" s="2">
        <v>1075146</v>
      </c>
      <c r="H37" s="2">
        <v>47819</v>
      </c>
      <c r="I37" s="2">
        <v>124855</v>
      </c>
      <c r="J37" s="2">
        <v>80342</v>
      </c>
      <c r="K37" s="2">
        <v>31221</v>
      </c>
      <c r="L37" s="2">
        <v>308479</v>
      </c>
      <c r="M37" s="2">
        <v>77789</v>
      </c>
      <c r="N37" s="2">
        <v>56969</v>
      </c>
      <c r="O37" s="2">
        <v>201162</v>
      </c>
      <c r="P37" s="2">
        <v>270884</v>
      </c>
      <c r="Q37" s="2">
        <v>100</v>
      </c>
      <c r="R37" s="13">
        <v>2298901</v>
      </c>
      <c r="S37" s="2">
        <v>1935698</v>
      </c>
      <c r="T37" s="2">
        <v>74467</v>
      </c>
      <c r="U37" s="2">
        <v>28449154</v>
      </c>
      <c r="V37" s="2">
        <v>3256781</v>
      </c>
      <c r="W37" s="2">
        <v>6387145</v>
      </c>
      <c r="X37" s="2">
        <v>8817958</v>
      </c>
      <c r="Y37" s="2">
        <v>2671779</v>
      </c>
      <c r="Z37" s="2">
        <v>29665821</v>
      </c>
      <c r="AA37" s="2">
        <v>7056111</v>
      </c>
      <c r="AB37" s="2">
        <v>8153531</v>
      </c>
      <c r="AC37" s="2">
        <v>15094638</v>
      </c>
      <c r="AD37" s="2">
        <v>27325316</v>
      </c>
      <c r="AE37" s="14">
        <v>271900</v>
      </c>
      <c r="AF37" s="2">
        <v>139160299</v>
      </c>
      <c r="AG37" s="12">
        <v>141459200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x14ac:dyDescent="0.15">
      <c r="A38" s="47"/>
      <c r="B38" s="16"/>
      <c r="C38" s="15">
        <v>94</v>
      </c>
      <c r="D38" s="14" t="s">
        <v>3</v>
      </c>
      <c r="E38" s="2">
        <v>3329</v>
      </c>
      <c r="F38" s="2">
        <v>486</v>
      </c>
      <c r="G38" s="2">
        <v>117870</v>
      </c>
      <c r="H38" s="2">
        <v>39198</v>
      </c>
      <c r="I38" s="2">
        <v>22669</v>
      </c>
      <c r="J38" s="2">
        <v>40330</v>
      </c>
      <c r="K38" s="2">
        <v>7575</v>
      </c>
      <c r="L38" s="2">
        <v>57398</v>
      </c>
      <c r="M38" s="2">
        <v>26204</v>
      </c>
      <c r="N38" s="2">
        <v>6740</v>
      </c>
      <c r="O38" s="2">
        <v>971</v>
      </c>
      <c r="P38" s="2">
        <v>80283</v>
      </c>
      <c r="Q38" s="2">
        <v>1686</v>
      </c>
      <c r="R38" s="13">
        <v>404739</v>
      </c>
      <c r="S38" s="2">
        <v>320571</v>
      </c>
      <c r="T38" s="2">
        <v>32114</v>
      </c>
      <c r="U38" s="2">
        <v>6784530</v>
      </c>
      <c r="V38" s="2">
        <v>3279702</v>
      </c>
      <c r="W38" s="2">
        <v>1052831</v>
      </c>
      <c r="X38" s="2">
        <v>5303370</v>
      </c>
      <c r="Y38" s="2">
        <v>631225</v>
      </c>
      <c r="Z38" s="2">
        <v>6407802</v>
      </c>
      <c r="AA38" s="2">
        <v>1774596</v>
      </c>
      <c r="AB38" s="2">
        <v>2338760</v>
      </c>
      <c r="AC38" s="2">
        <v>73729</v>
      </c>
      <c r="AD38" s="2">
        <v>8503117</v>
      </c>
      <c r="AE38" s="14">
        <v>252714</v>
      </c>
      <c r="AF38" s="2">
        <v>36755061</v>
      </c>
      <c r="AG38" s="12">
        <v>37159800</v>
      </c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x14ac:dyDescent="0.15">
      <c r="A39" s="47"/>
      <c r="B39" s="16"/>
      <c r="C39" s="15">
        <v>95</v>
      </c>
      <c r="D39" s="14" t="s">
        <v>2</v>
      </c>
      <c r="E39" s="2">
        <v>-5390</v>
      </c>
      <c r="F39" s="2">
        <v>0</v>
      </c>
      <c r="G39" s="2">
        <v>-4921</v>
      </c>
      <c r="H39" s="2">
        <v>-3986</v>
      </c>
      <c r="I39" s="2">
        <v>-3497</v>
      </c>
      <c r="J39" s="2">
        <v>-512</v>
      </c>
      <c r="K39" s="2">
        <v>-5130</v>
      </c>
      <c r="L39" s="2">
        <v>-181</v>
      </c>
      <c r="M39" s="2">
        <v>-1826</v>
      </c>
      <c r="N39" s="2">
        <v>-1</v>
      </c>
      <c r="O39" s="2">
        <v>0</v>
      </c>
      <c r="P39" s="2">
        <v>-12767</v>
      </c>
      <c r="Q39" s="2">
        <v>-176</v>
      </c>
      <c r="R39" s="13">
        <v>-38387</v>
      </c>
      <c r="S39" s="2">
        <v>-719010</v>
      </c>
      <c r="T39" s="2">
        <v>-200</v>
      </c>
      <c r="U39" s="2">
        <v>-142579</v>
      </c>
      <c r="V39" s="2">
        <v>-255314</v>
      </c>
      <c r="W39" s="2">
        <v>-178203</v>
      </c>
      <c r="X39" s="2">
        <v>-64587.999999999993</v>
      </c>
      <c r="Y39" s="2">
        <v>-405270</v>
      </c>
      <c r="Z39" s="2">
        <v>-22119</v>
      </c>
      <c r="AA39" s="2">
        <v>-151074</v>
      </c>
      <c r="AB39" s="2">
        <v>-499</v>
      </c>
      <c r="AC39" s="2">
        <v>0</v>
      </c>
      <c r="AD39" s="2">
        <v>-1123933</v>
      </c>
      <c r="AE39" s="7">
        <v>-22724</v>
      </c>
      <c r="AF39" s="2">
        <v>-3085513</v>
      </c>
      <c r="AG39" s="12">
        <v>-3123900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x14ac:dyDescent="0.15">
      <c r="A40" s="50"/>
      <c r="B40" s="8"/>
      <c r="C40" s="4">
        <v>96</v>
      </c>
      <c r="D40" s="5" t="s">
        <v>1</v>
      </c>
      <c r="E40" s="10">
        <v>72404</v>
      </c>
      <c r="F40" s="10">
        <v>5506</v>
      </c>
      <c r="G40" s="10">
        <v>3160742</v>
      </c>
      <c r="H40" s="10">
        <v>417167</v>
      </c>
      <c r="I40" s="10">
        <v>254616</v>
      </c>
      <c r="J40" s="10">
        <v>548980</v>
      </c>
      <c r="K40" s="10">
        <v>322834</v>
      </c>
      <c r="L40" s="10">
        <v>693708</v>
      </c>
      <c r="M40" s="10">
        <v>392917</v>
      </c>
      <c r="N40" s="10">
        <v>162837</v>
      </c>
      <c r="O40" s="10">
        <v>395518</v>
      </c>
      <c r="P40" s="10">
        <v>1663844</v>
      </c>
      <c r="Q40" s="10">
        <v>38302</v>
      </c>
      <c r="R40" s="11">
        <v>8129375</v>
      </c>
      <c r="S40" s="10">
        <v>5685196</v>
      </c>
      <c r="T40" s="10">
        <v>280494</v>
      </c>
      <c r="U40" s="10">
        <v>96487858</v>
      </c>
      <c r="V40" s="10">
        <v>33136433</v>
      </c>
      <c r="W40" s="10">
        <v>12109684</v>
      </c>
      <c r="X40" s="10">
        <v>64705920</v>
      </c>
      <c r="Y40" s="10">
        <v>22717166</v>
      </c>
      <c r="Z40" s="10">
        <v>72299392</v>
      </c>
      <c r="AA40" s="10">
        <v>24862483</v>
      </c>
      <c r="AB40" s="10">
        <v>34373963</v>
      </c>
      <c r="AC40" s="10">
        <v>29864882</v>
      </c>
      <c r="AD40" s="10">
        <v>151859055</v>
      </c>
      <c r="AE40" s="5">
        <v>4989998</v>
      </c>
      <c r="AF40" s="10">
        <v>553372524</v>
      </c>
      <c r="AG40" s="9">
        <v>561501899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x14ac:dyDescent="0.15">
      <c r="A41" s="50"/>
      <c r="B41" s="8"/>
      <c r="C41" s="4">
        <v>97</v>
      </c>
      <c r="D41" s="7" t="s">
        <v>0</v>
      </c>
      <c r="E41" s="4">
        <v>161179</v>
      </c>
      <c r="F41" s="4">
        <v>10204</v>
      </c>
      <c r="G41" s="4">
        <v>10462099</v>
      </c>
      <c r="H41" s="4">
        <v>937947</v>
      </c>
      <c r="I41" s="4">
        <v>658532</v>
      </c>
      <c r="J41" s="4">
        <v>806102</v>
      </c>
      <c r="K41" s="4">
        <v>535883</v>
      </c>
      <c r="L41" s="4">
        <v>886345</v>
      </c>
      <c r="M41" s="4">
        <v>588453</v>
      </c>
      <c r="N41" s="4">
        <v>318563</v>
      </c>
      <c r="O41" s="4">
        <v>498180</v>
      </c>
      <c r="P41" s="4">
        <v>2765483</v>
      </c>
      <c r="Q41" s="4">
        <v>68061</v>
      </c>
      <c r="R41" s="6">
        <v>18697031</v>
      </c>
      <c r="S41" s="4">
        <v>12204821</v>
      </c>
      <c r="T41" s="4">
        <v>496096</v>
      </c>
      <c r="U41" s="4">
        <v>268646101</v>
      </c>
      <c r="V41" s="4">
        <v>67947753</v>
      </c>
      <c r="W41" s="4">
        <v>27123968</v>
      </c>
      <c r="X41" s="4">
        <v>91911998</v>
      </c>
      <c r="Y41" s="4">
        <v>35797617</v>
      </c>
      <c r="Z41" s="4">
        <v>89662455</v>
      </c>
      <c r="AA41" s="4">
        <v>39369047</v>
      </c>
      <c r="AB41" s="4">
        <v>64658037</v>
      </c>
      <c r="AC41" s="4">
        <v>42128620</v>
      </c>
      <c r="AD41" s="4">
        <v>249990116</v>
      </c>
      <c r="AE41" s="5">
        <v>7667739</v>
      </c>
      <c r="AF41" s="4">
        <v>997604368</v>
      </c>
      <c r="AG41" s="3">
        <v>1016301399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2" manualBreakCount="2">
    <brk id="18" max="40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J31"/>
  <sheetViews>
    <sheetView showGridLines="0" view="pageBreakPreview" zoomScaleNormal="100" zoomScaleSheetLayoutView="100" workbookViewId="0">
      <selection activeCell="C4" sqref="C4:D4"/>
    </sheetView>
  </sheetViews>
  <sheetFormatPr defaultRowHeight="11.25" x14ac:dyDescent="0.15"/>
  <cols>
    <col min="1" max="1" width="2" style="1" customWidth="1"/>
    <col min="2" max="2" width="5.125" style="1" customWidth="1"/>
    <col min="3" max="3" width="3.5" style="1" bestFit="1" customWidth="1"/>
    <col min="4" max="4" width="16.875" style="1" bestFit="1" customWidth="1"/>
    <col min="5" max="30" width="8" style="1" customWidth="1"/>
    <col min="31" max="16384" width="9" style="1"/>
  </cols>
  <sheetData>
    <row r="1" spans="1:36" x14ac:dyDescent="0.15">
      <c r="A1" s="1" t="s">
        <v>71</v>
      </c>
    </row>
    <row r="2" spans="1:36" x14ac:dyDescent="0.15">
      <c r="E2" s="83" t="s">
        <v>48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1"/>
      <c r="R2" s="82" t="s">
        <v>49</v>
      </c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71"/>
    </row>
    <row r="3" spans="1:36" x14ac:dyDescent="0.15">
      <c r="E3" s="80">
        <v>1</v>
      </c>
      <c r="F3" s="79">
        <v>2</v>
      </c>
      <c r="G3" s="79">
        <v>3</v>
      </c>
      <c r="H3" s="79">
        <v>4</v>
      </c>
      <c r="I3" s="79">
        <v>5</v>
      </c>
      <c r="J3" s="79">
        <v>6</v>
      </c>
      <c r="K3" s="79">
        <v>7</v>
      </c>
      <c r="L3" s="79">
        <v>8</v>
      </c>
      <c r="M3" s="79">
        <v>9</v>
      </c>
      <c r="N3" s="79">
        <v>10</v>
      </c>
      <c r="O3" s="79">
        <v>11</v>
      </c>
      <c r="P3" s="79">
        <v>12</v>
      </c>
      <c r="Q3" s="78">
        <v>13</v>
      </c>
      <c r="R3" s="80">
        <v>1</v>
      </c>
      <c r="S3" s="79">
        <v>2</v>
      </c>
      <c r="T3" s="79">
        <v>3</v>
      </c>
      <c r="U3" s="79">
        <v>4</v>
      </c>
      <c r="V3" s="79">
        <v>5</v>
      </c>
      <c r="W3" s="79">
        <v>6</v>
      </c>
      <c r="X3" s="79">
        <v>7</v>
      </c>
      <c r="Y3" s="79">
        <v>8</v>
      </c>
      <c r="Z3" s="79">
        <v>9</v>
      </c>
      <c r="AA3" s="79">
        <v>10</v>
      </c>
      <c r="AB3" s="79">
        <v>11</v>
      </c>
      <c r="AC3" s="79">
        <v>12</v>
      </c>
      <c r="AD3" s="78">
        <v>13</v>
      </c>
    </row>
    <row r="4" spans="1:36" ht="22.5" x14ac:dyDescent="0.15">
      <c r="C4" s="164" t="s">
        <v>75</v>
      </c>
      <c r="D4" s="165"/>
      <c r="E4" s="77" t="s">
        <v>24</v>
      </c>
      <c r="F4" s="76" t="s">
        <v>23</v>
      </c>
      <c r="G4" s="76" t="s">
        <v>22</v>
      </c>
      <c r="H4" s="76" t="s">
        <v>21</v>
      </c>
      <c r="I4" s="76" t="s">
        <v>20</v>
      </c>
      <c r="J4" s="76" t="s">
        <v>19</v>
      </c>
      <c r="K4" s="76" t="s">
        <v>18</v>
      </c>
      <c r="L4" s="76" t="s">
        <v>17</v>
      </c>
      <c r="M4" s="76" t="s">
        <v>16</v>
      </c>
      <c r="N4" s="76" t="s">
        <v>15</v>
      </c>
      <c r="O4" s="76" t="s">
        <v>14</v>
      </c>
      <c r="P4" s="76" t="s">
        <v>13</v>
      </c>
      <c r="Q4" s="75" t="s">
        <v>12</v>
      </c>
      <c r="R4" s="77" t="s">
        <v>24</v>
      </c>
      <c r="S4" s="76" t="s">
        <v>23</v>
      </c>
      <c r="T4" s="76" t="s">
        <v>22</v>
      </c>
      <c r="U4" s="76" t="s">
        <v>21</v>
      </c>
      <c r="V4" s="76" t="s">
        <v>20</v>
      </c>
      <c r="W4" s="76" t="s">
        <v>19</v>
      </c>
      <c r="X4" s="76" t="s">
        <v>18</v>
      </c>
      <c r="Y4" s="76" t="s">
        <v>17</v>
      </c>
      <c r="Z4" s="76" t="s">
        <v>16</v>
      </c>
      <c r="AA4" s="76" t="s">
        <v>15</v>
      </c>
      <c r="AB4" s="76" t="s">
        <v>14</v>
      </c>
      <c r="AC4" s="76" t="s">
        <v>13</v>
      </c>
      <c r="AD4" s="75" t="s">
        <v>12</v>
      </c>
      <c r="AE4" s="74"/>
      <c r="AF4" s="74"/>
      <c r="AG4" s="74"/>
      <c r="AH4" s="74"/>
      <c r="AI4" s="74"/>
    </row>
    <row r="5" spans="1:36" ht="11.25" customHeight="1" x14ac:dyDescent="0.15">
      <c r="B5" s="73" t="s">
        <v>48</v>
      </c>
      <c r="C5" s="72">
        <v>1</v>
      </c>
      <c r="D5" s="71" t="s">
        <v>24</v>
      </c>
      <c r="E5" s="64">
        <v>7.7410828954144154E-2</v>
      </c>
      <c r="F5" s="63">
        <v>0</v>
      </c>
      <c r="G5" s="63">
        <v>8.2520725525537467E-3</v>
      </c>
      <c r="H5" s="63">
        <v>7.8042789198110344E-4</v>
      </c>
      <c r="I5" s="63">
        <v>0</v>
      </c>
      <c r="J5" s="63">
        <v>1.3769969557202437E-4</v>
      </c>
      <c r="K5" s="63">
        <v>0</v>
      </c>
      <c r="L5" s="63">
        <v>1.5795203899158907E-5</v>
      </c>
      <c r="M5" s="63">
        <v>0</v>
      </c>
      <c r="N5" s="63">
        <v>0</v>
      </c>
      <c r="O5" s="63">
        <v>1.4051146172066321E-5</v>
      </c>
      <c r="P5" s="63">
        <v>2.6103939167226847E-3</v>
      </c>
      <c r="Q5" s="62">
        <v>0</v>
      </c>
      <c r="R5" s="64">
        <v>7.2037107303744971E-4</v>
      </c>
      <c r="S5" s="63">
        <v>0</v>
      </c>
      <c r="T5" s="63">
        <v>1.3750804445883247E-4</v>
      </c>
      <c r="U5" s="63">
        <v>3.0611755476299561E-6</v>
      </c>
      <c r="V5" s="63">
        <v>0</v>
      </c>
      <c r="W5" s="63">
        <v>4.2431892297673697E-7</v>
      </c>
      <c r="X5" s="63">
        <v>0</v>
      </c>
      <c r="Y5" s="63">
        <v>1.1152940213381398E-8</v>
      </c>
      <c r="Z5" s="63">
        <v>2.0320532523939429E-7</v>
      </c>
      <c r="AA5" s="63">
        <v>0</v>
      </c>
      <c r="AB5" s="63">
        <v>1.6615782809880788E-7</v>
      </c>
      <c r="AC5" s="63">
        <v>1.7592695544811061E-5</v>
      </c>
      <c r="AD5" s="62">
        <v>0</v>
      </c>
      <c r="AE5" s="74"/>
      <c r="AF5" s="74"/>
      <c r="AG5" s="74"/>
      <c r="AH5" s="74"/>
      <c r="AI5" s="74"/>
      <c r="AJ5" s="74"/>
    </row>
    <row r="6" spans="1:36" x14ac:dyDescent="0.15">
      <c r="B6" s="67"/>
      <c r="C6" s="66">
        <v>2</v>
      </c>
      <c r="D6" s="65" t="s">
        <v>23</v>
      </c>
      <c r="E6" s="64">
        <v>1.8612846586714151E-5</v>
      </c>
      <c r="F6" s="63">
        <v>2.4500196001568013E-3</v>
      </c>
      <c r="G6" s="63">
        <v>2.8057180495042151E-2</v>
      </c>
      <c r="H6" s="63">
        <v>2.14191206965852E-3</v>
      </c>
      <c r="I6" s="63">
        <v>0.20744322219725086</v>
      </c>
      <c r="J6" s="63">
        <v>2.4810755958923314E-6</v>
      </c>
      <c r="K6" s="63">
        <v>0</v>
      </c>
      <c r="L6" s="63">
        <v>0</v>
      </c>
      <c r="M6" s="63">
        <v>1.699371062769669E-6</v>
      </c>
      <c r="N6" s="63">
        <v>0</v>
      </c>
      <c r="O6" s="63">
        <v>4.014613192018949E-6</v>
      </c>
      <c r="P6" s="63">
        <v>6.8704092558153494E-6</v>
      </c>
      <c r="Q6" s="62">
        <v>1.7631242561819545E-4</v>
      </c>
      <c r="R6" s="64">
        <v>0</v>
      </c>
      <c r="S6" s="63">
        <v>2.0157388892472425E-6</v>
      </c>
      <c r="T6" s="63">
        <v>1.4267841542207976E-5</v>
      </c>
      <c r="U6" s="63">
        <v>2.4724879423165029E-6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2">
        <v>1.3041654130376634E-7</v>
      </c>
    </row>
    <row r="7" spans="1:36" x14ac:dyDescent="0.15">
      <c r="B7" s="67"/>
      <c r="C7" s="66">
        <v>3</v>
      </c>
      <c r="D7" s="65" t="s">
        <v>22</v>
      </c>
      <c r="E7" s="64">
        <v>5.8307844073979861E-2</v>
      </c>
      <c r="F7" s="63">
        <v>7.918463347706782E-2</v>
      </c>
      <c r="G7" s="63">
        <v>0.15929690590769596</v>
      </c>
      <c r="H7" s="63">
        <v>8.2083529239925068E-2</v>
      </c>
      <c r="I7" s="63">
        <v>3.7135628944379315E-2</v>
      </c>
      <c r="J7" s="63">
        <v>1.6996608369660417E-2</v>
      </c>
      <c r="K7" s="63">
        <v>1.2467273639954991E-2</v>
      </c>
      <c r="L7" s="63">
        <v>1.0154059649459296E-3</v>
      </c>
      <c r="M7" s="63">
        <v>3.9207889160221804E-2</v>
      </c>
      <c r="N7" s="63">
        <v>1.4006648606398107E-2</v>
      </c>
      <c r="O7" s="63">
        <v>1.5213376691155807E-2</v>
      </c>
      <c r="P7" s="63">
        <v>3.0369740114113881E-2</v>
      </c>
      <c r="Q7" s="62">
        <v>1.6206050454739131E-2</v>
      </c>
      <c r="R7" s="64">
        <v>2.8284724536312331E-3</v>
      </c>
      <c r="S7" s="63">
        <v>3.3682996839321422E-3</v>
      </c>
      <c r="T7" s="63">
        <v>1.1472591593652052E-2</v>
      </c>
      <c r="U7" s="63">
        <v>6.2146278773927959E-3</v>
      </c>
      <c r="V7" s="63">
        <v>9.7515230809887407E-4</v>
      </c>
      <c r="W7" s="63">
        <v>6.570415322709011E-4</v>
      </c>
      <c r="X7" s="63">
        <v>2.6493383623831722E-4</v>
      </c>
      <c r="Y7" s="63">
        <v>6.4709359118038875E-5</v>
      </c>
      <c r="Z7" s="63">
        <v>1.492593915214661E-3</v>
      </c>
      <c r="AA7" s="63">
        <v>4.8785891845123599E-4</v>
      </c>
      <c r="AB7" s="63">
        <v>8.9345437851987561E-4</v>
      </c>
      <c r="AC7" s="63">
        <v>2.1540291616969367E-3</v>
      </c>
      <c r="AD7" s="62">
        <v>7.7571758767480215E-4</v>
      </c>
    </row>
    <row r="8" spans="1:36" x14ac:dyDescent="0.15">
      <c r="B8" s="67"/>
      <c r="C8" s="66">
        <v>4</v>
      </c>
      <c r="D8" s="65" t="s">
        <v>21</v>
      </c>
      <c r="E8" s="64">
        <v>4.0017620161435421E-3</v>
      </c>
      <c r="F8" s="63">
        <v>9.0160721285770292E-3</v>
      </c>
      <c r="G8" s="63">
        <v>3.0283597966335434E-3</v>
      </c>
      <c r="H8" s="63">
        <v>1.1887665294520906E-3</v>
      </c>
      <c r="I8" s="63">
        <v>2.5900032192816749E-2</v>
      </c>
      <c r="J8" s="63">
        <v>4.5837871634110822E-3</v>
      </c>
      <c r="K8" s="63">
        <v>4.1818829856517187E-3</v>
      </c>
      <c r="L8" s="63">
        <v>2.7773609598971054E-2</v>
      </c>
      <c r="M8" s="63">
        <v>5.2697496656487434E-3</v>
      </c>
      <c r="N8" s="63">
        <v>7.5620834811324601E-3</v>
      </c>
      <c r="O8" s="63">
        <v>6.4735637721305556E-3</v>
      </c>
      <c r="P8" s="63">
        <v>3.5559791906151655E-3</v>
      </c>
      <c r="Q8" s="62">
        <v>1.8321799562157477E-2</v>
      </c>
      <c r="R8" s="64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2">
        <v>0</v>
      </c>
    </row>
    <row r="9" spans="1:36" x14ac:dyDescent="0.15">
      <c r="B9" s="67"/>
      <c r="C9" s="66">
        <v>5</v>
      </c>
      <c r="D9" s="65" t="s">
        <v>20</v>
      </c>
      <c r="E9" s="64">
        <v>1.0938149510792349E-2</v>
      </c>
      <c r="F9" s="63">
        <v>2.3618188945511563E-2</v>
      </c>
      <c r="G9" s="63">
        <v>1.951252803094293E-2</v>
      </c>
      <c r="H9" s="63">
        <v>3.3893173068414314E-3</v>
      </c>
      <c r="I9" s="63">
        <v>9.7468308297850373E-2</v>
      </c>
      <c r="J9" s="63">
        <v>2.90211412451526E-2</v>
      </c>
      <c r="K9" s="63">
        <v>5.9901135135841223E-3</v>
      </c>
      <c r="L9" s="63">
        <v>7.2883583706118951E-4</v>
      </c>
      <c r="M9" s="63">
        <v>1.1421472912874944E-2</v>
      </c>
      <c r="N9" s="63">
        <v>1.0092195264359012E-2</v>
      </c>
      <c r="O9" s="63">
        <v>8.9686458709703314E-3</v>
      </c>
      <c r="P9" s="63">
        <v>1.9117456155036933E-2</v>
      </c>
      <c r="Q9" s="62">
        <v>4.1874201084321416E-3</v>
      </c>
      <c r="R9" s="64">
        <v>1.0676109055593687E-4</v>
      </c>
      <c r="S9" s="63">
        <v>3.8903760562471781E-4</v>
      </c>
      <c r="T9" s="63">
        <v>1.7762774081727693E-4</v>
      </c>
      <c r="U9" s="63">
        <v>2.388599958559336E-5</v>
      </c>
      <c r="V9" s="63">
        <v>8.3358010155446286E-4</v>
      </c>
      <c r="W9" s="63">
        <v>1.8677648591645238E-4</v>
      </c>
      <c r="X9" s="63">
        <v>4.4220820620545773E-5</v>
      </c>
      <c r="Y9" s="63">
        <v>4.3708372696241696E-5</v>
      </c>
      <c r="Z9" s="63">
        <v>1.2403145039299528E-4</v>
      </c>
      <c r="AA9" s="63">
        <v>4.9398344710031946E-5</v>
      </c>
      <c r="AB9" s="63">
        <v>9.3309488893773403E-5</v>
      </c>
      <c r="AC9" s="63">
        <v>1.1924471445903085E-4</v>
      </c>
      <c r="AD9" s="62">
        <v>2.6474557884664566E-5</v>
      </c>
    </row>
    <row r="10" spans="1:36" x14ac:dyDescent="0.15">
      <c r="B10" s="67"/>
      <c r="C10" s="66">
        <v>6</v>
      </c>
      <c r="D10" s="65" t="s">
        <v>19</v>
      </c>
      <c r="E10" s="64">
        <v>1.2656735678965622E-2</v>
      </c>
      <c r="F10" s="63">
        <v>7.350058800470404E-3</v>
      </c>
      <c r="G10" s="63">
        <v>1.0891886991319811E-2</v>
      </c>
      <c r="H10" s="63">
        <v>1.2158469508405059E-2</v>
      </c>
      <c r="I10" s="63">
        <v>1.6217890702350075E-3</v>
      </c>
      <c r="J10" s="63">
        <v>2.6882454081493408E-3</v>
      </c>
      <c r="K10" s="63">
        <v>1.5376490763842107E-3</v>
      </c>
      <c r="L10" s="63">
        <v>3.5313563003119554E-4</v>
      </c>
      <c r="M10" s="63">
        <v>2.5065723175852618E-3</v>
      </c>
      <c r="N10" s="63">
        <v>1.8175368765361954E-3</v>
      </c>
      <c r="O10" s="63">
        <v>1.6901521538399775E-3</v>
      </c>
      <c r="P10" s="63">
        <v>8.5525747220286663E-3</v>
      </c>
      <c r="Q10" s="62">
        <v>1.4545775113501123E-3</v>
      </c>
      <c r="R10" s="64">
        <v>3.1200785329010562E-4</v>
      </c>
      <c r="S10" s="63">
        <v>1.3505450557956526E-4</v>
      </c>
      <c r="T10" s="63">
        <v>2.3335160929806312E-4</v>
      </c>
      <c r="U10" s="63">
        <v>2.6914797314931077E-4</v>
      </c>
      <c r="V10" s="63">
        <v>3.9522240993648125E-5</v>
      </c>
      <c r="W10" s="63">
        <v>6.5018714966896918E-5</v>
      </c>
      <c r="X10" s="63">
        <v>3.1398738078012289E-5</v>
      </c>
      <c r="Y10" s="63">
        <v>8.7662110077177789E-6</v>
      </c>
      <c r="Z10" s="63">
        <v>4.7804052762567507E-5</v>
      </c>
      <c r="AA10" s="63">
        <v>5.1393456315415203E-5</v>
      </c>
      <c r="AB10" s="63">
        <v>5.3597767978158316E-5</v>
      </c>
      <c r="AC10" s="63">
        <v>1.7151078085023169E-4</v>
      </c>
      <c r="AD10" s="62">
        <v>2.4387893223804304E-5</v>
      </c>
    </row>
    <row r="11" spans="1:36" x14ac:dyDescent="0.15">
      <c r="B11" s="67"/>
      <c r="C11" s="66">
        <v>7</v>
      </c>
      <c r="D11" s="65" t="s">
        <v>18</v>
      </c>
      <c r="E11" s="64">
        <v>8.5991351230619382E-3</v>
      </c>
      <c r="F11" s="63">
        <v>6.027048216385731E-2</v>
      </c>
      <c r="G11" s="63">
        <v>7.8468957328734889E-3</v>
      </c>
      <c r="H11" s="63">
        <v>1.2014538134883955E-2</v>
      </c>
      <c r="I11" s="63">
        <v>1.9384023859129094E-2</v>
      </c>
      <c r="J11" s="63">
        <v>1.7035065041396746E-2</v>
      </c>
      <c r="K11" s="63">
        <v>6.2875665023895147E-2</v>
      </c>
      <c r="L11" s="63">
        <v>0.11928876453299787</v>
      </c>
      <c r="M11" s="63">
        <v>2.2061235136875842E-2</v>
      </c>
      <c r="N11" s="63">
        <v>7.9544705442879428E-3</v>
      </c>
      <c r="O11" s="63">
        <v>1.1533983700670441E-2</v>
      </c>
      <c r="P11" s="63">
        <v>1.1198405486491871E-2</v>
      </c>
      <c r="Q11" s="62">
        <v>4.4518887468594347E-3</v>
      </c>
      <c r="R11" s="64">
        <v>9.3405712382016913E-6</v>
      </c>
      <c r="S11" s="63">
        <v>5.6440688898922792E-5</v>
      </c>
      <c r="T11" s="63">
        <v>8.7699020802092337E-6</v>
      </c>
      <c r="U11" s="63">
        <v>1.2803955415567605E-5</v>
      </c>
      <c r="V11" s="63">
        <v>2.2304996083168952E-5</v>
      </c>
      <c r="W11" s="63">
        <v>2.2858821978823701E-5</v>
      </c>
      <c r="X11" s="63">
        <v>8.612305115170096E-5</v>
      </c>
      <c r="Y11" s="63">
        <v>8.7316368930562968E-5</v>
      </c>
      <c r="Z11" s="63">
        <v>2.4232235034797767E-5</v>
      </c>
      <c r="AA11" s="63">
        <v>6.27918846345428E-6</v>
      </c>
      <c r="AB11" s="63">
        <v>2.0817202177522073E-5</v>
      </c>
      <c r="AC11" s="63">
        <v>1.1908470813302075E-5</v>
      </c>
      <c r="AD11" s="62">
        <v>3.8864129308522371E-5</v>
      </c>
    </row>
    <row r="12" spans="1:36" x14ac:dyDescent="0.15">
      <c r="B12" s="67"/>
      <c r="C12" s="66">
        <v>8</v>
      </c>
      <c r="D12" s="65" t="s">
        <v>17</v>
      </c>
      <c r="E12" s="64">
        <v>4.9013829345013929E-4</v>
      </c>
      <c r="F12" s="63">
        <v>2.6460211681693453E-3</v>
      </c>
      <c r="G12" s="63">
        <v>9.6271312286377712E-4</v>
      </c>
      <c r="H12" s="63">
        <v>2.3764669005818025E-3</v>
      </c>
      <c r="I12" s="63">
        <v>2.7318338364726393E-3</v>
      </c>
      <c r="J12" s="63">
        <v>1.4634624402370917E-2</v>
      </c>
      <c r="K12" s="63">
        <v>8.0558629402313568E-3</v>
      </c>
      <c r="L12" s="63">
        <v>1.6562399517118052E-2</v>
      </c>
      <c r="M12" s="63">
        <v>1.294071064299103E-2</v>
      </c>
      <c r="N12" s="63">
        <v>6.5355989239177176E-3</v>
      </c>
      <c r="O12" s="63">
        <v>1.1100405475932395E-3</v>
      </c>
      <c r="P12" s="63">
        <v>6.7930267515656393E-3</v>
      </c>
      <c r="Q12" s="62">
        <v>1.0314276898664433E-2</v>
      </c>
      <c r="R12" s="64">
        <v>9.8321802507386214E-7</v>
      </c>
      <c r="S12" s="63">
        <v>1.4110172224730698E-5</v>
      </c>
      <c r="T12" s="63">
        <v>3.093288891618792E-6</v>
      </c>
      <c r="U12" s="63">
        <v>6.4608464683151475E-6</v>
      </c>
      <c r="V12" s="63">
        <v>7.9634366181231293E-6</v>
      </c>
      <c r="W12" s="63">
        <v>4.0886936219143011E-5</v>
      </c>
      <c r="X12" s="63">
        <v>2.1034919726639905E-5</v>
      </c>
      <c r="Y12" s="63">
        <v>6.0382018315246887E-5</v>
      </c>
      <c r="Z12" s="63">
        <v>3.177623273431028E-5</v>
      </c>
      <c r="AA12" s="63">
        <v>3.4953118047799687E-5</v>
      </c>
      <c r="AB12" s="63">
        <v>4.6049455215955328E-6</v>
      </c>
      <c r="AC12" s="63">
        <v>1.8944748999596449E-5</v>
      </c>
      <c r="AD12" s="62">
        <v>2.2040395480336511E-5</v>
      </c>
    </row>
    <row r="13" spans="1:36" x14ac:dyDescent="0.15">
      <c r="B13" s="67"/>
      <c r="C13" s="66">
        <v>9</v>
      </c>
      <c r="D13" s="65" t="s">
        <v>16</v>
      </c>
      <c r="E13" s="64">
        <v>2.856451522841065E-2</v>
      </c>
      <c r="F13" s="63">
        <v>2.8224225793806349E-2</v>
      </c>
      <c r="G13" s="63">
        <v>1.7909981543856545E-2</v>
      </c>
      <c r="H13" s="63">
        <v>2.7893900188390174E-2</v>
      </c>
      <c r="I13" s="63">
        <v>2.12685184622767E-2</v>
      </c>
      <c r="J13" s="63">
        <v>1.133355332203617E-2</v>
      </c>
      <c r="K13" s="63">
        <v>1.7485160006941815E-2</v>
      </c>
      <c r="L13" s="63">
        <v>5.2801110177188345E-4</v>
      </c>
      <c r="M13" s="63">
        <v>6.4061190953228209E-2</v>
      </c>
      <c r="N13" s="63">
        <v>8.7329664775884202E-3</v>
      </c>
      <c r="O13" s="63">
        <v>9.4544140672046251E-3</v>
      </c>
      <c r="P13" s="63">
        <v>1.1840607951667033E-2</v>
      </c>
      <c r="Q13" s="62">
        <v>4.7839438151070363E-2</v>
      </c>
      <c r="R13" s="64">
        <v>5.6125362264632967E-5</v>
      </c>
      <c r="S13" s="63">
        <v>1.3908598335805972E-4</v>
      </c>
      <c r="T13" s="63">
        <v>5.7540384701135119E-5</v>
      </c>
      <c r="U13" s="63">
        <v>5.6690616391685537E-5</v>
      </c>
      <c r="V13" s="63">
        <v>6.4002435041952564E-5</v>
      </c>
      <c r="W13" s="63">
        <v>1.232809670833181E-4</v>
      </c>
      <c r="X13" s="63">
        <v>1.0620818698630134E-4</v>
      </c>
      <c r="Y13" s="63">
        <v>5.5430112860505549E-6</v>
      </c>
      <c r="Z13" s="63">
        <v>7.9483762967389078E-4</v>
      </c>
      <c r="AA13" s="63">
        <v>3.1148486614278129E-5</v>
      </c>
      <c r="AB13" s="63">
        <v>9.601548780852542E-5</v>
      </c>
      <c r="AC13" s="63">
        <v>4.5085782511497378E-5</v>
      </c>
      <c r="AD13" s="62">
        <v>1.1646197138426335E-4</v>
      </c>
    </row>
    <row r="14" spans="1:36" x14ac:dyDescent="0.15">
      <c r="B14" s="67"/>
      <c r="C14" s="66">
        <v>10</v>
      </c>
      <c r="D14" s="65" t="s">
        <v>15</v>
      </c>
      <c r="E14" s="64">
        <v>2.0288002779518424E-3</v>
      </c>
      <c r="F14" s="63">
        <v>2.5480203841630731E-3</v>
      </c>
      <c r="G14" s="63">
        <v>1.8562240712881803E-3</v>
      </c>
      <c r="H14" s="63">
        <v>4.7913155007692334E-3</v>
      </c>
      <c r="I14" s="63">
        <v>4.2382146957171407E-3</v>
      </c>
      <c r="J14" s="63">
        <v>1.3932480008733386E-2</v>
      </c>
      <c r="K14" s="63">
        <v>2.2372420845595029E-2</v>
      </c>
      <c r="L14" s="63">
        <v>5.1334412672266448E-4</v>
      </c>
      <c r="M14" s="63">
        <v>3.9408414945628625E-3</v>
      </c>
      <c r="N14" s="63">
        <v>0.11914440785653073</v>
      </c>
      <c r="O14" s="63">
        <v>7.7281303946364769E-3</v>
      </c>
      <c r="P14" s="63">
        <v>7.9168810656221715E-3</v>
      </c>
      <c r="Q14" s="62">
        <v>2.3376089096545746E-2</v>
      </c>
      <c r="R14" s="64">
        <v>4.42448111283238E-6</v>
      </c>
      <c r="S14" s="63">
        <v>2.4188866670966909E-5</v>
      </c>
      <c r="T14" s="63">
        <v>6.186577783237584E-6</v>
      </c>
      <c r="U14" s="63">
        <v>2.2370129001911219E-5</v>
      </c>
      <c r="V14" s="63">
        <v>7.8897010938812485E-6</v>
      </c>
      <c r="W14" s="63">
        <v>5.4573941478238781E-5</v>
      </c>
      <c r="X14" s="63">
        <v>6.45853046586872E-5</v>
      </c>
      <c r="Y14" s="63">
        <v>6.9705876333633739E-6</v>
      </c>
      <c r="Z14" s="63">
        <v>1.7120048651418969E-5</v>
      </c>
      <c r="AA14" s="63">
        <v>3.6861620157135298E-4</v>
      </c>
      <c r="AB14" s="63">
        <v>4.0210194399911509E-5</v>
      </c>
      <c r="AC14" s="63">
        <v>5.489417029591682E-5</v>
      </c>
      <c r="AD14" s="62">
        <v>6.4425771404060577E-5</v>
      </c>
    </row>
    <row r="15" spans="1:36" x14ac:dyDescent="0.15">
      <c r="B15" s="67"/>
      <c r="C15" s="66">
        <v>11</v>
      </c>
      <c r="D15" s="65" t="s">
        <v>14</v>
      </c>
      <c r="E15" s="64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2">
        <v>0.13903704030208194</v>
      </c>
      <c r="R15" s="64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2">
        <v>0</v>
      </c>
    </row>
    <row r="16" spans="1:36" x14ac:dyDescent="0.15">
      <c r="B16" s="67"/>
      <c r="C16" s="66">
        <v>12</v>
      </c>
      <c r="D16" s="65" t="s">
        <v>13</v>
      </c>
      <c r="E16" s="64">
        <v>2.6473672128503094E-2</v>
      </c>
      <c r="F16" s="63">
        <v>7.1834574676597415E-2</v>
      </c>
      <c r="G16" s="63">
        <v>2.5075465257975479E-2</v>
      </c>
      <c r="H16" s="63">
        <v>7.2016862360026745E-2</v>
      </c>
      <c r="I16" s="63">
        <v>7.0646528946201548E-2</v>
      </c>
      <c r="J16" s="63">
        <v>5.7921950323904417E-2</v>
      </c>
      <c r="K16" s="63">
        <v>8.3842928400415767E-2</v>
      </c>
      <c r="L16" s="63">
        <v>5.8464819003886748E-3</v>
      </c>
      <c r="M16" s="63">
        <v>4.3277882855555158E-2</v>
      </c>
      <c r="N16" s="63">
        <v>0.10172870044543779</v>
      </c>
      <c r="O16" s="63">
        <v>6.5793488297402544E-2</v>
      </c>
      <c r="P16" s="63">
        <v>7.3459862165126302E-2</v>
      </c>
      <c r="Q16" s="62">
        <v>4.9705411322196268E-2</v>
      </c>
      <c r="R16" s="64">
        <v>6.5629803173680306E-5</v>
      </c>
      <c r="S16" s="63">
        <v>1.3505450557956526E-4</v>
      </c>
      <c r="T16" s="63">
        <v>2.8308618556872336E-5</v>
      </c>
      <c r="U16" s="63">
        <v>6.3004290958672325E-5</v>
      </c>
      <c r="V16" s="63">
        <v>1.5418098118977281E-4</v>
      </c>
      <c r="W16" s="63">
        <v>4.4727566470701679E-5</v>
      </c>
      <c r="X16" s="63">
        <v>7.3915534656957758E-5</v>
      </c>
      <c r="Y16" s="63">
        <v>1.1231010794875068E-5</v>
      </c>
      <c r="Z16" s="63">
        <v>1.0457454050132328E-4</v>
      </c>
      <c r="AA16" s="63">
        <v>1.3337862391337368E-4</v>
      </c>
      <c r="AB16" s="63">
        <v>1.9160371263051104E-4</v>
      </c>
      <c r="AC16" s="63">
        <v>1.0239204817201652E-4</v>
      </c>
      <c r="AD16" s="62">
        <v>7.8249924782259806E-5</v>
      </c>
    </row>
    <row r="17" spans="2:30" x14ac:dyDescent="0.15">
      <c r="B17" s="61"/>
      <c r="C17" s="66">
        <v>13</v>
      </c>
      <c r="D17" s="65" t="s">
        <v>12</v>
      </c>
      <c r="E17" s="64">
        <v>3.6295050844092594E-3</v>
      </c>
      <c r="F17" s="63">
        <v>4.5080360642885146E-3</v>
      </c>
      <c r="G17" s="63">
        <v>1.9051626255878482E-3</v>
      </c>
      <c r="H17" s="63">
        <v>1.0198870511873272E-2</v>
      </c>
      <c r="I17" s="63">
        <v>2.4873506526638038E-3</v>
      </c>
      <c r="J17" s="63">
        <v>2.471151293508762E-3</v>
      </c>
      <c r="K17" s="63">
        <v>7.7386295142783034E-3</v>
      </c>
      <c r="L17" s="63">
        <v>6.4647513101557521E-4</v>
      </c>
      <c r="M17" s="63">
        <v>3.3137735724008545E-3</v>
      </c>
      <c r="N17" s="63">
        <v>3.3305813920637361E-3</v>
      </c>
      <c r="O17" s="63">
        <v>1.5255530129672007E-4</v>
      </c>
      <c r="P17" s="63">
        <v>3.4033837850386351E-3</v>
      </c>
      <c r="Q17" s="62">
        <v>0</v>
      </c>
      <c r="R17" s="64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2">
        <v>0</v>
      </c>
    </row>
    <row r="18" spans="2:30" ht="11.25" customHeight="1" x14ac:dyDescent="0.15">
      <c r="B18" s="73" t="s">
        <v>47</v>
      </c>
      <c r="C18" s="72">
        <v>1</v>
      </c>
      <c r="D18" s="71" t="s">
        <v>24</v>
      </c>
      <c r="E18" s="70">
        <v>3.0469229862451062E-2</v>
      </c>
      <c r="F18" s="69">
        <v>0</v>
      </c>
      <c r="G18" s="69">
        <v>5.8432825000031066E-3</v>
      </c>
      <c r="H18" s="69">
        <v>3.9128010431293024E-4</v>
      </c>
      <c r="I18" s="69">
        <v>0</v>
      </c>
      <c r="J18" s="69">
        <v>6.947011668498528E-5</v>
      </c>
      <c r="K18" s="69">
        <v>0</v>
      </c>
      <c r="L18" s="69">
        <v>7.8976019495794533E-6</v>
      </c>
      <c r="M18" s="69">
        <v>0</v>
      </c>
      <c r="N18" s="69">
        <v>0</v>
      </c>
      <c r="O18" s="69">
        <v>8.0292263840378981E-6</v>
      </c>
      <c r="P18" s="69">
        <v>1.6094837682965326E-3</v>
      </c>
      <c r="Q18" s="68">
        <v>0</v>
      </c>
      <c r="R18" s="70">
        <v>0.12918010022432938</v>
      </c>
      <c r="S18" s="69">
        <v>0</v>
      </c>
      <c r="T18" s="69">
        <v>2.8145176765472579E-2</v>
      </c>
      <c r="U18" s="69">
        <v>9.1383448691820615E-4</v>
      </c>
      <c r="V18" s="69">
        <v>0</v>
      </c>
      <c r="W18" s="69">
        <v>1.2287840810510942E-4</v>
      </c>
      <c r="X18" s="69">
        <v>0</v>
      </c>
      <c r="Y18" s="69">
        <v>4.2158114006581685E-6</v>
      </c>
      <c r="Z18" s="69">
        <v>5.3138192550101608E-5</v>
      </c>
      <c r="AA18" s="69">
        <v>0</v>
      </c>
      <c r="AB18" s="69">
        <v>3.2804302633221786E-5</v>
      </c>
      <c r="AC18" s="69">
        <v>3.4238633658620326E-3</v>
      </c>
      <c r="AD18" s="68">
        <v>0</v>
      </c>
    </row>
    <row r="19" spans="2:30" x14ac:dyDescent="0.15">
      <c r="B19" s="67"/>
      <c r="C19" s="66">
        <v>2</v>
      </c>
      <c r="D19" s="65" t="s">
        <v>23</v>
      </c>
      <c r="E19" s="64">
        <v>0</v>
      </c>
      <c r="F19" s="63">
        <v>1.960015680125441E-4</v>
      </c>
      <c r="G19" s="63">
        <v>4.1167647142318188E-4</v>
      </c>
      <c r="H19" s="63">
        <v>1.6738685661343337E-4</v>
      </c>
      <c r="I19" s="63">
        <v>2.0211622214258381E-3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-3.6160048714817627E-7</v>
      </c>
      <c r="Q19" s="62">
        <v>1.469270213484962E-5</v>
      </c>
      <c r="R19" s="64">
        <v>4.0721613205142458E-5</v>
      </c>
      <c r="S19" s="63">
        <v>2.3624459781977684E-3</v>
      </c>
      <c r="T19" s="63">
        <v>3.4161757664966076E-2</v>
      </c>
      <c r="U19" s="63">
        <v>1.8538655722728609E-3</v>
      </c>
      <c r="V19" s="63">
        <v>0.17245857980661236</v>
      </c>
      <c r="W19" s="63">
        <v>2.1542345320357414E-6</v>
      </c>
      <c r="X19" s="63">
        <v>0</v>
      </c>
      <c r="Y19" s="63">
        <v>1.1152940213381397E-6</v>
      </c>
      <c r="Z19" s="63">
        <v>5.0547324653299333E-6</v>
      </c>
      <c r="AA19" s="63">
        <v>0</v>
      </c>
      <c r="AB19" s="63">
        <v>7.073576110492107E-6</v>
      </c>
      <c r="AC19" s="63">
        <v>1.1928471604053339E-5</v>
      </c>
      <c r="AD19" s="62">
        <v>1.2859070972551362E-4</v>
      </c>
    </row>
    <row r="20" spans="2:30" x14ac:dyDescent="0.15">
      <c r="B20" s="67"/>
      <c r="C20" s="66">
        <v>3</v>
      </c>
      <c r="D20" s="65" t="s">
        <v>22</v>
      </c>
      <c r="E20" s="64">
        <v>0.20972955533909504</v>
      </c>
      <c r="F20" s="63">
        <v>5.6938455507644065E-2</v>
      </c>
      <c r="G20" s="63">
        <v>0.33164778884237284</v>
      </c>
      <c r="H20" s="63">
        <v>0.20592421533412869</v>
      </c>
      <c r="I20" s="63">
        <v>3.008661689940656E-2</v>
      </c>
      <c r="J20" s="63">
        <v>2.519284160069073E-2</v>
      </c>
      <c r="K20" s="63">
        <v>2.2303375923475834E-2</v>
      </c>
      <c r="L20" s="63">
        <v>1.87737280630003E-3</v>
      </c>
      <c r="M20" s="63">
        <v>4.1243735693419867E-2</v>
      </c>
      <c r="N20" s="63">
        <v>2.1364690814689717E-2</v>
      </c>
      <c r="O20" s="63">
        <v>2.1261391464932354E-2</v>
      </c>
      <c r="P20" s="63">
        <v>0.1155259316365351</v>
      </c>
      <c r="Q20" s="62">
        <v>2.7578201907112736E-2</v>
      </c>
      <c r="R20" s="64">
        <v>0.23392207063094167</v>
      </c>
      <c r="S20" s="63">
        <v>0.10933367735277043</v>
      </c>
      <c r="T20" s="63">
        <v>0.41403363229902229</v>
      </c>
      <c r="U20" s="63">
        <v>0.26775269522157708</v>
      </c>
      <c r="V20" s="63">
        <v>5.1857530579596613E-2</v>
      </c>
      <c r="W20" s="63">
        <v>3.8296425674480494E-2</v>
      </c>
      <c r="X20" s="63">
        <v>2.8615955078797564E-2</v>
      </c>
      <c r="Y20" s="63">
        <v>3.0919742271165785E-3</v>
      </c>
      <c r="Z20" s="63">
        <v>7.398441725043535E-2</v>
      </c>
      <c r="AA20" s="63">
        <v>4.0042786946965309E-2</v>
      </c>
      <c r="AB20" s="63">
        <v>5.4236027669551011E-2</v>
      </c>
      <c r="AC20" s="63">
        <v>0.12060093607860881</v>
      </c>
      <c r="AD20" s="62">
        <v>3.2170109076482649E-2</v>
      </c>
    </row>
    <row r="21" spans="2:30" x14ac:dyDescent="0.15">
      <c r="B21" s="67"/>
      <c r="C21" s="66">
        <v>4</v>
      </c>
      <c r="D21" s="65" t="s">
        <v>21</v>
      </c>
      <c r="E21" s="64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2">
        <v>0</v>
      </c>
      <c r="R21" s="64">
        <v>4.4453744958651998E-3</v>
      </c>
      <c r="S21" s="63">
        <v>7.0712120234793265E-3</v>
      </c>
      <c r="T21" s="63">
        <v>2.7654114362151119E-3</v>
      </c>
      <c r="U21" s="63">
        <v>1.1889282048811827E-3</v>
      </c>
      <c r="V21" s="63">
        <v>2.6557471237246704E-2</v>
      </c>
      <c r="W21" s="63">
        <v>4.3357233948934501E-3</v>
      </c>
      <c r="X21" s="63">
        <v>3.5884790878677759E-3</v>
      </c>
      <c r="Y21" s="63">
        <v>1.3180355144190508E-2</v>
      </c>
      <c r="Z21" s="63">
        <v>7.3407669736074641E-3</v>
      </c>
      <c r="AA21" s="63">
        <v>4.2916706549566298E-3</v>
      </c>
      <c r="AB21" s="63">
        <v>8.3049243008672009E-3</v>
      </c>
      <c r="AC21" s="63">
        <v>3.5080026923944465E-3</v>
      </c>
      <c r="AD21" s="62">
        <v>1.4743981244014695E-2</v>
      </c>
    </row>
    <row r="22" spans="2:30" x14ac:dyDescent="0.15">
      <c r="B22" s="67"/>
      <c r="C22" s="66">
        <v>5</v>
      </c>
      <c r="D22" s="65" t="s">
        <v>20</v>
      </c>
      <c r="E22" s="64">
        <v>3.0152811470476925E-3</v>
      </c>
      <c r="F22" s="63">
        <v>6.174049392395139E-3</v>
      </c>
      <c r="G22" s="63">
        <v>5.5258509788523313E-3</v>
      </c>
      <c r="H22" s="63">
        <v>7.0473065109222591E-4</v>
      </c>
      <c r="I22" s="63">
        <v>2.5634289601720189E-2</v>
      </c>
      <c r="J22" s="63">
        <v>7.5697616430675024E-3</v>
      </c>
      <c r="K22" s="63">
        <v>1.3920949162410452E-3</v>
      </c>
      <c r="L22" s="63">
        <v>1.9067067563984679E-4</v>
      </c>
      <c r="M22" s="63">
        <v>2.8872314356456676E-3</v>
      </c>
      <c r="N22" s="63">
        <v>2.052969114429485E-3</v>
      </c>
      <c r="O22" s="63">
        <v>1.8708097474808302E-3</v>
      </c>
      <c r="P22" s="63">
        <v>4.3037689980375939E-3</v>
      </c>
      <c r="Q22" s="62">
        <v>8.9625483022582686E-4</v>
      </c>
      <c r="R22" s="64">
        <v>1.2294158185523573E-2</v>
      </c>
      <c r="S22" s="63">
        <v>4.4957024446881245E-2</v>
      </c>
      <c r="T22" s="63">
        <v>2.1444670064279102E-2</v>
      </c>
      <c r="U22" s="63">
        <v>3.8593917888646002E-3</v>
      </c>
      <c r="V22" s="63">
        <v>0.10849161155182015</v>
      </c>
      <c r="W22" s="63">
        <v>2.4248597011241123E-2</v>
      </c>
      <c r="X22" s="63">
        <v>6.275864675573237E-3</v>
      </c>
      <c r="Y22" s="63">
        <v>5.4589850344829395E-3</v>
      </c>
      <c r="Z22" s="63">
        <v>1.5730556038097646E-2</v>
      </c>
      <c r="AA22" s="63">
        <v>7.0205812156035607E-3</v>
      </c>
      <c r="AB22" s="63">
        <v>1.4578426732230964E-2</v>
      </c>
      <c r="AC22" s="63">
        <v>1.8455605660825405E-2</v>
      </c>
      <c r="AD22" s="62">
        <v>3.6713560542423261E-3</v>
      </c>
    </row>
    <row r="23" spans="2:30" x14ac:dyDescent="0.15">
      <c r="B23" s="67"/>
      <c r="C23" s="66">
        <v>6</v>
      </c>
      <c r="D23" s="65" t="s">
        <v>19</v>
      </c>
      <c r="E23" s="64">
        <v>4.246210734649055E-2</v>
      </c>
      <c r="F23" s="63">
        <v>2.4500196001568011E-2</v>
      </c>
      <c r="G23" s="63">
        <v>3.6546585919326517E-2</v>
      </c>
      <c r="H23" s="63">
        <v>4.0790151255881195E-2</v>
      </c>
      <c r="I23" s="63">
        <v>5.4439267947495335E-3</v>
      </c>
      <c r="J23" s="63">
        <v>9.0224314044624627E-3</v>
      </c>
      <c r="K23" s="63">
        <v>5.1559762112252114E-3</v>
      </c>
      <c r="L23" s="63">
        <v>1.1857685212868579E-3</v>
      </c>
      <c r="M23" s="63">
        <v>8.3999911632704743E-3</v>
      </c>
      <c r="N23" s="63">
        <v>6.1024036061940656E-3</v>
      </c>
      <c r="O23" s="63">
        <v>5.6706411337267655E-3</v>
      </c>
      <c r="P23" s="63">
        <v>2.8696614660079271E-2</v>
      </c>
      <c r="Q23" s="62">
        <v>4.9073625130397732E-3</v>
      </c>
      <c r="R23" s="64">
        <v>5.8731545509762083E-2</v>
      </c>
      <c r="S23" s="63">
        <v>2.5616009804553957E-2</v>
      </c>
      <c r="T23" s="63">
        <v>4.3928071005206959E-2</v>
      </c>
      <c r="U23" s="63">
        <v>5.0664648174605566E-2</v>
      </c>
      <c r="V23" s="63">
        <v>7.438992701952753E-3</v>
      </c>
      <c r="W23" s="63">
        <v>1.2239794852463111E-2</v>
      </c>
      <c r="X23" s="63">
        <v>5.9079072218689863E-3</v>
      </c>
      <c r="Y23" s="63">
        <v>1.6500775045697779E-3</v>
      </c>
      <c r="Z23" s="63">
        <v>9.0019959081051662E-3</v>
      </c>
      <c r="AA23" s="63">
        <v>9.6686201593160024E-3</v>
      </c>
      <c r="AB23" s="63">
        <v>1.0087560428041554E-2</v>
      </c>
      <c r="AC23" s="63">
        <v>3.2284524400956714E-2</v>
      </c>
      <c r="AD23" s="62">
        <v>4.6010955771968766E-3</v>
      </c>
    </row>
    <row r="24" spans="2:30" x14ac:dyDescent="0.15">
      <c r="B24" s="67"/>
      <c r="C24" s="66">
        <v>7</v>
      </c>
      <c r="D24" s="65" t="s">
        <v>18</v>
      </c>
      <c r="E24" s="64">
        <v>6.7006247712170935E-4</v>
      </c>
      <c r="F24" s="63">
        <v>4.7040376323010582E-3</v>
      </c>
      <c r="G24" s="63">
        <v>6.0733510550798654E-4</v>
      </c>
      <c r="H24" s="63">
        <v>9.2969005711410137E-4</v>
      </c>
      <c r="I24" s="63">
        <v>1.50030674287658E-3</v>
      </c>
      <c r="J24" s="63">
        <v>1.3186916792167741E-3</v>
      </c>
      <c r="K24" s="63">
        <v>4.8686000488912693E-3</v>
      </c>
      <c r="L24" s="63">
        <v>9.2368095944581393E-3</v>
      </c>
      <c r="M24" s="63">
        <v>1.7112666602090566E-3</v>
      </c>
      <c r="N24" s="63">
        <v>6.121238185225528E-4</v>
      </c>
      <c r="O24" s="63">
        <v>8.9325143522421611E-4</v>
      </c>
      <c r="P24" s="63">
        <v>8.6711796818132671E-4</v>
      </c>
      <c r="Q24" s="62">
        <v>3.3793214910154127E-4</v>
      </c>
      <c r="R24" s="64">
        <v>8.463213020494114E-3</v>
      </c>
      <c r="S24" s="63">
        <v>5.1016335547958459E-2</v>
      </c>
      <c r="T24" s="63">
        <v>7.9178331346785487E-3</v>
      </c>
      <c r="U24" s="63">
        <v>1.1567549555317892E-2</v>
      </c>
      <c r="V24" s="63">
        <v>2.0160840773739301E-2</v>
      </c>
      <c r="W24" s="63">
        <v>2.063826313513498E-2</v>
      </c>
      <c r="X24" s="63">
        <v>7.7754170061096528E-2</v>
      </c>
      <c r="Y24" s="63">
        <v>7.8847417238352438E-2</v>
      </c>
      <c r="Z24" s="63">
        <v>2.1929842497838466E-2</v>
      </c>
      <c r="AA24" s="63">
        <v>5.6615544947645098E-3</v>
      </c>
      <c r="AB24" s="63">
        <v>1.8786088886842245E-2</v>
      </c>
      <c r="AC24" s="63">
        <v>1.0749448990215278E-2</v>
      </c>
      <c r="AD24" s="62">
        <v>3.5105002921982605E-2</v>
      </c>
    </row>
    <row r="25" spans="2:30" x14ac:dyDescent="0.15">
      <c r="B25" s="67"/>
      <c r="C25" s="66">
        <v>8</v>
      </c>
      <c r="D25" s="65" t="s">
        <v>17</v>
      </c>
      <c r="E25" s="64">
        <v>7.5692242785970875E-4</v>
      </c>
      <c r="F25" s="63">
        <v>4.1160329282634257E-3</v>
      </c>
      <c r="G25" s="63">
        <v>1.4867953361940086E-3</v>
      </c>
      <c r="H25" s="63">
        <v>3.6697169456269916E-3</v>
      </c>
      <c r="I25" s="63">
        <v>4.2184738175213964E-3</v>
      </c>
      <c r="J25" s="63">
        <v>2.2603839216377083E-2</v>
      </c>
      <c r="K25" s="63">
        <v>1.2443014613264462E-2</v>
      </c>
      <c r="L25" s="63">
        <v>2.5580332714687848E-2</v>
      </c>
      <c r="M25" s="63">
        <v>1.9988002440296845E-2</v>
      </c>
      <c r="N25" s="63">
        <v>1.0092195264359012E-2</v>
      </c>
      <c r="O25" s="63">
        <v>1.7122325263960818E-3</v>
      </c>
      <c r="P25" s="63">
        <v>1.0492561335578632E-2</v>
      </c>
      <c r="Q25" s="62">
        <v>1.5941581816311837E-2</v>
      </c>
      <c r="R25" s="64">
        <v>8.5105713553685052E-4</v>
      </c>
      <c r="S25" s="63">
        <v>1.2344384957750114E-2</v>
      </c>
      <c r="T25" s="63">
        <v>2.6999907956974222E-3</v>
      </c>
      <c r="U25" s="63">
        <v>5.6026871116694613E-3</v>
      </c>
      <c r="V25" s="63">
        <v>6.9277105768595507E-3</v>
      </c>
      <c r="W25" s="63">
        <v>3.5459179116093198E-2</v>
      </c>
      <c r="X25" s="63">
        <v>1.8243169650091512E-2</v>
      </c>
      <c r="Y25" s="63">
        <v>5.2372344701023407E-2</v>
      </c>
      <c r="Z25" s="63">
        <v>2.7561551083520004E-2</v>
      </c>
      <c r="AA25" s="63">
        <v>3.0309348859446507E-2</v>
      </c>
      <c r="AB25" s="63">
        <v>4.0020299739227157E-3</v>
      </c>
      <c r="AC25" s="63">
        <v>1.6428093501104659E-2</v>
      </c>
      <c r="AD25" s="62">
        <v>1.912480328294951E-2</v>
      </c>
    </row>
    <row r="26" spans="2:30" x14ac:dyDescent="0.15">
      <c r="B26" s="67"/>
      <c r="C26" s="66">
        <v>9</v>
      </c>
      <c r="D26" s="65" t="s">
        <v>16</v>
      </c>
      <c r="E26" s="64">
        <v>1.0466624063928924E-2</v>
      </c>
      <c r="F26" s="63">
        <v>1.097608780870247E-2</v>
      </c>
      <c r="G26" s="63">
        <v>7.5886301592061021E-3</v>
      </c>
      <c r="H26" s="63">
        <v>1.0876947204906035E-2</v>
      </c>
      <c r="I26" s="63">
        <v>9.238730995608414E-3</v>
      </c>
      <c r="J26" s="63">
        <v>5.4000610344596594E-3</v>
      </c>
      <c r="K26" s="63">
        <v>1.3316339574123455E-2</v>
      </c>
      <c r="L26" s="63">
        <v>2.0759410838894562E-4</v>
      </c>
      <c r="M26" s="63">
        <v>2.1184359668486693E-2</v>
      </c>
      <c r="N26" s="63">
        <v>5.1700919441366386E-3</v>
      </c>
      <c r="O26" s="63">
        <v>6.9653538881528764E-3</v>
      </c>
      <c r="P26" s="63">
        <v>6.2477332169461903E-3</v>
      </c>
      <c r="Q26" s="62">
        <v>1.3708291091814696E-2</v>
      </c>
      <c r="R26" s="64">
        <v>3.0407983861459337E-2</v>
      </c>
      <c r="S26" s="63">
        <v>3.6950509578791202E-2</v>
      </c>
      <c r="T26" s="63">
        <v>2.5249847195809479E-2</v>
      </c>
      <c r="U26" s="63">
        <v>2.8181697193136027E-2</v>
      </c>
      <c r="V26" s="63">
        <v>2.5153915533302502E-2</v>
      </c>
      <c r="W26" s="63">
        <v>2.326660334377673E-2</v>
      </c>
      <c r="X26" s="63">
        <v>2.7032302178103085E-2</v>
      </c>
      <c r="Y26" s="63">
        <v>1.4526816157331404E-3</v>
      </c>
      <c r="Z26" s="63">
        <v>0.10459346399723622</v>
      </c>
      <c r="AA26" s="63">
        <v>1.5344681744668494E-2</v>
      </c>
      <c r="AB26" s="63">
        <v>2.4139765318683594E-2</v>
      </c>
      <c r="AC26" s="63">
        <v>1.5796648536296531E-2</v>
      </c>
      <c r="AD26" s="62">
        <v>4.4578721315370801E-2</v>
      </c>
    </row>
    <row r="27" spans="2:30" x14ac:dyDescent="0.15">
      <c r="B27" s="67"/>
      <c r="C27" s="66">
        <v>10</v>
      </c>
      <c r="D27" s="65" t="s">
        <v>15</v>
      </c>
      <c r="E27" s="64">
        <v>2.9036040675274074E-3</v>
      </c>
      <c r="F27" s="63">
        <v>3.3320266562132496E-3</v>
      </c>
      <c r="G27" s="63">
        <v>3.5578902474541676E-3</v>
      </c>
      <c r="H27" s="63">
        <v>4.3819107049758678E-3</v>
      </c>
      <c r="I27" s="63">
        <v>1.023792313813148E-2</v>
      </c>
      <c r="J27" s="63">
        <v>3.0543281123232544E-2</v>
      </c>
      <c r="K27" s="63">
        <v>4.1044407081396499E-2</v>
      </c>
      <c r="L27" s="63">
        <v>6.961172004129318E-4</v>
      </c>
      <c r="M27" s="63">
        <v>5.4549811114906373E-3</v>
      </c>
      <c r="N27" s="63">
        <v>9.5463063820971042E-2</v>
      </c>
      <c r="O27" s="63">
        <v>1.3061544020233651E-2</v>
      </c>
      <c r="P27" s="63">
        <v>1.3574482287542537E-2</v>
      </c>
      <c r="Q27" s="62">
        <v>3.9449905232071231E-2</v>
      </c>
      <c r="R27" s="64">
        <v>3.9206638098174488E-3</v>
      </c>
      <c r="S27" s="63">
        <v>9.5304134683609626E-3</v>
      </c>
      <c r="T27" s="63">
        <v>5.5451949403129436E-3</v>
      </c>
      <c r="U27" s="63">
        <v>8.3751996920339664E-3</v>
      </c>
      <c r="V27" s="63">
        <v>1.5656005787943711E-2</v>
      </c>
      <c r="W27" s="63">
        <v>3.9173688727776323E-2</v>
      </c>
      <c r="X27" s="63">
        <v>5.5880926375629976E-2</v>
      </c>
      <c r="Y27" s="63">
        <v>3.3637602271764698E-3</v>
      </c>
      <c r="Z27" s="63">
        <v>1.1668989599875253E-2</v>
      </c>
      <c r="AA27" s="63">
        <v>0.16384042095184548</v>
      </c>
      <c r="AB27" s="63">
        <v>2.9415846044802796E-2</v>
      </c>
      <c r="AC27" s="63">
        <v>4.5779981957366669E-2</v>
      </c>
      <c r="AD27" s="62">
        <v>4.3210912630176901E-2</v>
      </c>
    </row>
    <row r="28" spans="2:30" x14ac:dyDescent="0.15">
      <c r="B28" s="67"/>
      <c r="C28" s="66">
        <v>11</v>
      </c>
      <c r="D28" s="65" t="s">
        <v>14</v>
      </c>
      <c r="E28" s="64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2">
        <v>0</v>
      </c>
      <c r="R28" s="64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2">
        <v>0.10115589484722941</v>
      </c>
    </row>
    <row r="29" spans="2:30" x14ac:dyDescent="0.15">
      <c r="B29" s="67"/>
      <c r="C29" s="66">
        <v>12</v>
      </c>
      <c r="D29" s="65" t="s">
        <v>13</v>
      </c>
      <c r="E29" s="64">
        <v>1.5355598434039174E-2</v>
      </c>
      <c r="F29" s="63">
        <v>5.556644453155625E-2</v>
      </c>
      <c r="G29" s="63">
        <v>1.910993195533707E-2</v>
      </c>
      <c r="H29" s="63">
        <v>5.1193724165651149E-2</v>
      </c>
      <c r="I29" s="63">
        <v>3.3389417674463809E-2</v>
      </c>
      <c r="J29" s="63">
        <v>4.5237451339904873E-2</v>
      </c>
      <c r="K29" s="63">
        <v>6.6574233554712509E-2</v>
      </c>
      <c r="L29" s="63">
        <v>4.7566128313467106E-3</v>
      </c>
      <c r="M29" s="63">
        <v>2.1738354634949605E-2</v>
      </c>
      <c r="N29" s="63">
        <v>6.5393658397240109E-2</v>
      </c>
      <c r="O29" s="63">
        <v>2.6418162110080693E-2</v>
      </c>
      <c r="P29" s="63">
        <v>3.6486573954712428E-2</v>
      </c>
      <c r="Q29" s="62">
        <v>1.9335596009462101E-2</v>
      </c>
      <c r="R29" s="64">
        <v>4.2250271429626049E-2</v>
      </c>
      <c r="S29" s="63">
        <v>0.12201872218280332</v>
      </c>
      <c r="T29" s="63">
        <v>3.9572965922181763E-2</v>
      </c>
      <c r="U29" s="63">
        <v>0.11099048411505234</v>
      </c>
      <c r="V29" s="63">
        <v>0.11285247792653347</v>
      </c>
      <c r="W29" s="63">
        <v>9.250078537080654E-2</v>
      </c>
      <c r="X29" s="63">
        <v>0.13176709499964762</v>
      </c>
      <c r="Y29" s="63">
        <v>3.0116228693492723E-2</v>
      </c>
      <c r="Z29" s="63">
        <v>8.9868164703097844E-2</v>
      </c>
      <c r="AA29" s="63">
        <v>0.18664712942027609</v>
      </c>
      <c r="AB29" s="63">
        <v>0.12573851220381774</v>
      </c>
      <c r="AC29" s="63">
        <v>0.11873968649224516</v>
      </c>
      <c r="AD29" s="62">
        <v>4.9584499420233269E-2</v>
      </c>
    </row>
    <row r="30" spans="2:30" x14ac:dyDescent="0.15">
      <c r="B30" s="61"/>
      <c r="C30" s="60">
        <v>13</v>
      </c>
      <c r="D30" s="57" t="s">
        <v>12</v>
      </c>
      <c r="E30" s="56">
        <v>1.8364675298891296E-3</v>
      </c>
      <c r="F30" s="55">
        <v>2.2540180321442573E-3</v>
      </c>
      <c r="G30" s="55">
        <v>9.6529386693817369E-4</v>
      </c>
      <c r="H30" s="55">
        <v>5.1698017052136209E-3</v>
      </c>
      <c r="I30" s="55">
        <v>1.2618976754356661E-3</v>
      </c>
      <c r="J30" s="55">
        <v>1.2529431759256272E-3</v>
      </c>
      <c r="K30" s="55">
        <v>3.9206319289844986E-3</v>
      </c>
      <c r="L30" s="55">
        <v>3.2718636648257734E-4</v>
      </c>
      <c r="M30" s="55">
        <v>1.6772792389536633E-3</v>
      </c>
      <c r="N30" s="55">
        <v>1.6825557268107093E-3</v>
      </c>
      <c r="O30" s="55">
        <v>7.6277650648360034E-5</v>
      </c>
      <c r="P30" s="55">
        <v>1.7241111227225044E-3</v>
      </c>
      <c r="Q30" s="54">
        <v>0</v>
      </c>
      <c r="R30" s="56">
        <v>5.5731255706249197E-3</v>
      </c>
      <c r="S30" s="55">
        <v>9.1333129071792564E-3</v>
      </c>
      <c r="T30" s="55">
        <v>3.2327623470701332E-3</v>
      </c>
      <c r="U30" s="55">
        <v>1.4699308746824931E-2</v>
      </c>
      <c r="V30" s="55">
        <v>3.8833182519607749E-3</v>
      </c>
      <c r="W30" s="55">
        <v>4.521694762853485E-3</v>
      </c>
      <c r="X30" s="55">
        <v>9.6417591148595175E-3</v>
      </c>
      <c r="Y30" s="55">
        <v>3.8214099758923621E-3</v>
      </c>
      <c r="Z30" s="55">
        <v>4.1012676786410397E-3</v>
      </c>
      <c r="AA30" s="55">
        <v>4.3831055372126441E-3</v>
      </c>
      <c r="AB30" s="55">
        <v>3.7945700571250619E-4</v>
      </c>
      <c r="AC30" s="55">
        <v>4.065440731264751E-3</v>
      </c>
      <c r="AD30" s="54">
        <v>0</v>
      </c>
    </row>
    <row r="31" spans="2:30" x14ac:dyDescent="0.15">
      <c r="B31" s="59"/>
      <c r="C31" s="58"/>
      <c r="D31" s="57" t="s">
        <v>9</v>
      </c>
      <c r="E31" s="56">
        <v>0.44921484808815043</v>
      </c>
      <c r="F31" s="55">
        <v>0.53959231673853392</v>
      </c>
      <c r="G31" s="55">
        <v>0.30211356248875104</v>
      </c>
      <c r="H31" s="55">
        <v>0.44476606887169529</v>
      </c>
      <c r="I31" s="55">
        <v>0.38664180328366732</v>
      </c>
      <c r="J31" s="55">
        <v>0.68103044031648596</v>
      </c>
      <c r="K31" s="55">
        <v>0.6024337402007528</v>
      </c>
      <c r="L31" s="55">
        <v>0.78266137903412325</v>
      </c>
      <c r="M31" s="55">
        <v>0.66771177987026997</v>
      </c>
      <c r="N31" s="55">
        <v>0.51116105762439457</v>
      </c>
      <c r="O31" s="55">
        <v>0.79392589024047533</v>
      </c>
      <c r="P31" s="55">
        <v>0.60164680093857026</v>
      </c>
      <c r="Q31" s="54">
        <v>0.5627598771690101</v>
      </c>
      <c r="R31" s="56">
        <v>0.46581559860648508</v>
      </c>
      <c r="S31" s="55">
        <v>0.56540266400051598</v>
      </c>
      <c r="T31" s="55">
        <v>0.35916344082730611</v>
      </c>
      <c r="U31" s="55">
        <v>0.48767518478499206</v>
      </c>
      <c r="V31" s="55">
        <v>0.44645694907175826</v>
      </c>
      <c r="W31" s="55">
        <v>0.70399862268253599</v>
      </c>
      <c r="X31" s="55">
        <v>0.63459995116434709</v>
      </c>
      <c r="Y31" s="55">
        <v>0.80635079643982532</v>
      </c>
      <c r="Z31" s="55">
        <v>0.63152361803423895</v>
      </c>
      <c r="AA31" s="55">
        <v>0.5316270736768578</v>
      </c>
      <c r="AB31" s="55">
        <v>0.70889770422102594</v>
      </c>
      <c r="AC31" s="55">
        <v>0.60746023654791215</v>
      </c>
      <c r="AD31" s="54">
        <v>0.65077828027271145</v>
      </c>
    </row>
  </sheetData>
  <mergeCells count="1"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J36"/>
  <sheetViews>
    <sheetView showGridLines="0" view="pageBreakPreview" zoomScaleNormal="100" zoomScaleSheetLayoutView="100" workbookViewId="0">
      <pane xSplit="4" ySplit="4" topLeftCell="E5" activePane="bottomRight" state="frozen"/>
      <selection pane="topRight"/>
      <selection pane="bottomLeft"/>
      <selection pane="bottomRight" activeCell="C4" sqref="C4:D4"/>
    </sheetView>
  </sheetViews>
  <sheetFormatPr defaultRowHeight="11.25" x14ac:dyDescent="0.15"/>
  <cols>
    <col min="1" max="1" width="2.5" style="1" customWidth="1"/>
    <col min="2" max="2" width="4.5" style="1" bestFit="1" customWidth="1"/>
    <col min="3" max="3" width="3" style="1" bestFit="1" customWidth="1"/>
    <col min="4" max="4" width="17.25" style="1" bestFit="1" customWidth="1"/>
    <col min="5" max="36" width="8" style="1" customWidth="1"/>
    <col min="37" max="16384" width="9" style="1"/>
  </cols>
  <sheetData>
    <row r="1" spans="1:36" x14ac:dyDescent="0.15">
      <c r="A1" s="1" t="s">
        <v>72</v>
      </c>
    </row>
    <row r="2" spans="1:36" x14ac:dyDescent="0.15">
      <c r="E2" s="59" t="s">
        <v>53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6"/>
      <c r="T2" s="59" t="s">
        <v>49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6"/>
      <c r="AI2" s="104"/>
      <c r="AJ2" s="71"/>
    </row>
    <row r="3" spans="1:36" x14ac:dyDescent="0.15">
      <c r="C3" s="74"/>
      <c r="D3" s="65"/>
      <c r="E3" s="113">
        <v>1</v>
      </c>
      <c r="F3" s="113">
        <v>2</v>
      </c>
      <c r="G3" s="113">
        <v>3</v>
      </c>
      <c r="H3" s="113">
        <v>4</v>
      </c>
      <c r="I3" s="113">
        <v>5</v>
      </c>
      <c r="J3" s="113">
        <v>6</v>
      </c>
      <c r="K3" s="113">
        <v>7</v>
      </c>
      <c r="L3" s="113">
        <v>8</v>
      </c>
      <c r="M3" s="113">
        <v>9</v>
      </c>
      <c r="N3" s="113">
        <v>10</v>
      </c>
      <c r="O3" s="113">
        <v>11</v>
      </c>
      <c r="P3" s="113">
        <v>12</v>
      </c>
      <c r="Q3" s="112">
        <v>13</v>
      </c>
      <c r="R3" s="115"/>
      <c r="S3" s="112"/>
      <c r="T3" s="114">
        <v>1</v>
      </c>
      <c r="U3" s="113">
        <v>2</v>
      </c>
      <c r="V3" s="113">
        <v>3</v>
      </c>
      <c r="W3" s="113">
        <v>4</v>
      </c>
      <c r="X3" s="113">
        <v>5</v>
      </c>
      <c r="Y3" s="113">
        <v>6</v>
      </c>
      <c r="Z3" s="113">
        <v>7</v>
      </c>
      <c r="AA3" s="113">
        <v>8</v>
      </c>
      <c r="AB3" s="113">
        <v>9</v>
      </c>
      <c r="AC3" s="113">
        <v>10</v>
      </c>
      <c r="AD3" s="113">
        <v>11</v>
      </c>
      <c r="AE3" s="113">
        <v>12</v>
      </c>
      <c r="AF3" s="112">
        <v>13</v>
      </c>
      <c r="AG3" s="112"/>
      <c r="AH3" s="112"/>
      <c r="AI3" s="111"/>
      <c r="AJ3" s="111"/>
    </row>
    <row r="4" spans="1:36" ht="26.25" customHeight="1" x14ac:dyDescent="0.15">
      <c r="C4" s="164" t="s">
        <v>75</v>
      </c>
      <c r="D4" s="164"/>
      <c r="E4" s="109" t="s">
        <v>24</v>
      </c>
      <c r="F4" s="109" t="s">
        <v>23</v>
      </c>
      <c r="G4" s="109" t="s">
        <v>22</v>
      </c>
      <c r="H4" s="109" t="s">
        <v>21</v>
      </c>
      <c r="I4" s="109" t="s">
        <v>20</v>
      </c>
      <c r="J4" s="109" t="s">
        <v>19</v>
      </c>
      <c r="K4" s="109" t="s">
        <v>18</v>
      </c>
      <c r="L4" s="109" t="s">
        <v>17</v>
      </c>
      <c r="M4" s="109" t="s">
        <v>16</v>
      </c>
      <c r="N4" s="109" t="s">
        <v>15</v>
      </c>
      <c r="O4" s="109" t="s">
        <v>14</v>
      </c>
      <c r="P4" s="109" t="s">
        <v>13</v>
      </c>
      <c r="Q4" s="108" t="s">
        <v>12</v>
      </c>
      <c r="R4" s="106" t="s">
        <v>56</v>
      </c>
      <c r="S4" s="107" t="s">
        <v>54</v>
      </c>
      <c r="T4" s="110" t="s">
        <v>24</v>
      </c>
      <c r="U4" s="109" t="s">
        <v>23</v>
      </c>
      <c r="V4" s="109" t="s">
        <v>22</v>
      </c>
      <c r="W4" s="109" t="s">
        <v>21</v>
      </c>
      <c r="X4" s="109" t="s">
        <v>20</v>
      </c>
      <c r="Y4" s="109" t="s">
        <v>19</v>
      </c>
      <c r="Z4" s="109" t="s">
        <v>18</v>
      </c>
      <c r="AA4" s="109" t="s">
        <v>17</v>
      </c>
      <c r="AB4" s="109" t="s">
        <v>16</v>
      </c>
      <c r="AC4" s="109" t="s">
        <v>15</v>
      </c>
      <c r="AD4" s="109" t="s">
        <v>14</v>
      </c>
      <c r="AE4" s="109" t="s">
        <v>13</v>
      </c>
      <c r="AF4" s="108" t="s">
        <v>12</v>
      </c>
      <c r="AG4" s="107" t="s">
        <v>56</v>
      </c>
      <c r="AH4" s="107" t="s">
        <v>54</v>
      </c>
      <c r="AI4" s="107" t="s">
        <v>55</v>
      </c>
      <c r="AJ4" s="106" t="s">
        <v>54</v>
      </c>
    </row>
    <row r="5" spans="1:36" x14ac:dyDescent="0.15">
      <c r="B5" s="104" t="s">
        <v>53</v>
      </c>
      <c r="C5" s="82">
        <v>1</v>
      </c>
      <c r="D5" s="71" t="s">
        <v>24</v>
      </c>
      <c r="E5" s="94">
        <v>1.0528116998772428</v>
      </c>
      <c r="F5" s="94">
        <v>5.2369075014091233E-4</v>
      </c>
      <c r="G5" s="94">
        <v>6.404289069860852E-3</v>
      </c>
      <c r="H5" s="94">
        <v>1.0928596962806298E-3</v>
      </c>
      <c r="I5" s="94">
        <v>3.819900161084456E-4</v>
      </c>
      <c r="J5" s="94">
        <v>3.2080933244710242E-4</v>
      </c>
      <c r="K5" s="94">
        <v>2.696337039780548E-4</v>
      </c>
      <c r="L5" s="94">
        <v>9.0697531978688493E-5</v>
      </c>
      <c r="M5" s="94">
        <v>2.9426059261430536E-4</v>
      </c>
      <c r="N5" s="94">
        <v>3.2724819900554569E-4</v>
      </c>
      <c r="O5" s="94">
        <v>2.3076674699414106E-4</v>
      </c>
      <c r="P5" s="94">
        <v>2.1045395801409421E-3</v>
      </c>
      <c r="Q5" s="96">
        <v>2.5273436060115366E-4</v>
      </c>
      <c r="R5" s="103">
        <f t="shared" ref="R5:R17" si="0">SUM(E5:Q5)</f>
        <v>1.0651052194573936</v>
      </c>
      <c r="S5" s="96">
        <f t="shared" ref="S5:S17" si="1">R5/AVERAGE(R$5:R$17)</f>
        <v>0.85280023694100415</v>
      </c>
      <c r="T5" s="95">
        <v>9.554865534374085E-4</v>
      </c>
      <c r="U5" s="94">
        <v>7.0513512201876474E-5</v>
      </c>
      <c r="V5" s="94">
        <v>3.6664383340562185E-4</v>
      </c>
      <c r="W5" s="94">
        <v>1.3349858258636943E-4</v>
      </c>
      <c r="X5" s="94">
        <v>4.2096032183533499E-5</v>
      </c>
      <c r="Y5" s="94">
        <v>2.8890187019758017E-5</v>
      </c>
      <c r="Z5" s="94">
        <v>2.7483316406199131E-5</v>
      </c>
      <c r="AA5" s="94">
        <v>8.6515360208843379E-6</v>
      </c>
      <c r="AB5" s="94">
        <v>4.6678438888903901E-5</v>
      </c>
      <c r="AC5" s="94">
        <v>3.8690149455396474E-5</v>
      </c>
      <c r="AD5" s="94">
        <v>3.6932568944648892E-5</v>
      </c>
      <c r="AE5" s="94">
        <v>8.4645182669959766E-5</v>
      </c>
      <c r="AF5" s="96">
        <v>2.9081589132330808E-5</v>
      </c>
      <c r="AG5" s="96">
        <f t="shared" ref="AG5:AG17" si="2">SUM(T5:AF5)</f>
        <v>1.8692914823528913E-3</v>
      </c>
      <c r="AH5" s="96">
        <f t="shared" ref="AH5:AH17" si="3">AG5/AVERAGE(AG$5:AG$17)</f>
        <v>0.24803843304811335</v>
      </c>
      <c r="AI5" s="105">
        <f t="shared" ref="AI5:AI17" si="4">R5+AG5</f>
        <v>1.0669745109397464</v>
      </c>
      <c r="AJ5" s="103">
        <f>AI5/AVERAGE(AI$5:$AI$17,$AI$20:AI$32)</f>
        <v>0.65341295913740649</v>
      </c>
    </row>
    <row r="6" spans="1:36" x14ac:dyDescent="0.15">
      <c r="B6" s="97"/>
      <c r="C6" s="102">
        <v>2</v>
      </c>
      <c r="D6" s="65" t="s">
        <v>23</v>
      </c>
      <c r="E6" s="88">
        <v>7.015365513841203E-5</v>
      </c>
      <c r="F6" s="88">
        <v>1.000147802006697</v>
      </c>
      <c r="G6" s="88">
        <v>5.1685161724917899E-4</v>
      </c>
      <c r="H6" s="88">
        <v>8.2820674656867871E-5</v>
      </c>
      <c r="I6" s="88">
        <v>3.207871608614373E-3</v>
      </c>
      <c r="J6" s="88">
        <v>1.0703360302879871E-4</v>
      </c>
      <c r="K6" s="88">
        <v>3.59960124552455E-5</v>
      </c>
      <c r="L6" s="88">
        <v>9.8379513399355914E-6</v>
      </c>
      <c r="M6" s="88">
        <v>5.9350522064349981E-5</v>
      </c>
      <c r="N6" s="88">
        <v>5.3285391253979053E-5</v>
      </c>
      <c r="O6" s="88">
        <v>4.1759665949191135E-5</v>
      </c>
      <c r="P6" s="88">
        <v>8.3737043953067505E-5</v>
      </c>
      <c r="Q6" s="90">
        <v>3.7544228213207431E-5</v>
      </c>
      <c r="R6" s="100">
        <f t="shared" si="0"/>
        <v>1.0044540439806136</v>
      </c>
      <c r="S6" s="90">
        <f t="shared" si="1"/>
        <v>0.8042385212790546</v>
      </c>
      <c r="T6" s="89">
        <v>9.4726334427403827E-6</v>
      </c>
      <c r="U6" s="88">
        <v>9.2329544028866444E-6</v>
      </c>
      <c r="V6" s="88">
        <v>3.203472757518824E-5</v>
      </c>
      <c r="W6" s="88">
        <v>1.3491977908046832E-5</v>
      </c>
      <c r="X6" s="88">
        <v>6.4680672492196687E-6</v>
      </c>
      <c r="Y6" s="88">
        <v>2.9855741271964914E-6</v>
      </c>
      <c r="Z6" s="88">
        <v>2.3445715016581902E-6</v>
      </c>
      <c r="AA6" s="88">
        <v>8.8623524095876974E-7</v>
      </c>
      <c r="AB6" s="88">
        <v>4.3520756138312415E-6</v>
      </c>
      <c r="AC6" s="88">
        <v>3.2336783246396469E-6</v>
      </c>
      <c r="AD6" s="88">
        <v>3.3165987887386335E-6</v>
      </c>
      <c r="AE6" s="88">
        <v>5.7393447442812081E-6</v>
      </c>
      <c r="AF6" s="90">
        <v>2.6969959776840307E-6</v>
      </c>
      <c r="AG6" s="90">
        <f t="shared" si="2"/>
        <v>9.6255434897069995E-5</v>
      </c>
      <c r="AH6" s="90">
        <f t="shared" si="3"/>
        <v>1.2772244173595779E-2</v>
      </c>
      <c r="AI6" s="101">
        <f t="shared" si="4"/>
        <v>1.0045502994155107</v>
      </c>
      <c r="AJ6" s="100">
        <f>AI6/AVERAGE(AI$5:$AI$17,$AI$20:AI$32)</f>
        <v>0.61518450254761858</v>
      </c>
    </row>
    <row r="7" spans="1:36" x14ac:dyDescent="0.15">
      <c r="B7" s="97"/>
      <c r="C7" s="102">
        <v>3</v>
      </c>
      <c r="D7" s="65" t="s">
        <v>22</v>
      </c>
      <c r="E7" s="88">
        <v>4.8917068146209101E-2</v>
      </c>
      <c r="F7" s="88">
        <v>5.9929706410143675E-2</v>
      </c>
      <c r="G7" s="88">
        <v>1.1168142078983185</v>
      </c>
      <c r="H7" s="88">
        <v>6.3248723444776611E-2</v>
      </c>
      <c r="I7" s="88">
        <v>3.3893997999341945E-2</v>
      </c>
      <c r="J7" s="88">
        <v>1.5996809577345443E-2</v>
      </c>
      <c r="K7" s="88">
        <v>1.3787973137197405E-2</v>
      </c>
      <c r="L7" s="88">
        <v>4.3618796434227204E-3</v>
      </c>
      <c r="M7" s="88">
        <v>3.1685799357303611E-2</v>
      </c>
      <c r="N7" s="88">
        <v>1.5979839788042172E-2</v>
      </c>
      <c r="O7" s="88">
        <v>1.3859311037604837E-2</v>
      </c>
      <c r="P7" s="88">
        <v>2.6761584382485409E-2</v>
      </c>
      <c r="Q7" s="90">
        <v>1.811161661614473E-2</v>
      </c>
      <c r="R7" s="100">
        <f t="shared" si="0"/>
        <v>1.4633485174383367</v>
      </c>
      <c r="S7" s="90">
        <f t="shared" si="1"/>
        <v>1.171662610980756</v>
      </c>
      <c r="T7" s="89">
        <v>8.3556469841497508E-3</v>
      </c>
      <c r="U7" s="88">
        <v>6.7016443257644455E-3</v>
      </c>
      <c r="V7" s="88">
        <v>2.0030204171582206E-2</v>
      </c>
      <c r="W7" s="88">
        <v>1.2024080921016356E-2</v>
      </c>
      <c r="X7" s="88">
        <v>3.451293387125381E-3</v>
      </c>
      <c r="Y7" s="88">
        <v>2.2474219327041699E-3</v>
      </c>
      <c r="Z7" s="88">
        <v>1.9312005460219337E-3</v>
      </c>
      <c r="AA7" s="88">
        <v>6.5949333567753279E-4</v>
      </c>
      <c r="AB7" s="88">
        <v>3.9710284142762588E-3</v>
      </c>
      <c r="AC7" s="88">
        <v>2.7736037056316242E-3</v>
      </c>
      <c r="AD7" s="88">
        <v>2.8866396343359903E-3</v>
      </c>
      <c r="AE7" s="88">
        <v>5.3329551805103778E-3</v>
      </c>
      <c r="AF7" s="90">
        <v>2.4823811853191594E-3</v>
      </c>
      <c r="AG7" s="90">
        <f t="shared" si="2"/>
        <v>7.2847593724115201E-2</v>
      </c>
      <c r="AH7" s="90">
        <f t="shared" si="3"/>
        <v>9.6662308522967866</v>
      </c>
      <c r="AI7" s="101">
        <f t="shared" si="4"/>
        <v>1.536196111162452</v>
      </c>
      <c r="AJ7" s="100">
        <f>AI7/AVERAGE(AI$5:$AI$17,$AI$20:AI$32)</f>
        <v>0.94076328583140678</v>
      </c>
    </row>
    <row r="8" spans="1:36" x14ac:dyDescent="0.15">
      <c r="B8" s="97"/>
      <c r="C8" s="102">
        <v>4</v>
      </c>
      <c r="D8" s="65" t="s">
        <v>21</v>
      </c>
      <c r="E8" s="88">
        <v>5.3031481369966195E-3</v>
      </c>
      <c r="F8" s="88">
        <v>1.1026464876988636E-2</v>
      </c>
      <c r="G8" s="88">
        <v>4.5372326042247254E-3</v>
      </c>
      <c r="H8" s="88">
        <v>1.0024524424664203</v>
      </c>
      <c r="I8" s="88">
        <v>2.9743679968731812E-2</v>
      </c>
      <c r="J8" s="88">
        <v>6.543695995515587E-3</v>
      </c>
      <c r="K8" s="88">
        <v>5.7915622124805471E-3</v>
      </c>
      <c r="L8" s="88">
        <v>2.9038884674454049E-2</v>
      </c>
      <c r="M8" s="88">
        <v>6.9475082224221682E-3</v>
      </c>
      <c r="N8" s="88">
        <v>9.7217071870065452E-3</v>
      </c>
      <c r="O8" s="88">
        <v>7.3535574679330674E-3</v>
      </c>
      <c r="P8" s="88">
        <v>5.0932706880189851E-3</v>
      </c>
      <c r="Q8" s="90">
        <v>2.0637911206178347E-2</v>
      </c>
      <c r="R8" s="100">
        <f t="shared" si="0"/>
        <v>1.1441910657073713</v>
      </c>
      <c r="S8" s="90">
        <f t="shared" si="1"/>
        <v>0.91612208269725692</v>
      </c>
      <c r="T8" s="89">
        <v>5.0708371523837414E-5</v>
      </c>
      <c r="U8" s="88">
        <v>4.8081579388684012E-5</v>
      </c>
      <c r="V8" s="88">
        <v>9.7696683167732733E-5</v>
      </c>
      <c r="W8" s="88">
        <v>5.8695827833464152E-5</v>
      </c>
      <c r="X8" s="88">
        <v>4.7418160735435574E-5</v>
      </c>
      <c r="Y8" s="88">
        <v>2.1736677956476619E-5</v>
      </c>
      <c r="Z8" s="88">
        <v>1.6194875030275575E-5</v>
      </c>
      <c r="AA8" s="88">
        <v>8.1425336800113678E-6</v>
      </c>
      <c r="AB8" s="88">
        <v>3.2007747955160386E-5</v>
      </c>
      <c r="AC8" s="88">
        <v>2.4014429697147446E-5</v>
      </c>
      <c r="AD8" s="88">
        <v>2.078860162809314E-5</v>
      </c>
      <c r="AE8" s="88">
        <v>3.3332074252892984E-5</v>
      </c>
      <c r="AF8" s="90">
        <v>1.7478260994082301E-5</v>
      </c>
      <c r="AG8" s="90">
        <f t="shared" si="2"/>
        <v>4.7629582384329367E-4</v>
      </c>
      <c r="AH8" s="90">
        <f t="shared" si="3"/>
        <v>6.3200239731872901E-2</v>
      </c>
      <c r="AI8" s="101">
        <f t="shared" si="4"/>
        <v>1.1446673615312146</v>
      </c>
      <c r="AJ8" s="100">
        <f>AI8/AVERAGE(AI$5:$AI$17,$AI$20:AI$32)</f>
        <v>0.70099189836068698</v>
      </c>
    </row>
    <row r="9" spans="1:36" x14ac:dyDescent="0.15">
      <c r="B9" s="97"/>
      <c r="C9" s="102">
        <v>5</v>
      </c>
      <c r="D9" s="65" t="s">
        <v>20</v>
      </c>
      <c r="E9" s="88">
        <v>1.5711974980227368E-2</v>
      </c>
      <c r="F9" s="88">
        <v>3.0633387349723675E-2</v>
      </c>
      <c r="G9" s="88">
        <v>2.5953771778368592E-2</v>
      </c>
      <c r="H9" s="88">
        <v>8.0351324581991335E-3</v>
      </c>
      <c r="I9" s="88">
        <v>1.1115552914745666</v>
      </c>
      <c r="J9" s="88">
        <v>3.4622116385708529E-2</v>
      </c>
      <c r="K9" s="88">
        <v>1.0166066661611597E-2</v>
      </c>
      <c r="L9" s="88">
        <v>2.3954230508112066E-3</v>
      </c>
      <c r="M9" s="88">
        <v>1.5761980791605786E-2</v>
      </c>
      <c r="N9" s="88">
        <v>1.5796705368729014E-2</v>
      </c>
      <c r="O9" s="88">
        <v>1.2241364281795588E-2</v>
      </c>
      <c r="P9" s="88">
        <v>2.43389992876944E-2</v>
      </c>
      <c r="Q9" s="90">
        <v>9.0939562238546139E-3</v>
      </c>
      <c r="R9" s="100">
        <f t="shared" si="0"/>
        <v>1.316306170092896</v>
      </c>
      <c r="S9" s="90">
        <f t="shared" si="1"/>
        <v>1.0539298777579895</v>
      </c>
      <c r="T9" s="89">
        <v>4.9455280256447244E-4</v>
      </c>
      <c r="U9" s="88">
        <v>7.4136574289787734E-4</v>
      </c>
      <c r="V9" s="88">
        <v>8.68326388509637E-4</v>
      </c>
      <c r="W9" s="88">
        <v>4.6077915465011273E-4</v>
      </c>
      <c r="X9" s="88">
        <v>1.2008126360331559E-3</v>
      </c>
      <c r="Y9" s="88">
        <v>3.5047978567924514E-4</v>
      </c>
      <c r="Z9" s="88">
        <v>1.7909156850706771E-4</v>
      </c>
      <c r="AA9" s="88">
        <v>9.8545272846706111E-5</v>
      </c>
      <c r="AB9" s="88">
        <v>3.4627506587106164E-4</v>
      </c>
      <c r="AC9" s="88">
        <v>2.3478615367636624E-4</v>
      </c>
      <c r="AD9" s="88">
        <v>2.6183101373113132E-4</v>
      </c>
      <c r="AE9" s="88">
        <v>3.8001138573067166E-4</v>
      </c>
      <c r="AF9" s="90">
        <v>1.669126019212422E-4</v>
      </c>
      <c r="AG9" s="90">
        <f t="shared" si="2"/>
        <v>5.7837695726187478E-3</v>
      </c>
      <c r="AH9" s="90">
        <f t="shared" si="3"/>
        <v>0.76745502531150056</v>
      </c>
      <c r="AI9" s="101">
        <f t="shared" si="4"/>
        <v>1.3220899396655148</v>
      </c>
      <c r="AJ9" s="100">
        <f>AI9/AVERAGE(AI$5:$AI$17,$AI$20:AI$32)</f>
        <v>0.80964511416657758</v>
      </c>
    </row>
    <row r="10" spans="1:36" x14ac:dyDescent="0.15">
      <c r="B10" s="97"/>
      <c r="C10" s="102">
        <v>6</v>
      </c>
      <c r="D10" s="65" t="s">
        <v>19</v>
      </c>
      <c r="E10" s="88">
        <v>1.4419030992196883E-2</v>
      </c>
      <c r="F10" s="88">
        <v>9.1535382269122244E-3</v>
      </c>
      <c r="G10" s="88">
        <v>1.2828880351380032E-2</v>
      </c>
      <c r="H10" s="88">
        <v>1.3778830331790835E-2</v>
      </c>
      <c r="I10" s="88">
        <v>3.4702296606790514E-3</v>
      </c>
      <c r="J10" s="88">
        <v>1.0037040449721393</v>
      </c>
      <c r="K10" s="88">
        <v>2.8549047414531191E-3</v>
      </c>
      <c r="L10" s="88">
        <v>1.146350878475111E-3</v>
      </c>
      <c r="M10" s="88">
        <v>3.6702304763183112E-3</v>
      </c>
      <c r="N10" s="88">
        <v>3.4725283036182684E-3</v>
      </c>
      <c r="O10" s="88">
        <v>2.6525014929982167E-3</v>
      </c>
      <c r="P10" s="88">
        <v>9.7864377423839011E-3</v>
      </c>
      <c r="Q10" s="90">
        <v>2.9661301781407222E-3</v>
      </c>
      <c r="R10" s="100">
        <f t="shared" si="0"/>
        <v>1.0839036383484861</v>
      </c>
      <c r="S10" s="90">
        <f t="shared" si="1"/>
        <v>0.86785161007445566</v>
      </c>
      <c r="T10" s="89">
        <v>5.7112754177253595E-4</v>
      </c>
      <c r="U10" s="88">
        <v>3.033309470566817E-4</v>
      </c>
      <c r="V10" s="88">
        <v>6.3187085482409051E-4</v>
      </c>
      <c r="W10" s="88">
        <v>5.3493876479209542E-4</v>
      </c>
      <c r="X10" s="88">
        <v>1.6177489242179247E-4</v>
      </c>
      <c r="Y10" s="88">
        <v>1.4571817798137029E-4</v>
      </c>
      <c r="Z10" s="88">
        <v>1.1956209556217967E-4</v>
      </c>
      <c r="AA10" s="88">
        <v>4.1458206841607835E-5</v>
      </c>
      <c r="AB10" s="88">
        <v>1.6628363177671466E-4</v>
      </c>
      <c r="AC10" s="88">
        <v>1.7561706904646224E-4</v>
      </c>
      <c r="AD10" s="88">
        <v>1.533228483455544E-4</v>
      </c>
      <c r="AE10" s="88">
        <v>3.2182548562920902E-4</v>
      </c>
      <c r="AF10" s="90">
        <v>1.1096967769656503E-4</v>
      </c>
      <c r="AG10" s="90">
        <f t="shared" si="2"/>
        <v>3.4378001937468601E-3</v>
      </c>
      <c r="AH10" s="90">
        <f t="shared" si="3"/>
        <v>0.45616565486949284</v>
      </c>
      <c r="AI10" s="101">
        <f t="shared" si="4"/>
        <v>1.0873414385422331</v>
      </c>
      <c r="AJ10" s="100">
        <f>AI10/AVERAGE(AI$5:$AI$17,$AI$20:AI$32)</f>
        <v>0.66588562300784615</v>
      </c>
    </row>
    <row r="11" spans="1:36" x14ac:dyDescent="0.15">
      <c r="B11" s="97"/>
      <c r="C11" s="102">
        <v>7</v>
      </c>
      <c r="D11" s="65" t="s">
        <v>18</v>
      </c>
      <c r="E11" s="88">
        <v>1.1312523068930574E-2</v>
      </c>
      <c r="F11" s="88">
        <v>6.3390373122639898E-2</v>
      </c>
      <c r="G11" s="88">
        <v>1.0682481779828714E-2</v>
      </c>
      <c r="H11" s="88">
        <v>1.4971816127942138E-2</v>
      </c>
      <c r="I11" s="88">
        <v>2.4395286447825973E-2</v>
      </c>
      <c r="J11" s="88">
        <v>2.0901667235079593E-2</v>
      </c>
      <c r="K11" s="88">
        <v>1.0656915140172554</v>
      </c>
      <c r="L11" s="88">
        <v>0.12118426911863571</v>
      </c>
      <c r="M11" s="88">
        <v>2.642609996726818E-2</v>
      </c>
      <c r="N11" s="88">
        <v>1.2024426569554538E-2</v>
      </c>
      <c r="O11" s="88">
        <v>1.3276694859001313E-2</v>
      </c>
      <c r="P11" s="88">
        <v>1.4307297396519907E-2</v>
      </c>
      <c r="Q11" s="90">
        <v>1.0148052307673513E-2</v>
      </c>
      <c r="R11" s="100">
        <f t="shared" si="0"/>
        <v>1.4087125020181555</v>
      </c>
      <c r="S11" s="90">
        <f t="shared" si="1"/>
        <v>1.1279170673061323</v>
      </c>
      <c r="T11" s="89">
        <v>1.3455512629071287E-4</v>
      </c>
      <c r="U11" s="88">
        <v>1.698170415465512E-4</v>
      </c>
      <c r="V11" s="88">
        <v>2.4190623306012725E-4</v>
      </c>
      <c r="W11" s="88">
        <v>1.6230522711875632E-4</v>
      </c>
      <c r="X11" s="88">
        <v>1.0560802810008391E-4</v>
      </c>
      <c r="Y11" s="88">
        <v>7.9637070644344497E-5</v>
      </c>
      <c r="Z11" s="88">
        <v>1.4299673697406421E-4</v>
      </c>
      <c r="AA11" s="88">
        <v>1.2675827400480028E-4</v>
      </c>
      <c r="AB11" s="88">
        <v>1.1730359599736058E-4</v>
      </c>
      <c r="AC11" s="88">
        <v>7.0209568665422035E-5</v>
      </c>
      <c r="AD11" s="88">
        <v>7.4746687682430469E-5</v>
      </c>
      <c r="AE11" s="88">
        <v>9.5834215152740409E-5</v>
      </c>
      <c r="AF11" s="90">
        <v>9.4817140686783902E-5</v>
      </c>
      <c r="AG11" s="90">
        <f t="shared" si="2"/>
        <v>1.6164949459241777E-3</v>
      </c>
      <c r="AH11" s="90">
        <f t="shared" si="3"/>
        <v>0.21449457037729899</v>
      </c>
      <c r="AI11" s="101">
        <f t="shared" si="4"/>
        <v>1.4103289969640795</v>
      </c>
      <c r="AJ11" s="100">
        <f>AI11/AVERAGE(AI$5:$AI$17,$AI$20:AI$32)</f>
        <v>0.86368252832201875</v>
      </c>
    </row>
    <row r="12" spans="1:36" x14ac:dyDescent="0.15">
      <c r="B12" s="97"/>
      <c r="C12" s="102">
        <v>8</v>
      </c>
      <c r="D12" s="65" t="s">
        <v>17</v>
      </c>
      <c r="E12" s="88">
        <v>1.6616742469352265E-3</v>
      </c>
      <c r="F12" s="88">
        <v>4.6229496418531595E-3</v>
      </c>
      <c r="G12" s="88">
        <v>2.0273360806564592E-3</v>
      </c>
      <c r="H12" s="88">
        <v>3.9216386969326174E-3</v>
      </c>
      <c r="I12" s="88">
        <v>4.4857483364257747E-3</v>
      </c>
      <c r="J12" s="88">
        <v>1.6005674637319174E-2</v>
      </c>
      <c r="K12" s="88">
        <v>9.9929320641467031E-3</v>
      </c>
      <c r="L12" s="88">
        <v>1.0181584953050817</v>
      </c>
      <c r="M12" s="88">
        <v>1.4828274135596091E-2</v>
      </c>
      <c r="N12" s="88">
        <v>8.6511055924860473E-3</v>
      </c>
      <c r="O12" s="88">
        <v>2.0532833039076021E-3</v>
      </c>
      <c r="P12" s="88">
        <v>8.1270216324357582E-3</v>
      </c>
      <c r="Q12" s="90">
        <v>1.2189005981916414E-2</v>
      </c>
      <c r="R12" s="100">
        <f t="shared" si="0"/>
        <v>1.1067251396556927</v>
      </c>
      <c r="S12" s="90">
        <f t="shared" si="1"/>
        <v>0.88612415382562615</v>
      </c>
      <c r="T12" s="89">
        <v>3.9664849332373663E-5</v>
      </c>
      <c r="U12" s="88">
        <v>5.0084936106032205E-5</v>
      </c>
      <c r="V12" s="88">
        <v>6.1488322486823234E-5</v>
      </c>
      <c r="W12" s="88">
        <v>5.0629578271840364E-5</v>
      </c>
      <c r="X12" s="88">
        <v>3.4896270866760627E-5</v>
      </c>
      <c r="Y12" s="88">
        <v>6.3533894123588119E-5</v>
      </c>
      <c r="Z12" s="88">
        <v>4.5041410935612054E-5</v>
      </c>
      <c r="AA12" s="88">
        <v>7.319598199149915E-5</v>
      </c>
      <c r="AB12" s="88">
        <v>6.9798792902605645E-5</v>
      </c>
      <c r="AC12" s="88">
        <v>6.8598935407483021E-5</v>
      </c>
      <c r="AD12" s="88">
        <v>2.6107828384552674E-5</v>
      </c>
      <c r="AE12" s="88">
        <v>4.9305851848390285E-5</v>
      </c>
      <c r="AF12" s="90">
        <v>4.4174993678968326E-5</v>
      </c>
      <c r="AG12" s="90">
        <f t="shared" si="2"/>
        <v>6.7652164633652935E-4</v>
      </c>
      <c r="AH12" s="90">
        <f t="shared" si="3"/>
        <v>8.9768434010744705E-2</v>
      </c>
      <c r="AI12" s="101">
        <f t="shared" si="4"/>
        <v>1.1074016613020292</v>
      </c>
      <c r="AJ12" s="100">
        <f>AI12/AVERAGE(AI$5:$AI$17,$AI$20:AI$32)</f>
        <v>0.67817046147403337</v>
      </c>
    </row>
    <row r="13" spans="1:36" x14ac:dyDescent="0.15">
      <c r="B13" s="97"/>
      <c r="C13" s="102">
        <v>9</v>
      </c>
      <c r="D13" s="65" t="s">
        <v>16</v>
      </c>
      <c r="E13" s="88">
        <v>3.2352132885617814E-2</v>
      </c>
      <c r="F13" s="88">
        <v>3.2689553659800696E-2</v>
      </c>
      <c r="G13" s="88">
        <v>2.1744780530994979E-2</v>
      </c>
      <c r="H13" s="88">
        <v>3.1038126575751175E-2</v>
      </c>
      <c r="I13" s="88">
        <v>2.6823338682884328E-2</v>
      </c>
      <c r="J13" s="88">
        <v>1.3971661106098134E-2</v>
      </c>
      <c r="K13" s="88">
        <v>2.0902392400004053E-2</v>
      </c>
      <c r="L13" s="88">
        <v>3.9325390497097377E-3</v>
      </c>
      <c r="M13" s="88">
        <v>1.0663453492138282</v>
      </c>
      <c r="N13" s="88">
        <v>1.242111544246877E-2</v>
      </c>
      <c r="O13" s="88">
        <v>1.1378050344651751E-2</v>
      </c>
      <c r="P13" s="88">
        <v>1.4579765827032264E-2</v>
      </c>
      <c r="Q13" s="90">
        <v>5.1426515149591491E-2</v>
      </c>
      <c r="R13" s="100">
        <f t="shared" si="0"/>
        <v>1.3396053208684333</v>
      </c>
      <c r="S13" s="90">
        <f t="shared" si="1"/>
        <v>1.0725848622035872</v>
      </c>
      <c r="T13" s="89">
        <v>3.5753435278056643E-4</v>
      </c>
      <c r="U13" s="88">
        <v>3.8359238320823439E-4</v>
      </c>
      <c r="V13" s="88">
        <v>5.7091889996613982E-4</v>
      </c>
      <c r="W13" s="88">
        <v>3.9342397207823724E-4</v>
      </c>
      <c r="X13" s="88">
        <v>2.3575588117323809E-4</v>
      </c>
      <c r="Y13" s="88">
        <v>2.3731789697988283E-4</v>
      </c>
      <c r="Z13" s="88">
        <v>2.2472089690418306E-4</v>
      </c>
      <c r="AA13" s="88">
        <v>4.7456963929463411E-5</v>
      </c>
      <c r="AB13" s="88">
        <v>1.0608836803169268E-3</v>
      </c>
      <c r="AC13" s="88">
        <v>1.6046205679157762E-4</v>
      </c>
      <c r="AD13" s="88">
        <v>2.2228827187100873E-4</v>
      </c>
      <c r="AE13" s="88">
        <v>2.2401452038365349E-4</v>
      </c>
      <c r="AF13" s="90">
        <v>2.5980157573230584E-4</v>
      </c>
      <c r="AG13" s="90">
        <f t="shared" si="2"/>
        <v>4.3781713521154186E-3</v>
      </c>
      <c r="AH13" s="90">
        <f t="shared" si="3"/>
        <v>0.58094458357449352</v>
      </c>
      <c r="AI13" s="101">
        <f t="shared" si="4"/>
        <v>1.3439834922205487</v>
      </c>
      <c r="AJ13" s="100">
        <f>AI13/AVERAGE(AI$5:$AI$17,$AI$20:AI$32)</f>
        <v>0.82305267996532883</v>
      </c>
    </row>
    <row r="14" spans="1:36" x14ac:dyDescent="0.15">
      <c r="B14" s="97"/>
      <c r="C14" s="102">
        <v>10</v>
      </c>
      <c r="D14" s="65" t="s">
        <v>15</v>
      </c>
      <c r="E14" s="88">
        <v>2.9933460919931596E-3</v>
      </c>
      <c r="F14" s="88">
        <v>4.8697459824663782E-3</v>
      </c>
      <c r="G14" s="88">
        <v>2.8037271238941426E-3</v>
      </c>
      <c r="H14" s="88">
        <v>5.8987590127631429E-3</v>
      </c>
      <c r="I14" s="88">
        <v>5.868606341005252E-3</v>
      </c>
      <c r="J14" s="88">
        <v>1.405450993454372E-2</v>
      </c>
      <c r="K14" s="88">
        <v>2.2921507002207953E-2</v>
      </c>
      <c r="L14" s="88">
        <v>3.3150988991197893E-3</v>
      </c>
      <c r="M14" s="88">
        <v>5.0486816816355728E-3</v>
      </c>
      <c r="N14" s="88">
        <v>1.1106815208165752</v>
      </c>
      <c r="O14" s="88">
        <v>8.083911352391511E-3</v>
      </c>
      <c r="P14" s="88">
        <v>8.5705604432987428E-3</v>
      </c>
      <c r="Q14" s="90">
        <v>2.3550686206426742E-2</v>
      </c>
      <c r="R14" s="100">
        <f t="shared" si="0"/>
        <v>1.2186606608883215</v>
      </c>
      <c r="S14" s="90">
        <f t="shared" si="1"/>
        <v>0.97574782413111105</v>
      </c>
      <c r="T14" s="89">
        <v>6.2964304140618129E-5</v>
      </c>
      <c r="U14" s="88">
        <v>8.7430204519511144E-5</v>
      </c>
      <c r="V14" s="88">
        <v>9.2953988282906672E-5</v>
      </c>
      <c r="W14" s="88">
        <v>9.5093617480317209E-5</v>
      </c>
      <c r="X14" s="88">
        <v>5.9470489445591076E-5</v>
      </c>
      <c r="Y14" s="88">
        <v>1.0842623342435428E-4</v>
      </c>
      <c r="Z14" s="88">
        <v>1.3673820270102767E-4</v>
      </c>
      <c r="AA14" s="88">
        <v>3.005535069889791E-5</v>
      </c>
      <c r="AB14" s="88">
        <v>6.5409292700406945E-5</v>
      </c>
      <c r="AC14" s="88">
        <v>5.2531037973594719E-4</v>
      </c>
      <c r="AD14" s="88">
        <v>9.1822444466082133E-5</v>
      </c>
      <c r="AE14" s="88">
        <v>1.2593634396173916E-4</v>
      </c>
      <c r="AF14" s="90">
        <v>1.2552479331902477E-4</v>
      </c>
      <c r="AG14" s="90">
        <f t="shared" si="2"/>
        <v>1.6071356448764244E-3</v>
      </c>
      <c r="AH14" s="90">
        <f t="shared" si="3"/>
        <v>0.21325267397525244</v>
      </c>
      <c r="AI14" s="101">
        <f t="shared" si="4"/>
        <v>1.2202677965331978</v>
      </c>
      <c r="AJ14" s="100">
        <f>AI14/AVERAGE(AI$5:$AI$17,$AI$20:AI$32)</f>
        <v>0.74728944665283237</v>
      </c>
    </row>
    <row r="15" spans="1:36" x14ac:dyDescent="0.15">
      <c r="B15" s="97"/>
      <c r="C15" s="102">
        <v>11</v>
      </c>
      <c r="D15" s="65" t="s">
        <v>14</v>
      </c>
      <c r="E15" s="88">
        <v>3.6002168167185972E-4</v>
      </c>
      <c r="F15" s="88">
        <v>4.7375335854746905E-4</v>
      </c>
      <c r="G15" s="88">
        <v>2.1243241396681409E-4</v>
      </c>
      <c r="H15" s="88">
        <v>8.9974913291686852E-4</v>
      </c>
      <c r="I15" s="88">
        <v>3.0969125943733659E-4</v>
      </c>
      <c r="J15" s="88">
        <v>2.6037431972163221E-4</v>
      </c>
      <c r="K15" s="88">
        <v>7.2916738777888948E-4</v>
      </c>
      <c r="L15" s="88">
        <v>1.6485712161284585E-4</v>
      </c>
      <c r="M15" s="88">
        <v>3.4002939604673555E-4</v>
      </c>
      <c r="N15" s="88">
        <v>3.6491539937391648E-4</v>
      </c>
      <c r="O15" s="88">
        <v>1.0000582311211161</v>
      </c>
      <c r="P15" s="88">
        <v>3.3547380564671468E-4</v>
      </c>
      <c r="Q15" s="90">
        <v>0.13910857217760006</v>
      </c>
      <c r="R15" s="100">
        <f t="shared" si="0"/>
        <v>1.1436172685754371</v>
      </c>
      <c r="S15" s="90">
        <f t="shared" si="1"/>
        <v>0.91566265923267298</v>
      </c>
      <c r="T15" s="89">
        <v>2.1964340255083887E-6</v>
      </c>
      <c r="U15" s="88">
        <v>1.7084646751130955E-6</v>
      </c>
      <c r="V15" s="88">
        <v>4.2115814661339574E-6</v>
      </c>
      <c r="W15" s="88">
        <v>2.5775493282970884E-6</v>
      </c>
      <c r="X15" s="88">
        <v>1.1500256446621801E-6</v>
      </c>
      <c r="Y15" s="88">
        <v>6.9042353045854118E-7</v>
      </c>
      <c r="Z15" s="88">
        <v>6.4662189328463133E-7</v>
      </c>
      <c r="AA15" s="88">
        <v>2.6938341367256495E-7</v>
      </c>
      <c r="AB15" s="88">
        <v>1.259194186735945E-6</v>
      </c>
      <c r="AC15" s="88">
        <v>8.9707854968622794E-7</v>
      </c>
      <c r="AD15" s="88">
        <v>8.0875428817270809E-7</v>
      </c>
      <c r="AE15" s="88">
        <v>1.3020270013968722E-6</v>
      </c>
      <c r="AF15" s="90">
        <v>7.1218286341408436E-7</v>
      </c>
      <c r="AG15" s="90">
        <f t="shared" si="2"/>
        <v>1.8429720866536283E-5</v>
      </c>
      <c r="AH15" s="90">
        <f t="shared" si="3"/>
        <v>2.4454608221377407E-3</v>
      </c>
      <c r="AI15" s="101">
        <f t="shared" si="4"/>
        <v>1.1436356982963036</v>
      </c>
      <c r="AJ15" s="100">
        <f>AI15/AVERAGE(AI$5:$AI$17,$AI$20:AI$32)</f>
        <v>0.70036010995314324</v>
      </c>
    </row>
    <row r="16" spans="1:36" x14ac:dyDescent="0.15">
      <c r="B16" s="97"/>
      <c r="C16" s="102">
        <v>12</v>
      </c>
      <c r="D16" s="65" t="s">
        <v>13</v>
      </c>
      <c r="E16" s="88">
        <v>3.5315658189046154E-2</v>
      </c>
      <c r="F16" s="88">
        <v>8.6876093647595062E-2</v>
      </c>
      <c r="G16" s="88">
        <v>3.4389172720139929E-2</v>
      </c>
      <c r="H16" s="88">
        <v>8.119911944677892E-2</v>
      </c>
      <c r="I16" s="88">
        <v>8.8541902764133915E-2</v>
      </c>
      <c r="J16" s="88">
        <v>6.7462583996493644E-2</v>
      </c>
      <c r="K16" s="88">
        <v>9.7498344206358667E-2</v>
      </c>
      <c r="L16" s="88">
        <v>1.9715535717782087E-2</v>
      </c>
      <c r="M16" s="88">
        <v>5.3322870528058328E-2</v>
      </c>
      <c r="N16" s="88">
        <v>0.12075039095108796</v>
      </c>
      <c r="O16" s="88">
        <v>7.2295424969136116E-2</v>
      </c>
      <c r="P16" s="88">
        <v>1.0821731481284544</v>
      </c>
      <c r="Q16" s="90">
        <v>6.9243245194318778E-2</v>
      </c>
      <c r="R16" s="100">
        <f t="shared" si="0"/>
        <v>1.9087834904593839</v>
      </c>
      <c r="S16" s="90">
        <f t="shared" si="1"/>
        <v>1.5283100516229846</v>
      </c>
      <c r="T16" s="89">
        <v>4.7245629717359162E-4</v>
      </c>
      <c r="U16" s="88">
        <v>4.9275513850542208E-4</v>
      </c>
      <c r="V16" s="88">
        <v>7.78023450940047E-4</v>
      </c>
      <c r="W16" s="88">
        <v>5.4474136279962417E-4</v>
      </c>
      <c r="X16" s="88">
        <v>4.439589837103501E-4</v>
      </c>
      <c r="Y16" s="88">
        <v>2.1185264626214818E-4</v>
      </c>
      <c r="Z16" s="88">
        <v>2.3987927157451892E-4</v>
      </c>
      <c r="AA16" s="88">
        <v>7.6795552509985015E-5</v>
      </c>
      <c r="AB16" s="88">
        <v>3.6524308887424695E-4</v>
      </c>
      <c r="AC16" s="88">
        <v>3.8683100477200454E-4</v>
      </c>
      <c r="AD16" s="88">
        <v>3.782089252461727E-4</v>
      </c>
      <c r="AE16" s="88">
        <v>3.8002599661441326E-4</v>
      </c>
      <c r="AF16" s="90">
        <v>2.6078675845508042E-4</v>
      </c>
      <c r="AG16" s="90">
        <f t="shared" si="2"/>
        <v>5.0315584774376053E-3</v>
      </c>
      <c r="AH16" s="90">
        <f t="shared" si="3"/>
        <v>0.66764327142960211</v>
      </c>
      <c r="AI16" s="101">
        <f t="shared" si="4"/>
        <v>1.9138150489368215</v>
      </c>
      <c r="AJ16" s="100">
        <f>AI16/AVERAGE(AI$5:$AI$17,$AI$20:AI$32)</f>
        <v>1.1720163336105478</v>
      </c>
    </row>
    <row r="17" spans="2:36" x14ac:dyDescent="0.15">
      <c r="B17" s="97"/>
      <c r="C17" s="92">
        <v>13</v>
      </c>
      <c r="D17" s="57" t="s">
        <v>12</v>
      </c>
      <c r="E17" s="84">
        <v>2.5893940268697504E-3</v>
      </c>
      <c r="F17" s="84">
        <v>3.4073895525836726E-3</v>
      </c>
      <c r="G17" s="84">
        <v>1.5278836021341367E-3</v>
      </c>
      <c r="H17" s="84">
        <v>6.4712908945846973E-3</v>
      </c>
      <c r="I17" s="84">
        <v>2.2274011210572302E-3</v>
      </c>
      <c r="J17" s="84">
        <v>1.8726975139568859E-3</v>
      </c>
      <c r="K17" s="84">
        <v>5.2444110302883864E-3</v>
      </c>
      <c r="L17" s="84">
        <v>1.1857064941447641E-3</v>
      </c>
      <c r="M17" s="84">
        <v>2.4456029508968477E-3</v>
      </c>
      <c r="N17" s="84">
        <v>2.6245912497926799E-3</v>
      </c>
      <c r="O17" s="84">
        <v>4.1881732371240062E-4</v>
      </c>
      <c r="P17" s="84">
        <v>2.4128376504407747E-3</v>
      </c>
      <c r="Q17" s="86">
        <v>1.0005144807122095</v>
      </c>
      <c r="R17" s="98">
        <f t="shared" si="0"/>
        <v>1.0329425041226716</v>
      </c>
      <c r="S17" s="86">
        <f t="shared" si="1"/>
        <v>0.82704844194736959</v>
      </c>
      <c r="T17" s="85">
        <v>1.5797473973383329E-5</v>
      </c>
      <c r="U17" s="84">
        <v>1.2287838344380472E-5</v>
      </c>
      <c r="V17" s="84">
        <v>3.0291075363684167E-5</v>
      </c>
      <c r="W17" s="84">
        <v>1.8538580242336273E-5</v>
      </c>
      <c r="X17" s="84">
        <v>8.2713616613497457E-6</v>
      </c>
      <c r="Y17" s="84">
        <v>4.965752499898423E-6</v>
      </c>
      <c r="Z17" s="84">
        <v>4.6507167577771636E-6</v>
      </c>
      <c r="AA17" s="84">
        <v>1.9374938727642866E-6</v>
      </c>
      <c r="AB17" s="84">
        <v>9.0565376247950087E-6</v>
      </c>
      <c r="AC17" s="84">
        <v>6.4520831840002503E-6</v>
      </c>
      <c r="AD17" s="84">
        <v>5.8168261235678635E-6</v>
      </c>
      <c r="AE17" s="84">
        <v>9.3646052776151878E-6</v>
      </c>
      <c r="AF17" s="86">
        <v>5.1222527598886192E-6</v>
      </c>
      <c r="AG17" s="86">
        <f t="shared" si="2"/>
        <v>1.325525976854408E-4</v>
      </c>
      <c r="AH17" s="86">
        <f t="shared" si="3"/>
        <v>1.7588556379109881E-2</v>
      </c>
      <c r="AI17" s="99">
        <f t="shared" si="4"/>
        <v>1.033075056720357</v>
      </c>
      <c r="AJ17" s="98">
        <f>AI17/AVERAGE(AI$5:$AI$17,$AI$20:AI$32)</f>
        <v>0.63265300426732707</v>
      </c>
    </row>
    <row r="18" spans="2:36" ht="12" x14ac:dyDescent="0.15">
      <c r="B18" s="97"/>
      <c r="C18" s="92"/>
      <c r="D18" s="91" t="s">
        <v>52</v>
      </c>
      <c r="E18" s="84">
        <f t="shared" ref="E18:Q18" si="5">SUM(E5:E17)</f>
        <v>1.223817825979076</v>
      </c>
      <c r="F18" s="84">
        <f t="shared" si="5"/>
        <v>1.3077444485860923</v>
      </c>
      <c r="G18" s="84">
        <f t="shared" si="5"/>
        <v>1.2404430475710173</v>
      </c>
      <c r="H18" s="84">
        <f t="shared" si="5"/>
        <v>1.2330913089597935</v>
      </c>
      <c r="I18" s="84">
        <f t="shared" si="5"/>
        <v>1.3349050356808119</v>
      </c>
      <c r="J18" s="84">
        <f t="shared" si="5"/>
        <v>1.1958236786093976</v>
      </c>
      <c r="K18" s="84">
        <f t="shared" si="5"/>
        <v>1.255886404577216</v>
      </c>
      <c r="L18" s="84">
        <f t="shared" si="5"/>
        <v>1.2046995754365684</v>
      </c>
      <c r="M18" s="84">
        <f t="shared" si="5"/>
        <v>1.2271760378356584</v>
      </c>
      <c r="N18" s="84">
        <f t="shared" si="5"/>
        <v>1.3128693802589946</v>
      </c>
      <c r="O18" s="84">
        <f t="shared" si="5"/>
        <v>1.1439436739671918</v>
      </c>
      <c r="P18" s="84">
        <f t="shared" si="5"/>
        <v>1.1986746736085054</v>
      </c>
      <c r="Q18" s="86">
        <f t="shared" si="5"/>
        <v>1.3572804505428693</v>
      </c>
      <c r="R18" s="95"/>
      <c r="S18" s="96"/>
      <c r="T18" s="85">
        <f t="shared" ref="T18:AF18" si="6">SUM(T5:T17)</f>
        <v>1.1522163724607497E-2</v>
      </c>
      <c r="U18" s="84">
        <f t="shared" si="6"/>
        <v>9.0718450686176969E-3</v>
      </c>
      <c r="V18" s="84">
        <f t="shared" si="6"/>
        <v>2.3806570210630339E-2</v>
      </c>
      <c r="W18" s="84">
        <f t="shared" si="6"/>
        <v>1.4492795116105855E-2</v>
      </c>
      <c r="X18" s="84">
        <f t="shared" si="6"/>
        <v>5.7989742163505548E-3</v>
      </c>
      <c r="Y18" s="84">
        <f t="shared" si="6"/>
        <v>3.5036562529328912E-3</v>
      </c>
      <c r="Z18" s="84">
        <f t="shared" si="6"/>
        <v>3.0705508307697815E-3</v>
      </c>
      <c r="AA18" s="84">
        <f t="shared" si="6"/>
        <v>1.1736461207287837E-3</v>
      </c>
      <c r="AB18" s="84">
        <f t="shared" si="6"/>
        <v>6.2555795569850083E-3</v>
      </c>
      <c r="AC18" s="84">
        <f t="shared" si="6"/>
        <v>4.4687062929377568E-3</v>
      </c>
      <c r="AD18" s="84">
        <f t="shared" si="6"/>
        <v>4.162631003836144E-3</v>
      </c>
      <c r="AE18" s="84">
        <f t="shared" si="6"/>
        <v>7.0442922137773419E-3</v>
      </c>
      <c r="AF18" s="86">
        <f t="shared" si="6"/>
        <v>3.6004600085365289E-3</v>
      </c>
      <c r="AG18" s="95"/>
      <c r="AH18" s="94"/>
      <c r="AI18" s="81"/>
      <c r="AJ18" s="71"/>
    </row>
    <row r="19" spans="2:36" ht="12" x14ac:dyDescent="0.15">
      <c r="B19" s="93"/>
      <c r="C19" s="92"/>
      <c r="D19" s="91" t="s">
        <v>50</v>
      </c>
      <c r="E19" s="84">
        <f t="shared" ref="E19:Q19" si="7">E18/AVERAGE($E18:$Q18)</f>
        <v>0.97987702332288651</v>
      </c>
      <c r="F19" s="84">
        <f t="shared" si="7"/>
        <v>1.0470747445784294</v>
      </c>
      <c r="G19" s="84">
        <f t="shared" si="7"/>
        <v>0.99318837759455847</v>
      </c>
      <c r="H19" s="84">
        <f t="shared" si="7"/>
        <v>0.98730204419289325</v>
      </c>
      <c r="I19" s="84">
        <f t="shared" si="7"/>
        <v>1.0688214740908748</v>
      </c>
      <c r="J19" s="84">
        <f t="shared" si="7"/>
        <v>0.95746288519483835</v>
      </c>
      <c r="K19" s="84">
        <f t="shared" si="7"/>
        <v>1.0055534456399109</v>
      </c>
      <c r="L19" s="84">
        <f t="shared" si="7"/>
        <v>0.96456956984814546</v>
      </c>
      <c r="M19" s="84">
        <f t="shared" si="7"/>
        <v>0.98256585050603618</v>
      </c>
      <c r="N19" s="84">
        <f t="shared" si="7"/>
        <v>1.0511781353656646</v>
      </c>
      <c r="O19" s="84">
        <f t="shared" si="7"/>
        <v>0.9159240029857052</v>
      </c>
      <c r="P19" s="84">
        <f t="shared" si="7"/>
        <v>0.95974559789433611</v>
      </c>
      <c r="Q19" s="86">
        <f t="shared" si="7"/>
        <v>1.0867368487857212</v>
      </c>
      <c r="R19" s="85"/>
      <c r="S19" s="86"/>
      <c r="T19" s="85">
        <f t="shared" ref="T19:AF19" si="8">T18/AVERAGE($T18:$AF18)</f>
        <v>1.5288891339611452</v>
      </c>
      <c r="U19" s="84">
        <f t="shared" si="8"/>
        <v>1.2037535381281932</v>
      </c>
      <c r="V19" s="84">
        <f t="shared" si="8"/>
        <v>3.1589211351148112</v>
      </c>
      <c r="W19" s="84">
        <f t="shared" si="8"/>
        <v>1.9230656240735031</v>
      </c>
      <c r="X19" s="84">
        <f t="shared" si="8"/>
        <v>0.76947254694571099</v>
      </c>
      <c r="Y19" s="84">
        <f t="shared" si="8"/>
        <v>0.46490417097649728</v>
      </c>
      <c r="Z19" s="84">
        <f t="shared" si="8"/>
        <v>0.40743491523326758</v>
      </c>
      <c r="AA19" s="84">
        <f t="shared" si="8"/>
        <v>0.15573245129868291</v>
      </c>
      <c r="AB19" s="84">
        <f t="shared" si="8"/>
        <v>0.83006003385268279</v>
      </c>
      <c r="AC19" s="84">
        <f t="shared" si="8"/>
        <v>0.59295776882124318</v>
      </c>
      <c r="AD19" s="84">
        <f t="shared" si="8"/>
        <v>0.55234428728547258</v>
      </c>
      <c r="AE19" s="84">
        <f t="shared" si="8"/>
        <v>0.93471522185457889</v>
      </c>
      <c r="AF19" s="86">
        <f t="shared" si="8"/>
        <v>0.47774917245421011</v>
      </c>
      <c r="AG19" s="85"/>
      <c r="AH19" s="84"/>
      <c r="AI19" s="58"/>
      <c r="AJ19" s="57"/>
    </row>
    <row r="20" spans="2:36" x14ac:dyDescent="0.15">
      <c r="B20" s="104" t="s">
        <v>49</v>
      </c>
      <c r="C20" s="102">
        <v>1</v>
      </c>
      <c r="D20" s="65" t="s">
        <v>24</v>
      </c>
      <c r="E20" s="88">
        <v>4.6985421978113534E-2</v>
      </c>
      <c r="F20" s="88">
        <v>5.1466275740971804E-3</v>
      </c>
      <c r="G20" s="88">
        <v>2.3441626010051793E-2</v>
      </c>
      <c r="H20" s="88">
        <v>1.1471521045642485E-2</v>
      </c>
      <c r="I20" s="88">
        <v>3.6158430505904941E-3</v>
      </c>
      <c r="J20" s="88">
        <v>2.7166920619863975E-3</v>
      </c>
      <c r="K20" s="88">
        <v>2.9688227603841305E-3</v>
      </c>
      <c r="L20" s="88">
        <v>9.1219099424654209E-4</v>
      </c>
      <c r="M20" s="88">
        <v>3.3322519237430474E-3</v>
      </c>
      <c r="N20" s="88">
        <v>3.3723680681158877E-3</v>
      </c>
      <c r="O20" s="88">
        <v>2.1443395745947597E-3</v>
      </c>
      <c r="P20" s="88">
        <v>8.3737520514771523E-3</v>
      </c>
      <c r="Q20" s="90">
        <v>2.9110768639402421E-3</v>
      </c>
      <c r="R20" s="100">
        <f t="shared" ref="R20:R32" si="9">SUM(E20:Q20)</f>
        <v>0.11739253395698364</v>
      </c>
      <c r="S20" s="90">
        <f t="shared" ref="S20:S32" si="10">R20/AVERAGE(R$20:R$32)</f>
        <v>0.28431606348989219</v>
      </c>
      <c r="T20" s="89">
        <v>1.1312524257328647</v>
      </c>
      <c r="U20" s="88">
        <v>5.2044120623527482E-3</v>
      </c>
      <c r="V20" s="88">
        <v>4.0942265386955119E-2</v>
      </c>
      <c r="W20" s="88">
        <v>1.0818382894740764E-2</v>
      </c>
      <c r="X20" s="88">
        <v>3.551405500907203E-3</v>
      </c>
      <c r="Y20" s="88">
        <v>2.5963313806808682E-3</v>
      </c>
      <c r="Z20" s="88">
        <v>2.607176039305869E-3</v>
      </c>
      <c r="AA20" s="88">
        <v>7.7902558449044121E-4</v>
      </c>
      <c r="AB20" s="88">
        <v>3.8590157134555793E-3</v>
      </c>
      <c r="AC20" s="88">
        <v>3.6064820712450253E-3</v>
      </c>
      <c r="AD20" s="88">
        <v>3.2391534073963561E-3</v>
      </c>
      <c r="AE20" s="88">
        <v>8.5922537316338761E-3</v>
      </c>
      <c r="AF20" s="90">
        <v>2.3811591189840157E-3</v>
      </c>
      <c r="AG20" s="90">
        <f t="shared" ref="AG20:AG32" si="11">SUM(T20:AF20)</f>
        <v>1.2194294886250121</v>
      </c>
      <c r="AH20" s="90">
        <f t="shared" ref="AH20:AH32" si="12">AG20/AVERAGE(AG$20:AG$32)</f>
        <v>0.76382897818588302</v>
      </c>
      <c r="AI20" s="101">
        <f t="shared" ref="AI20:AI32" si="13">R20+AG20</f>
        <v>1.3368220225819958</v>
      </c>
      <c r="AJ20" s="103">
        <f>AI20/AVERAGE(AI$5:$AI$17,$AI$20:AI$32)</f>
        <v>0.81866701093544902</v>
      </c>
    </row>
    <row r="21" spans="2:36" x14ac:dyDescent="0.15">
      <c r="B21" s="97"/>
      <c r="C21" s="102">
        <v>2</v>
      </c>
      <c r="D21" s="65" t="s">
        <v>23</v>
      </c>
      <c r="E21" s="88">
        <v>6.1650862994579408E-4</v>
      </c>
      <c r="F21" s="88">
        <v>5.6802324539717585E-4</v>
      </c>
      <c r="G21" s="88">
        <v>1.3502991960281389E-3</v>
      </c>
      <c r="H21" s="88">
        <v>7.4527272792392454E-4</v>
      </c>
      <c r="I21" s="88">
        <v>2.6205023406037104E-3</v>
      </c>
      <c r="J21" s="88">
        <v>2.5918052897465268E-4</v>
      </c>
      <c r="K21" s="88">
        <v>1.8030931937698281E-4</v>
      </c>
      <c r="L21" s="88">
        <v>5.8437401914145475E-5</v>
      </c>
      <c r="M21" s="88">
        <v>2.2640134363766378E-4</v>
      </c>
      <c r="N21" s="88">
        <v>2.1893012830823618E-4</v>
      </c>
      <c r="O21" s="88">
        <v>1.4551552437426423E-4</v>
      </c>
      <c r="P21" s="88">
        <v>4.0850426250724101E-4</v>
      </c>
      <c r="Q21" s="90">
        <v>1.9394643461841546E-4</v>
      </c>
      <c r="R21" s="100">
        <f t="shared" si="9"/>
        <v>7.5918310836103472E-3</v>
      </c>
      <c r="S21" s="90">
        <f t="shared" si="10"/>
        <v>1.8386855242116435E-2</v>
      </c>
      <c r="T21" s="89">
        <v>5.6627169225443772E-4</v>
      </c>
      <c r="U21" s="88">
        <v>1.0006427262599813</v>
      </c>
      <c r="V21" s="88">
        <v>2.0240649812482718E-3</v>
      </c>
      <c r="W21" s="88">
        <v>5.9147361508791823E-4</v>
      </c>
      <c r="X21" s="88">
        <v>6.7402862804520269E-3</v>
      </c>
      <c r="Y21" s="88">
        <v>2.8912834325418114E-4</v>
      </c>
      <c r="Z21" s="88">
        <v>1.7806999043151731E-4</v>
      </c>
      <c r="AA21" s="88">
        <v>8.0741849969487431E-5</v>
      </c>
      <c r="AB21" s="88">
        <v>3.0590258456627282E-4</v>
      </c>
      <c r="AC21" s="88">
        <v>2.3277089034179238E-4</v>
      </c>
      <c r="AD21" s="88">
        <v>2.5855711124486746E-4</v>
      </c>
      <c r="AE21" s="88">
        <v>3.9487159287760084E-4</v>
      </c>
      <c r="AF21" s="90">
        <v>1.6597992148429538E-4</v>
      </c>
      <c r="AG21" s="90">
        <f t="shared" si="11"/>
        <v>1.0124708451131939</v>
      </c>
      <c r="AH21" s="90">
        <f t="shared" si="12"/>
        <v>0.63419375886818763</v>
      </c>
      <c r="AI21" s="101">
        <f t="shared" si="13"/>
        <v>1.0200626761968041</v>
      </c>
      <c r="AJ21" s="100">
        <f>AI21/AVERAGE(AI$5:$AI$17,$AI$20:AI$32)</f>
        <v>0.62468424964747393</v>
      </c>
    </row>
    <row r="22" spans="2:36" x14ac:dyDescent="0.15">
      <c r="B22" s="97"/>
      <c r="C22" s="102">
        <v>3</v>
      </c>
      <c r="D22" s="65" t="s">
        <v>22</v>
      </c>
      <c r="E22" s="88">
        <v>0.39126139300063595</v>
      </c>
      <c r="F22" s="88">
        <v>0.15983162333643536</v>
      </c>
      <c r="G22" s="88">
        <v>0.5862280632485618</v>
      </c>
      <c r="H22" s="88">
        <v>0.37972496301561454</v>
      </c>
      <c r="I22" s="88">
        <v>0.11169731310857431</v>
      </c>
      <c r="J22" s="88">
        <v>8.0307764137940829E-2</v>
      </c>
      <c r="K22" s="88">
        <v>8.7255691019971882E-2</v>
      </c>
      <c r="L22" s="88">
        <v>2.7757947149357833E-2</v>
      </c>
      <c r="M22" s="88">
        <v>0.10724080792254238</v>
      </c>
      <c r="N22" s="88">
        <v>9.8104596993115314E-2</v>
      </c>
      <c r="O22" s="88">
        <v>6.5644198674333534E-2</v>
      </c>
      <c r="P22" s="88">
        <v>0.22266284151515428</v>
      </c>
      <c r="Q22" s="90">
        <v>9.242579869376491E-2</v>
      </c>
      <c r="R22" s="100">
        <f t="shared" si="9"/>
        <v>2.410143001816003</v>
      </c>
      <c r="S22" s="90">
        <f t="shared" si="10"/>
        <v>5.8371886833547064</v>
      </c>
      <c r="T22" s="89">
        <v>0.33519751053815366</v>
      </c>
      <c r="U22" s="88">
        <v>0.17194557217742942</v>
      </c>
      <c r="V22" s="88">
        <v>1.5233577424042524</v>
      </c>
      <c r="W22" s="88">
        <v>0.35110027194543603</v>
      </c>
      <c r="X22" s="88">
        <v>0.11103662342129747</v>
      </c>
      <c r="Y22" s="88">
        <v>7.6128192773454381E-2</v>
      </c>
      <c r="Z22" s="88">
        <v>7.4444025116834567E-2</v>
      </c>
      <c r="AA22" s="88">
        <v>2.1660661002989294E-2</v>
      </c>
      <c r="AB22" s="88">
        <v>0.12520858802213061</v>
      </c>
      <c r="AC22" s="88">
        <v>0.10235303554500126</v>
      </c>
      <c r="AD22" s="88">
        <v>9.9218950202028519E-2</v>
      </c>
      <c r="AE22" s="88">
        <v>0.17924851336899136</v>
      </c>
      <c r="AF22" s="90">
        <v>7.5542815622485118E-2</v>
      </c>
      <c r="AG22" s="90">
        <f t="shared" si="11"/>
        <v>3.2464425021404844</v>
      </c>
      <c r="AH22" s="90">
        <f t="shared" si="12"/>
        <v>2.0335139360499186</v>
      </c>
      <c r="AI22" s="101">
        <f t="shared" si="13"/>
        <v>5.656585503956487</v>
      </c>
      <c r="AJ22" s="100">
        <f>AI22/AVERAGE(AI$5:$AI$17,$AI$20:AI$32)</f>
        <v>3.4640811330147034</v>
      </c>
    </row>
    <row r="23" spans="2:36" x14ac:dyDescent="0.15">
      <c r="B23" s="97"/>
      <c r="C23" s="102">
        <v>4</v>
      </c>
      <c r="D23" s="65" t="s">
        <v>21</v>
      </c>
      <c r="E23" s="88">
        <v>2.8433162184671834E-3</v>
      </c>
      <c r="F23" s="88">
        <v>1.9852208126154192E-3</v>
      </c>
      <c r="G23" s="88">
        <v>3.611221700955253E-3</v>
      </c>
      <c r="H23" s="88">
        <v>2.8425621310505566E-3</v>
      </c>
      <c r="I23" s="88">
        <v>2.1847866223762332E-3</v>
      </c>
      <c r="J23" s="88">
        <v>1.7779511766061731E-3</v>
      </c>
      <c r="K23" s="88">
        <v>1.8527750972616994E-3</v>
      </c>
      <c r="L23" s="88">
        <v>8.3345967657208833E-4</v>
      </c>
      <c r="M23" s="88">
        <v>1.5660903946312682E-3</v>
      </c>
      <c r="N23" s="88">
        <v>2.2352119899704793E-3</v>
      </c>
      <c r="O23" s="88">
        <v>8.9335114348504786E-4</v>
      </c>
      <c r="P23" s="88">
        <v>2.1218447898188166E-3</v>
      </c>
      <c r="Q23" s="90">
        <v>1.541154951179865E-3</v>
      </c>
      <c r="R23" s="100">
        <f t="shared" si="9"/>
        <v>2.6288946704990077E-2</v>
      </c>
      <c r="S23" s="90">
        <f t="shared" si="10"/>
        <v>6.3669890993214254E-2</v>
      </c>
      <c r="T23" s="89">
        <v>8.2010565719530006E-3</v>
      </c>
      <c r="U23" s="88">
        <v>1.1177469099222898E-2</v>
      </c>
      <c r="V23" s="88">
        <v>6.954163533085222E-3</v>
      </c>
      <c r="W23" s="88">
        <v>1.0045765279809038</v>
      </c>
      <c r="X23" s="88">
        <v>3.1927808158271544E-2</v>
      </c>
      <c r="Y23" s="88">
        <v>7.2743720197336473E-3</v>
      </c>
      <c r="Z23" s="88">
        <v>6.4189881701740255E-3</v>
      </c>
      <c r="AA23" s="88">
        <v>1.4987158890072469E-2</v>
      </c>
      <c r="AB23" s="88">
        <v>1.0673988161045532E-2</v>
      </c>
      <c r="AC23" s="88">
        <v>7.9717608826070895E-3</v>
      </c>
      <c r="AD23" s="88">
        <v>1.0638687823983507E-2</v>
      </c>
      <c r="AE23" s="88">
        <v>6.6713411209270036E-3</v>
      </c>
      <c r="AF23" s="90">
        <v>1.7809946038260055E-2</v>
      </c>
      <c r="AG23" s="90">
        <f t="shared" si="11"/>
        <v>1.1452832684502396</v>
      </c>
      <c r="AH23" s="90">
        <f t="shared" si="12"/>
        <v>0.71738510248766474</v>
      </c>
      <c r="AI23" s="101">
        <f t="shared" si="13"/>
        <v>1.1715722151552297</v>
      </c>
      <c r="AJ23" s="100">
        <f>AI23/AVERAGE(AI$5:$AI$17,$AI$20:AI$32)</f>
        <v>0.71746837445395639</v>
      </c>
    </row>
    <row r="24" spans="2:36" x14ac:dyDescent="0.15">
      <c r="B24" s="97"/>
      <c r="C24" s="102">
        <v>5</v>
      </c>
      <c r="D24" s="65" t="s">
        <v>20</v>
      </c>
      <c r="E24" s="88">
        <v>1.8895363049693484E-2</v>
      </c>
      <c r="F24" s="88">
        <v>1.6817686983858177E-2</v>
      </c>
      <c r="G24" s="88">
        <v>2.7065982122251038E-2</v>
      </c>
      <c r="H24" s="88">
        <v>1.629265128584325E-2</v>
      </c>
      <c r="I24" s="88">
        <v>3.8435083216484721E-2</v>
      </c>
      <c r="J24" s="88">
        <v>1.5118625228817959E-2</v>
      </c>
      <c r="K24" s="88">
        <v>8.8725644761546152E-3</v>
      </c>
      <c r="L24" s="88">
        <v>2.5184535402692225E-3</v>
      </c>
      <c r="M24" s="88">
        <v>9.5837522819475565E-3</v>
      </c>
      <c r="N24" s="88">
        <v>1.1121120616204263E-2</v>
      </c>
      <c r="O24" s="88">
        <v>6.4619528700920583E-3</v>
      </c>
      <c r="P24" s="88">
        <v>1.5366436644106205E-2</v>
      </c>
      <c r="Q24" s="90">
        <v>7.3290728637422147E-3</v>
      </c>
      <c r="R24" s="100">
        <f t="shared" si="9"/>
        <v>0.19387874517946474</v>
      </c>
      <c r="S24" s="90">
        <f t="shared" si="10"/>
        <v>0.46956002878329628</v>
      </c>
      <c r="T24" s="89">
        <v>2.9363917355828637E-2</v>
      </c>
      <c r="U24" s="88">
        <v>6.1343293755497255E-2</v>
      </c>
      <c r="V24" s="88">
        <v>4.2761436612448495E-2</v>
      </c>
      <c r="W24" s="88">
        <v>1.9823416707728997E-2</v>
      </c>
      <c r="X24" s="88">
        <v>1.1302913843581091</v>
      </c>
      <c r="Y24" s="88">
        <v>3.4005915142468535E-2</v>
      </c>
      <c r="Z24" s="88">
        <v>1.5433161120894809E-2</v>
      </c>
      <c r="AA24" s="88">
        <v>9.268648392679343E-3</v>
      </c>
      <c r="AB24" s="88">
        <v>2.6977358468857661E-2</v>
      </c>
      <c r="AC24" s="88">
        <v>1.9166065031739763E-2</v>
      </c>
      <c r="AD24" s="88">
        <v>2.4121957576394674E-2</v>
      </c>
      <c r="AE24" s="88">
        <v>3.1390307550312344E-2</v>
      </c>
      <c r="AF24" s="90">
        <v>1.225090920981162E-2</v>
      </c>
      <c r="AG24" s="90">
        <f t="shared" si="11"/>
        <v>1.4561977712827714</v>
      </c>
      <c r="AH24" s="90">
        <f t="shared" si="12"/>
        <v>0.9121364261328927</v>
      </c>
      <c r="AI24" s="101">
        <f t="shared" si="13"/>
        <v>1.6500765164622362</v>
      </c>
      <c r="AJ24" s="100">
        <f>AI24/AVERAGE(AI$5:$AI$17,$AI$20:AI$32)</f>
        <v>1.0105034078790844</v>
      </c>
    </row>
    <row r="25" spans="2:36" x14ac:dyDescent="0.15">
      <c r="B25" s="97"/>
      <c r="C25" s="102">
        <v>6</v>
      </c>
      <c r="D25" s="65" t="s">
        <v>19</v>
      </c>
      <c r="E25" s="88">
        <v>7.1928042085807622E-2</v>
      </c>
      <c r="F25" s="88">
        <v>4.2337738782296408E-2</v>
      </c>
      <c r="G25" s="88">
        <v>7.4269363317967477E-2</v>
      </c>
      <c r="H25" s="88">
        <v>6.8520606692117708E-2</v>
      </c>
      <c r="I25" s="88">
        <v>2.0231896237945024E-2</v>
      </c>
      <c r="J25" s="88">
        <v>1.9796436931635148E-2</v>
      </c>
      <c r="K25" s="88">
        <v>1.8521125213963516E-2</v>
      </c>
      <c r="L25" s="88">
        <v>6.366691546672661E-3</v>
      </c>
      <c r="M25" s="88">
        <v>1.9697757152642194E-2</v>
      </c>
      <c r="N25" s="88">
        <v>2.2313847664981304E-2</v>
      </c>
      <c r="O25" s="88">
        <v>1.4067539452035888E-2</v>
      </c>
      <c r="P25" s="88">
        <v>4.6874336784254879E-2</v>
      </c>
      <c r="Q25" s="90">
        <v>1.7237359133224547E-2</v>
      </c>
      <c r="R25" s="100">
        <f t="shared" si="9"/>
        <v>0.44216274099554442</v>
      </c>
      <c r="S25" s="90">
        <f t="shared" si="10"/>
        <v>1.070885564049751</v>
      </c>
      <c r="T25" s="89">
        <v>8.6942682025694537E-2</v>
      </c>
      <c r="U25" s="88">
        <v>4.2152265206210876E-2</v>
      </c>
      <c r="V25" s="88">
        <v>7.5528468108446364E-2</v>
      </c>
      <c r="W25" s="88">
        <v>7.4579920778422723E-2</v>
      </c>
      <c r="X25" s="88">
        <v>2.2015495629582136E-2</v>
      </c>
      <c r="Y25" s="88">
        <v>1.022106485993691</v>
      </c>
      <c r="Z25" s="88">
        <v>1.7833407088943782E-2</v>
      </c>
      <c r="AA25" s="88">
        <v>6.194433053535159E-3</v>
      </c>
      <c r="AB25" s="88">
        <v>2.1843721007291369E-2</v>
      </c>
      <c r="AC25" s="88">
        <v>2.6285097369747403E-2</v>
      </c>
      <c r="AD25" s="88">
        <v>2.2018688386719037E-2</v>
      </c>
      <c r="AE25" s="88">
        <v>4.8528968749866258E-2</v>
      </c>
      <c r="AF25" s="90">
        <v>1.510011679595594E-2</v>
      </c>
      <c r="AG25" s="90">
        <f t="shared" si="11"/>
        <v>1.4811297501941065</v>
      </c>
      <c r="AH25" s="90">
        <f t="shared" si="12"/>
        <v>0.92775337500418031</v>
      </c>
      <c r="AI25" s="101">
        <f t="shared" si="13"/>
        <v>1.923292491189651</v>
      </c>
      <c r="AJ25" s="100">
        <f>AI25/AVERAGE(AI$5:$AI$17,$AI$20:AI$32)</f>
        <v>1.1778202994260207</v>
      </c>
    </row>
    <row r="26" spans="2:36" x14ac:dyDescent="0.15">
      <c r="B26" s="97"/>
      <c r="C26" s="102">
        <v>7</v>
      </c>
      <c r="D26" s="65" t="s">
        <v>18</v>
      </c>
      <c r="E26" s="88">
        <v>8.8161254040344493E-3</v>
      </c>
      <c r="F26" s="88">
        <v>1.1206584887048737E-2</v>
      </c>
      <c r="G26" s="88">
        <v>1.0705189931353139E-2</v>
      </c>
      <c r="H26" s="88">
        <v>9.5562580539396858E-3</v>
      </c>
      <c r="I26" s="88">
        <v>6.8622459755025688E-3</v>
      </c>
      <c r="J26" s="88">
        <v>7.2489360663182071E-3</v>
      </c>
      <c r="K26" s="88">
        <v>1.1315962286308191E-2</v>
      </c>
      <c r="L26" s="88">
        <v>1.4245601475086534E-2</v>
      </c>
      <c r="M26" s="88">
        <v>7.5225093638656218E-3</v>
      </c>
      <c r="N26" s="88">
        <v>7.1095096900363952E-3</v>
      </c>
      <c r="O26" s="88">
        <v>3.6232247247503509E-3</v>
      </c>
      <c r="P26" s="88">
        <v>7.4687771755267184E-3</v>
      </c>
      <c r="Q26" s="90">
        <v>5.6981996020673128E-3</v>
      </c>
      <c r="R26" s="100">
        <f t="shared" si="9"/>
        <v>0.11137912463583791</v>
      </c>
      <c r="S26" s="90">
        <f t="shared" si="10"/>
        <v>0.26975202940090937</v>
      </c>
      <c r="T26" s="89">
        <v>1.8106250496042399E-2</v>
      </c>
      <c r="U26" s="88">
        <v>6.0433344805413194E-2</v>
      </c>
      <c r="V26" s="88">
        <v>1.8468438346076168E-2</v>
      </c>
      <c r="W26" s="88">
        <v>2.1253089396798115E-2</v>
      </c>
      <c r="X26" s="88">
        <v>2.9336194902916932E-2</v>
      </c>
      <c r="Y26" s="88">
        <v>2.8849693807450654E-2</v>
      </c>
      <c r="Z26" s="88">
        <v>1.0856791429343684</v>
      </c>
      <c r="AA26" s="88">
        <v>8.5754373210199408E-2</v>
      </c>
      <c r="AB26" s="88">
        <v>3.1681806363030578E-2</v>
      </c>
      <c r="AC26" s="88">
        <v>1.6074312506909522E-2</v>
      </c>
      <c r="AD26" s="88">
        <v>2.4609215686550626E-2</v>
      </c>
      <c r="AE26" s="88">
        <v>1.9181275469378693E-2</v>
      </c>
      <c r="AF26" s="90">
        <v>4.3668818448672889E-2</v>
      </c>
      <c r="AG26" s="90">
        <f t="shared" si="11"/>
        <v>1.4830959563738078</v>
      </c>
      <c r="AH26" s="90">
        <f t="shared" si="12"/>
        <v>0.92898497164109395</v>
      </c>
      <c r="AI26" s="101">
        <f t="shared" si="13"/>
        <v>1.5944750810096457</v>
      </c>
      <c r="AJ26" s="100">
        <f>AI26/AVERAGE(AI$5:$AI$17,$AI$20:AI$32)</f>
        <v>0.97645320508711142</v>
      </c>
    </row>
    <row r="27" spans="2:36" x14ac:dyDescent="0.15">
      <c r="B27" s="97"/>
      <c r="C27" s="102">
        <v>8</v>
      </c>
      <c r="D27" s="65" t="s">
        <v>17</v>
      </c>
      <c r="E27" s="88">
        <v>9.4523532651911175E-3</v>
      </c>
      <c r="F27" s="88">
        <v>1.3086505488478469E-2</v>
      </c>
      <c r="G27" s="88">
        <v>1.1171730483468182E-2</v>
      </c>
      <c r="H27" s="88">
        <v>1.3851687772662435E-2</v>
      </c>
      <c r="I27" s="88">
        <v>1.1531644325155258E-2</v>
      </c>
      <c r="J27" s="88">
        <v>3.0660495679829241E-2</v>
      </c>
      <c r="K27" s="88">
        <v>2.2392364316599578E-2</v>
      </c>
      <c r="L27" s="88">
        <v>3.1168663895453683E-2</v>
      </c>
      <c r="M27" s="88">
        <v>2.7771850550517303E-2</v>
      </c>
      <c r="N27" s="88">
        <v>2.2667200656204204E-2</v>
      </c>
      <c r="O27" s="88">
        <v>6.12788722253115E-3</v>
      </c>
      <c r="P27" s="88">
        <v>1.8749307386930873E-2</v>
      </c>
      <c r="Q27" s="90">
        <v>2.4582423990470437E-2</v>
      </c>
      <c r="R27" s="100">
        <f t="shared" si="9"/>
        <v>0.24321411503349197</v>
      </c>
      <c r="S27" s="90">
        <f t="shared" si="10"/>
        <v>0.58904665774434073</v>
      </c>
      <c r="T27" s="89">
        <v>9.7129636552173351E-3</v>
      </c>
      <c r="U27" s="88">
        <v>2.2512376620611469E-2</v>
      </c>
      <c r="V27" s="88">
        <v>1.1830138700692796E-2</v>
      </c>
      <c r="W27" s="88">
        <v>1.5643008115728614E-2</v>
      </c>
      <c r="X27" s="88">
        <v>1.5493946559894726E-2</v>
      </c>
      <c r="Y27" s="88">
        <v>4.4459947206960809E-2</v>
      </c>
      <c r="Z27" s="88">
        <v>2.9078592106635357E-2</v>
      </c>
      <c r="AA27" s="88">
        <v>1.059050459684967</v>
      </c>
      <c r="AB27" s="88">
        <v>3.7904546186263335E-2</v>
      </c>
      <c r="AC27" s="88">
        <v>4.5748036444435931E-2</v>
      </c>
      <c r="AD27" s="88">
        <v>1.1436420366403587E-2</v>
      </c>
      <c r="AE27" s="88">
        <v>2.6306519754372541E-2</v>
      </c>
      <c r="AF27" s="90">
        <v>2.7903611976607751E-2</v>
      </c>
      <c r="AG27" s="90">
        <f t="shared" si="11"/>
        <v>1.3570805673787916</v>
      </c>
      <c r="AH27" s="90">
        <f t="shared" si="12"/>
        <v>0.85005116963808292</v>
      </c>
      <c r="AI27" s="101">
        <f t="shared" si="13"/>
        <v>1.6002946824122835</v>
      </c>
      <c r="AJ27" s="100">
        <f>AI27/AVERAGE(AI$5:$AI$17,$AI$20:AI$32)</f>
        <v>0.98001711681556358</v>
      </c>
    </row>
    <row r="28" spans="2:36" x14ac:dyDescent="0.15">
      <c r="B28" s="97"/>
      <c r="C28" s="102">
        <v>9</v>
      </c>
      <c r="D28" s="65" t="s">
        <v>16</v>
      </c>
      <c r="E28" s="88">
        <v>3.0163115358096456E-2</v>
      </c>
      <c r="F28" s="88">
        <v>2.4029689480996434E-2</v>
      </c>
      <c r="G28" s="88">
        <v>3.187301271765685E-2</v>
      </c>
      <c r="H28" s="88">
        <v>2.9797366351636552E-2</v>
      </c>
      <c r="I28" s="88">
        <v>2.0470699808988961E-2</v>
      </c>
      <c r="J28" s="88">
        <v>1.3431063828537938E-2</v>
      </c>
      <c r="K28" s="88">
        <v>2.4158343574891317E-2</v>
      </c>
      <c r="L28" s="88">
        <v>4.8483043426157443E-3</v>
      </c>
      <c r="M28" s="88">
        <v>3.1641261987915927E-2</v>
      </c>
      <c r="N28" s="88">
        <v>1.6575795820076848E-2</v>
      </c>
      <c r="O28" s="88">
        <v>1.2767231336788544E-2</v>
      </c>
      <c r="P28" s="88">
        <v>1.8677815140987621E-2</v>
      </c>
      <c r="Q28" s="90">
        <v>2.4171014480490499E-2</v>
      </c>
      <c r="R28" s="100">
        <f t="shared" si="9"/>
        <v>0.2826047142296797</v>
      </c>
      <c r="S28" s="90">
        <f t="shared" si="10"/>
        <v>0.68444778526469918</v>
      </c>
      <c r="T28" s="89">
        <v>5.0891535011090547E-2</v>
      </c>
      <c r="U28" s="88">
        <v>5.2114263292806356E-2</v>
      </c>
      <c r="V28" s="88">
        <v>4.7793432457213826E-2</v>
      </c>
      <c r="W28" s="88">
        <v>4.6204701113145716E-2</v>
      </c>
      <c r="X28" s="88">
        <v>3.9074715829056784E-2</v>
      </c>
      <c r="Y28" s="88">
        <v>3.2403842012468931E-2</v>
      </c>
      <c r="Z28" s="88">
        <v>3.8769957099188554E-2</v>
      </c>
      <c r="AA28" s="88">
        <v>6.8311612703846562E-3</v>
      </c>
      <c r="AB28" s="88">
        <v>1.1185762265646657</v>
      </c>
      <c r="AC28" s="88">
        <v>2.8748004901167915E-2</v>
      </c>
      <c r="AD28" s="88">
        <v>3.3863485116998812E-2</v>
      </c>
      <c r="AE28" s="88">
        <v>2.8542333290190687E-2</v>
      </c>
      <c r="AF28" s="90">
        <v>5.6691796905680873E-2</v>
      </c>
      <c r="AG28" s="90">
        <f t="shared" si="11"/>
        <v>1.5805054548640591</v>
      </c>
      <c r="AH28" s="90">
        <f t="shared" si="12"/>
        <v>0.9900005517885806</v>
      </c>
      <c r="AI28" s="101">
        <f t="shared" si="13"/>
        <v>1.8631101690937388</v>
      </c>
      <c r="AJ28" s="100">
        <f>AI28/AVERAGE(AI$5:$AI$17,$AI$20:AI$32)</f>
        <v>1.1409647712336786</v>
      </c>
    </row>
    <row r="29" spans="2:36" x14ac:dyDescent="0.15">
      <c r="B29" s="97"/>
      <c r="C29" s="102">
        <v>10</v>
      </c>
      <c r="D29" s="65" t="s">
        <v>15</v>
      </c>
      <c r="E29" s="88">
        <v>1.6862361733053621E-2</v>
      </c>
      <c r="F29" s="88">
        <v>1.9872136453503667E-2</v>
      </c>
      <c r="G29" s="88">
        <v>1.9886035773462391E-2</v>
      </c>
      <c r="H29" s="88">
        <v>2.1670379644465287E-2</v>
      </c>
      <c r="I29" s="88">
        <v>2.4369750063576518E-2</v>
      </c>
      <c r="J29" s="88">
        <v>4.7317174559651981E-2</v>
      </c>
      <c r="K29" s="88">
        <v>6.5366657133514944E-2</v>
      </c>
      <c r="L29" s="88">
        <v>1.0715270219960452E-2</v>
      </c>
      <c r="M29" s="88">
        <v>1.5618705797748584E-2</v>
      </c>
      <c r="N29" s="88">
        <v>0.1380528696955903</v>
      </c>
      <c r="O29" s="88">
        <v>2.2689670230243132E-2</v>
      </c>
      <c r="P29" s="88">
        <v>2.8656642056710663E-2</v>
      </c>
      <c r="Q29" s="90">
        <v>5.9148334933611456E-2</v>
      </c>
      <c r="R29" s="100">
        <f t="shared" si="9"/>
        <v>0.49022598829509295</v>
      </c>
      <c r="S29" s="90">
        <f t="shared" si="10"/>
        <v>1.1872912059601315</v>
      </c>
      <c r="T29" s="89">
        <v>1.8472849299098707E-2</v>
      </c>
      <c r="U29" s="88">
        <v>2.8897555597982561E-2</v>
      </c>
      <c r="V29" s="88">
        <v>2.0881558677073895E-2</v>
      </c>
      <c r="W29" s="88">
        <v>2.6377832649498056E-2</v>
      </c>
      <c r="X29" s="88">
        <v>3.3150708755484953E-2</v>
      </c>
      <c r="Y29" s="88">
        <v>5.5409166503781394E-2</v>
      </c>
      <c r="Z29" s="88">
        <v>8.0115708969673904E-2</v>
      </c>
      <c r="AA29" s="88">
        <v>1.3225294741939318E-2</v>
      </c>
      <c r="AB29" s="88">
        <v>2.6242937079474601E-2</v>
      </c>
      <c r="AC29" s="88">
        <v>1.2008267958054191</v>
      </c>
      <c r="AD29" s="88">
        <v>4.5670108628005343E-2</v>
      </c>
      <c r="AE29" s="88">
        <v>6.5701509831980129E-2</v>
      </c>
      <c r="AF29" s="90">
        <v>6.2121649750971723E-2</v>
      </c>
      <c r="AG29" s="90">
        <f t="shared" si="11"/>
        <v>1.6770936762903839</v>
      </c>
      <c r="AH29" s="90">
        <f t="shared" si="12"/>
        <v>1.0505016985666937</v>
      </c>
      <c r="AI29" s="101">
        <f t="shared" si="13"/>
        <v>2.1673196645854769</v>
      </c>
      <c r="AJ29" s="100">
        <f>AI29/AVERAGE(AI$5:$AI$17,$AI$20:AI$32)</f>
        <v>1.3272620300799858</v>
      </c>
    </row>
    <row r="30" spans="2:36" x14ac:dyDescent="0.15">
      <c r="B30" s="97"/>
      <c r="C30" s="102">
        <v>11</v>
      </c>
      <c r="D30" s="65" t="s">
        <v>14</v>
      </c>
      <c r="E30" s="88">
        <v>4.1143541486730461E-4</v>
      </c>
      <c r="F30" s="88">
        <v>4.0840394786595933E-4</v>
      </c>
      <c r="G30" s="88">
        <v>3.6892908346846607E-4</v>
      </c>
      <c r="H30" s="88">
        <v>7.4389510280119362E-4</v>
      </c>
      <c r="I30" s="88">
        <v>2.8685403132153089E-4</v>
      </c>
      <c r="J30" s="88">
        <v>2.5265957477531292E-4</v>
      </c>
      <c r="K30" s="88">
        <v>5.6334995192188191E-4</v>
      </c>
      <c r="L30" s="88">
        <v>1.4494308560126493E-4</v>
      </c>
      <c r="M30" s="88">
        <v>2.9216485435869705E-4</v>
      </c>
      <c r="N30" s="88">
        <v>3.6475369787033107E-4</v>
      </c>
      <c r="O30" s="88">
        <v>9.0227651067957429E-5</v>
      </c>
      <c r="P30" s="88">
        <v>3.3616021872420255E-4</v>
      </c>
      <c r="Q30" s="90">
        <v>1.3225723267259077E-4</v>
      </c>
      <c r="R30" s="100">
        <f t="shared" si="9"/>
        <v>4.3960338473166931E-3</v>
      </c>
      <c r="S30" s="90">
        <f t="shared" si="10"/>
        <v>1.0646869918451521E-2</v>
      </c>
      <c r="T30" s="89">
        <v>6.5840489287206721E-4</v>
      </c>
      <c r="U30" s="88">
        <v>8.9012324366689866E-4</v>
      </c>
      <c r="V30" s="88">
        <v>4.9565073080186871E-4</v>
      </c>
      <c r="W30" s="88">
        <v>1.3018310882753274E-3</v>
      </c>
      <c r="X30" s="88">
        <v>4.9751604172083191E-4</v>
      </c>
      <c r="Y30" s="88">
        <v>4.7943923637822333E-4</v>
      </c>
      <c r="Z30" s="88">
        <v>9.1140248338912719E-4</v>
      </c>
      <c r="AA30" s="88">
        <v>4.0954174481864006E-4</v>
      </c>
      <c r="AB30" s="88">
        <v>4.7988813664533376E-4</v>
      </c>
      <c r="AC30" s="88">
        <v>5.5048422071833376E-4</v>
      </c>
      <c r="AD30" s="88">
        <v>1.000175196438422</v>
      </c>
      <c r="AE30" s="88">
        <v>4.8160000428431698E-4</v>
      </c>
      <c r="AF30" s="90">
        <v>0.10131330508899435</v>
      </c>
      <c r="AG30" s="90">
        <f t="shared" si="11"/>
        <v>1.1086443833509871</v>
      </c>
      <c r="AH30" s="90">
        <f t="shared" si="12"/>
        <v>0.69443515546056123</v>
      </c>
      <c r="AI30" s="101">
        <f t="shared" si="13"/>
        <v>1.1130404171983039</v>
      </c>
      <c r="AJ30" s="100">
        <f>AI30/AVERAGE(AI$5:$AI$17,$AI$20:AI$32)</f>
        <v>0.68162362379259078</v>
      </c>
    </row>
    <row r="31" spans="2:36" x14ac:dyDescent="0.15">
      <c r="B31" s="97"/>
      <c r="C31" s="102">
        <v>12</v>
      </c>
      <c r="D31" s="65" t="s">
        <v>13</v>
      </c>
      <c r="E31" s="88">
        <v>6.2041255284424481E-2</v>
      </c>
      <c r="F31" s="88">
        <v>9.8764453296622673E-2</v>
      </c>
      <c r="G31" s="88">
        <v>7.6789938173586467E-2</v>
      </c>
      <c r="H31" s="88">
        <v>0.10257656517133112</v>
      </c>
      <c r="I31" s="88">
        <v>7.2568678821988211E-2</v>
      </c>
      <c r="J31" s="88">
        <v>8.0325453254403212E-2</v>
      </c>
      <c r="K31" s="88">
        <v>0.11358528725822889</v>
      </c>
      <c r="L31" s="88">
        <v>2.5914937832994266E-2</v>
      </c>
      <c r="M31" s="88">
        <v>4.95939122729969E-2</v>
      </c>
      <c r="N31" s="88">
        <v>0.1305572913961473</v>
      </c>
      <c r="O31" s="88">
        <v>4.8124369523226511E-2</v>
      </c>
      <c r="P31" s="88">
        <v>7.591769799239273E-2</v>
      </c>
      <c r="Q31" s="90">
        <v>5.8132649419300603E-2</v>
      </c>
      <c r="R31" s="100">
        <f t="shared" si="9"/>
        <v>0.99489248969764343</v>
      </c>
      <c r="S31" s="90">
        <f t="shared" si="10"/>
        <v>2.4095562701640159</v>
      </c>
      <c r="T31" s="89">
        <v>9.3335454700203088E-2</v>
      </c>
      <c r="U31" s="88">
        <v>0.17691239541081505</v>
      </c>
      <c r="V31" s="88">
        <v>9.5423517279154116E-2</v>
      </c>
      <c r="W31" s="88">
        <v>0.16355185540847528</v>
      </c>
      <c r="X31" s="88">
        <v>0.16845977331523951</v>
      </c>
      <c r="Y31" s="88">
        <v>0.13337376153345096</v>
      </c>
      <c r="Z31" s="88">
        <v>0.18740220424754633</v>
      </c>
      <c r="AA31" s="88">
        <v>5.5874778303476307E-2</v>
      </c>
      <c r="AB31" s="88">
        <v>0.13498215868101338</v>
      </c>
      <c r="AC31" s="88">
        <v>0.26469155914116577</v>
      </c>
      <c r="AD31" s="88">
        <v>0.16641932948467902</v>
      </c>
      <c r="AE31" s="88">
        <v>1.1691616136985818</v>
      </c>
      <c r="AF31" s="90">
        <v>0.10310921525268869</v>
      </c>
      <c r="AG31" s="90">
        <f t="shared" si="11"/>
        <v>2.9126976164564895</v>
      </c>
      <c r="AH31" s="90">
        <f t="shared" si="12"/>
        <v>1.8244620659871287</v>
      </c>
      <c r="AI31" s="101">
        <f t="shared" si="13"/>
        <v>3.9075901061541329</v>
      </c>
      <c r="AJ31" s="100">
        <f>AI31/AVERAGE(AI$5:$AI$17,$AI$20:AI$32)</f>
        <v>2.3930000090718297</v>
      </c>
    </row>
    <row r="32" spans="2:36" x14ac:dyDescent="0.15">
      <c r="B32" s="97"/>
      <c r="C32" s="92">
        <v>13</v>
      </c>
      <c r="D32" s="57" t="s">
        <v>12</v>
      </c>
      <c r="E32" s="84">
        <v>4.067339975477203E-3</v>
      </c>
      <c r="F32" s="84">
        <v>4.0373717071333411E-3</v>
      </c>
      <c r="G32" s="84">
        <v>3.6471338029844019E-3</v>
      </c>
      <c r="H32" s="84">
        <v>7.3539471320446569E-3</v>
      </c>
      <c r="I32" s="84">
        <v>2.835761887675967E-3</v>
      </c>
      <c r="J32" s="84">
        <v>2.4977246769146951E-3</v>
      </c>
      <c r="K32" s="84">
        <v>5.569126275563877E-3</v>
      </c>
      <c r="L32" s="84">
        <v>1.4328684039636552E-3</v>
      </c>
      <c r="M32" s="84">
        <v>2.8882632574200322E-3</v>
      </c>
      <c r="N32" s="84">
        <v>3.6058570627169081E-3</v>
      </c>
      <c r="O32" s="84">
        <v>8.9196631797112415E-4</v>
      </c>
      <c r="P32" s="84">
        <v>3.3231896097789277E-3</v>
      </c>
      <c r="Q32" s="86">
        <v>1.3074594700816212E-3</v>
      </c>
      <c r="R32" s="98">
        <f t="shared" si="9"/>
        <v>4.3458009579726405E-2</v>
      </c>
      <c r="S32" s="86">
        <f t="shared" si="10"/>
        <v>0.10525209563447534</v>
      </c>
      <c r="T32" s="85">
        <v>6.5088138844149671E-3</v>
      </c>
      <c r="U32" s="84">
        <v>8.7995192471106744E-3</v>
      </c>
      <c r="V32" s="84">
        <v>4.899869963588625E-3</v>
      </c>
      <c r="W32" s="84">
        <v>1.286955238981788E-2</v>
      </c>
      <c r="X32" s="84">
        <v>4.9183099262005937E-3</v>
      </c>
      <c r="Y32" s="84">
        <v>4.7396074850832564E-3</v>
      </c>
      <c r="Z32" s="84">
        <v>9.0098800941415414E-3</v>
      </c>
      <c r="AA32" s="84">
        <v>4.0486196621279469E-3</v>
      </c>
      <c r="AB32" s="84">
        <v>4.7440451925227327E-3</v>
      </c>
      <c r="AC32" s="84">
        <v>5.4419391133823892E-3</v>
      </c>
      <c r="AD32" s="84">
        <v>1.7319449221088192E-3</v>
      </c>
      <c r="AE32" s="84">
        <v>4.7609682560927659E-3</v>
      </c>
      <c r="AF32" s="86">
        <v>1.0015561153603818</v>
      </c>
      <c r="AG32" s="86">
        <f t="shared" si="11"/>
        <v>1.0740291854969739</v>
      </c>
      <c r="AH32" s="86">
        <f t="shared" si="12"/>
        <v>0.67275281018912936</v>
      </c>
      <c r="AI32" s="99">
        <f t="shared" si="13"/>
        <v>1.1174871950767002</v>
      </c>
      <c r="AJ32" s="98">
        <f>AI32/AVERAGE(AI$5:$AI$17,$AI$20:AI$32)</f>
        <v>0.68434682126578117</v>
      </c>
    </row>
    <row r="33" spans="2:36" ht="12" x14ac:dyDescent="0.15">
      <c r="B33" s="97"/>
      <c r="C33" s="92"/>
      <c r="D33" s="91" t="s">
        <v>52</v>
      </c>
      <c r="E33" s="84">
        <f t="shared" ref="E33:Q33" si="14">SUM(E20:E32)</f>
        <v>0.66434403139780829</v>
      </c>
      <c r="F33" s="84">
        <f t="shared" si="14"/>
        <v>0.39809206599634905</v>
      </c>
      <c r="G33" s="84">
        <f t="shared" si="14"/>
        <v>0.8704085255617956</v>
      </c>
      <c r="H33" s="84">
        <f t="shared" si="14"/>
        <v>0.66514767612707326</v>
      </c>
      <c r="I33" s="84">
        <f t="shared" si="14"/>
        <v>0.31771105949078349</v>
      </c>
      <c r="J33" s="84">
        <f t="shared" si="14"/>
        <v>0.30171015770639165</v>
      </c>
      <c r="K33" s="84">
        <f t="shared" si="14"/>
        <v>0.36260237868414152</v>
      </c>
      <c r="L33" s="84">
        <f t="shared" si="14"/>
        <v>0.12691776956470807</v>
      </c>
      <c r="M33" s="84">
        <f t="shared" si="14"/>
        <v>0.27697572910396717</v>
      </c>
      <c r="N33" s="84">
        <f t="shared" si="14"/>
        <v>0.45629935347933775</v>
      </c>
      <c r="O33" s="84">
        <f t="shared" si="14"/>
        <v>0.18367147424549429</v>
      </c>
      <c r="P33" s="84">
        <f t="shared" si="14"/>
        <v>0.44893730562837025</v>
      </c>
      <c r="Q33" s="86">
        <f t="shared" si="14"/>
        <v>0.29481074806916474</v>
      </c>
      <c r="R33" s="95"/>
      <c r="S33" s="96"/>
      <c r="T33" s="85">
        <f t="shared" ref="T33:AF33" si="15">SUM(T20:T32)</f>
        <v>1.789210135855688</v>
      </c>
      <c r="U33" s="84">
        <f t="shared" si="15"/>
        <v>1.6430253167791007</v>
      </c>
      <c r="V33" s="84">
        <f t="shared" si="15"/>
        <v>1.891360747181037</v>
      </c>
      <c r="W33" s="84">
        <f t="shared" si="15"/>
        <v>1.7486918640840592</v>
      </c>
      <c r="X33" s="84">
        <f t="shared" si="15"/>
        <v>1.5964941686791339</v>
      </c>
      <c r="Y33" s="84">
        <f t="shared" si="15"/>
        <v>1.442115883438857</v>
      </c>
      <c r="Z33" s="84">
        <f t="shared" si="15"/>
        <v>1.5478817154615281</v>
      </c>
      <c r="AA33" s="84">
        <f t="shared" si="15"/>
        <v>1.2781648973916495</v>
      </c>
      <c r="AB33" s="84">
        <f t="shared" si="15"/>
        <v>1.5434801821609625</v>
      </c>
      <c r="AC33" s="84">
        <f t="shared" si="15"/>
        <v>1.7216963439238813</v>
      </c>
      <c r="AD33" s="84">
        <f t="shared" si="15"/>
        <v>1.4434016951509352</v>
      </c>
      <c r="AE33" s="84">
        <f t="shared" si="15"/>
        <v>1.5889620764194894</v>
      </c>
      <c r="AF33" s="86">
        <f t="shared" si="15"/>
        <v>1.5196154394909791</v>
      </c>
      <c r="AG33" s="95"/>
      <c r="AH33" s="94"/>
      <c r="AI33" s="81"/>
      <c r="AJ33" s="71"/>
    </row>
    <row r="34" spans="2:36" ht="12" x14ac:dyDescent="0.15">
      <c r="B34" s="93"/>
      <c r="C34" s="92"/>
      <c r="D34" s="91" t="s">
        <v>50</v>
      </c>
      <c r="E34" s="84">
        <f t="shared" ref="E34:Q34" si="16">E33/AVERAGE($E33:$Q33)</f>
        <v>1.6089922710011795</v>
      </c>
      <c r="F34" s="84">
        <f t="shared" si="16"/>
        <v>0.96414963793280528</v>
      </c>
      <c r="G34" s="84">
        <f t="shared" si="16"/>
        <v>2.1080652855355537</v>
      </c>
      <c r="H34" s="84">
        <f t="shared" si="16"/>
        <v>1.6109386392936702</v>
      </c>
      <c r="I34" s="84">
        <f t="shared" si="16"/>
        <v>0.76947276557402211</v>
      </c>
      <c r="J34" s="84">
        <f t="shared" si="16"/>
        <v>0.73071976098095581</v>
      </c>
      <c r="K34" s="84">
        <f t="shared" si="16"/>
        <v>0.87819623143430159</v>
      </c>
      <c r="L34" s="84">
        <f t="shared" si="16"/>
        <v>0.30738548196580928</v>
      </c>
      <c r="M34" s="84">
        <f t="shared" si="16"/>
        <v>0.67081479823869139</v>
      </c>
      <c r="N34" s="84">
        <f t="shared" si="16"/>
        <v>1.1051233973854464</v>
      </c>
      <c r="O34" s="84">
        <f t="shared" si="16"/>
        <v>0.44483877102439406</v>
      </c>
      <c r="P34" s="84">
        <f t="shared" si="16"/>
        <v>1.0872930601940003</v>
      </c>
      <c r="Q34" s="86">
        <f t="shared" si="16"/>
        <v>0.71400989943917015</v>
      </c>
      <c r="R34" s="89"/>
      <c r="S34" s="90"/>
      <c r="T34" s="85">
        <f t="shared" ref="T34:AF34" si="17">T33/AVERAGE($T33:$AF33)</f>
        <v>1.1207294579791283</v>
      </c>
      <c r="U34" s="84">
        <f t="shared" si="17"/>
        <v>1.0291618831229041</v>
      </c>
      <c r="V34" s="84">
        <f t="shared" si="17"/>
        <v>1.1847147870182708</v>
      </c>
      <c r="W34" s="84">
        <f t="shared" si="17"/>
        <v>1.0953495320269699</v>
      </c>
      <c r="X34" s="84">
        <f t="shared" si="17"/>
        <v>1.0000155982097112</v>
      </c>
      <c r="Y34" s="84">
        <f t="shared" si="17"/>
        <v>0.90331578164046422</v>
      </c>
      <c r="Z34" s="84">
        <f t="shared" si="17"/>
        <v>0.9695656207286999</v>
      </c>
      <c r="AA34" s="84">
        <f t="shared" si="17"/>
        <v>0.80061979526882721</v>
      </c>
      <c r="AB34" s="84">
        <f t="shared" si="17"/>
        <v>0.96680857842753898</v>
      </c>
      <c r="AC34" s="84">
        <f t="shared" si="17"/>
        <v>1.0784400175598436</v>
      </c>
      <c r="AD34" s="84">
        <f t="shared" si="17"/>
        <v>0.90412119126466772</v>
      </c>
      <c r="AE34" s="84">
        <f t="shared" si="17"/>
        <v>0.99529762936612265</v>
      </c>
      <c r="AF34" s="86">
        <f t="shared" si="17"/>
        <v>0.95186012738685077</v>
      </c>
      <c r="AG34" s="89"/>
      <c r="AH34" s="88"/>
      <c r="AI34" s="74"/>
      <c r="AJ34" s="65"/>
    </row>
    <row r="35" spans="2:36" ht="12" x14ac:dyDescent="0.15">
      <c r="B35" s="59"/>
      <c r="C35" s="58"/>
      <c r="D35" s="87" t="s">
        <v>51</v>
      </c>
      <c r="E35" s="84">
        <f t="shared" ref="E35:Q35" si="18">SUM(E33,E18)</f>
        <v>1.8881618573768844</v>
      </c>
      <c r="F35" s="84">
        <f t="shared" si="18"/>
        <v>1.7058365145824412</v>
      </c>
      <c r="G35" s="84">
        <f t="shared" si="18"/>
        <v>2.110851573132813</v>
      </c>
      <c r="H35" s="84">
        <f t="shared" si="18"/>
        <v>1.8982389850868668</v>
      </c>
      <c r="I35" s="84">
        <f t="shared" si="18"/>
        <v>1.6526160951715954</v>
      </c>
      <c r="J35" s="84">
        <f t="shared" si="18"/>
        <v>1.4975338363157893</v>
      </c>
      <c r="K35" s="84">
        <f t="shared" si="18"/>
        <v>1.6184887832613575</v>
      </c>
      <c r="L35" s="84">
        <f t="shared" si="18"/>
        <v>1.3316173450012765</v>
      </c>
      <c r="M35" s="84">
        <f t="shared" si="18"/>
        <v>1.5041517669396256</v>
      </c>
      <c r="N35" s="84">
        <f t="shared" si="18"/>
        <v>1.7691687337383324</v>
      </c>
      <c r="O35" s="84">
        <f t="shared" si="18"/>
        <v>1.3276151482126861</v>
      </c>
      <c r="P35" s="84">
        <f t="shared" si="18"/>
        <v>1.6476119792368757</v>
      </c>
      <c r="Q35" s="86">
        <f t="shared" si="18"/>
        <v>1.6520911986120339</v>
      </c>
      <c r="R35" s="89"/>
      <c r="S35" s="90"/>
      <c r="T35" s="85">
        <f t="shared" ref="T35:AF35" si="19">SUM(T33,T18)</f>
        <v>1.8007322995802955</v>
      </c>
      <c r="U35" s="84">
        <f t="shared" si="19"/>
        <v>1.6520971618477185</v>
      </c>
      <c r="V35" s="84">
        <f t="shared" si="19"/>
        <v>1.9151673173916672</v>
      </c>
      <c r="W35" s="84">
        <f t="shared" si="19"/>
        <v>1.763184659200165</v>
      </c>
      <c r="X35" s="84">
        <f t="shared" si="19"/>
        <v>1.6022931428954843</v>
      </c>
      <c r="Y35" s="84">
        <f t="shared" si="19"/>
        <v>1.4456195396917899</v>
      </c>
      <c r="Z35" s="84">
        <f t="shared" si="19"/>
        <v>1.5509522662922979</v>
      </c>
      <c r="AA35" s="84">
        <f t="shared" si="19"/>
        <v>1.2793385435123783</v>
      </c>
      <c r="AB35" s="84">
        <f t="shared" si="19"/>
        <v>1.5497357617179475</v>
      </c>
      <c r="AC35" s="84">
        <f t="shared" si="19"/>
        <v>1.7261650502168191</v>
      </c>
      <c r="AD35" s="84">
        <f t="shared" si="19"/>
        <v>1.4475643261547713</v>
      </c>
      <c r="AE35" s="84">
        <f t="shared" si="19"/>
        <v>1.5960063686332668</v>
      </c>
      <c r="AF35" s="86">
        <f t="shared" si="19"/>
        <v>1.5232158994995155</v>
      </c>
      <c r="AG35" s="89"/>
      <c r="AH35" s="88"/>
      <c r="AI35" s="74"/>
      <c r="AJ35" s="65"/>
    </row>
    <row r="36" spans="2:36" ht="12" x14ac:dyDescent="0.15">
      <c r="B36" s="59"/>
      <c r="C36" s="58"/>
      <c r="D36" s="87" t="s">
        <v>50</v>
      </c>
      <c r="E36" s="84">
        <f>E35/AVERAGE($E35:$Q$35,$T$35:$AF35)</f>
        <v>1.1563063727477207</v>
      </c>
      <c r="F36" s="84">
        <f>F35/AVERAGE($E35:$Q$35,$T$35:$AF35)</f>
        <v>1.0446507141171026</v>
      </c>
      <c r="G36" s="84">
        <f>G35/AVERAGE($E35:$Q$35,$T$35:$AF35)</f>
        <v>1.2926810889660039</v>
      </c>
      <c r="H36" s="84">
        <f>H35/AVERAGE($E35:$Q$35,$T$35:$AF35)</f>
        <v>1.1624775846830331</v>
      </c>
      <c r="I36" s="84">
        <f>I35/AVERAGE($E35:$Q$35,$T$35:$AF35)</f>
        <v>1.012058640569679</v>
      </c>
      <c r="J36" s="84">
        <f>J35/AVERAGE($E35:$Q$35,$T$35:$AF35)</f>
        <v>0.91708658956966416</v>
      </c>
      <c r="K36" s="84">
        <f>K35/AVERAGE($E35:$Q$35,$T$35:$AF35)</f>
        <v>0.99115914612624234</v>
      </c>
      <c r="L36" s="84">
        <f>L35/AVERAGE($E35:$Q$35,$T$35:$AF35)</f>
        <v>0.81547967726955028</v>
      </c>
      <c r="M36" s="84">
        <f>M35/AVERAGE($E35:$Q$35,$T$35:$AF35)</f>
        <v>0.92113939644363374</v>
      </c>
      <c r="N36" s="84">
        <f>N35/AVERAGE($E35:$Q$35,$T$35:$AF35)</f>
        <v>1.0834352326816015</v>
      </c>
      <c r="O36" s="84">
        <f>O35/AVERAGE($E35:$Q$35,$T$35:$AF35)</f>
        <v>0.81302874032600536</v>
      </c>
      <c r="P36" s="84">
        <f>P35/AVERAGE($E35:$Q$35,$T$35:$AF35)</f>
        <v>1.0089941304363563</v>
      </c>
      <c r="Q36" s="84">
        <f>Q35/AVERAGE($E35:$Q$35,$T$35:$AF35)</f>
        <v>1.0117371950143188</v>
      </c>
      <c r="R36" s="85"/>
      <c r="S36" s="86"/>
      <c r="T36" s="84">
        <f>T35/AVERAGE($E35:$Q$35,$T$35:$AF35)</f>
        <v>1.1027646943943847</v>
      </c>
      <c r="U36" s="84">
        <f>U35/AVERAGE($E35:$Q$35,$T$35:$AF35)</f>
        <v>1.0117408468873812</v>
      </c>
      <c r="V36" s="84">
        <f>V35/AVERAGE($E35:$Q$35,$T$35:$AF35)</f>
        <v>1.1728444599842984</v>
      </c>
      <c r="W36" s="84">
        <f>W35/AVERAGE($E35:$Q$35,$T$35:$AF35)</f>
        <v>1.0797705979489132</v>
      </c>
      <c r="X36" s="84">
        <f>X35/AVERAGE($E35:$Q$35,$T$35:$AF35)</f>
        <v>0.98124096983609843</v>
      </c>
      <c r="Y36" s="84">
        <f>Y35/AVERAGE($E35:$Q$35,$T$35:$AF35)</f>
        <v>0.88529438288541273</v>
      </c>
      <c r="Z36" s="84">
        <f>Z35/AVERAGE($E35:$Q$35,$T$35:$AF35)</f>
        <v>0.94979992437340055</v>
      </c>
      <c r="AA36" s="84">
        <f>AA35/AVERAGE($E35:$Q$35,$T$35:$AF35)</f>
        <v>0.78346424856832331</v>
      </c>
      <c r="AB36" s="84">
        <f>AB35/AVERAGE($E35:$Q$35,$T$35:$AF35)</f>
        <v>0.94905493951614239</v>
      </c>
      <c r="AC36" s="84">
        <f>AC35/AVERAGE($E35:$Q$35,$T$35:$AF35)</f>
        <v>1.0570998668265614</v>
      </c>
      <c r="AD36" s="84">
        <f>AD35/AVERAGE($E35:$Q$35,$T$35:$AF35)</f>
        <v>0.8864853660482136</v>
      </c>
      <c r="AE36" s="84">
        <f>AE35/AVERAGE($E35:$Q$35,$T$35:$AF35)</f>
        <v>0.97739096242543744</v>
      </c>
      <c r="AF36" s="84">
        <f>AF35/AVERAGE($E35:$Q$35,$T$35:$AF35)</f>
        <v>0.93281423135452024</v>
      </c>
      <c r="AG36" s="85"/>
      <c r="AH36" s="84"/>
      <c r="AI36" s="58"/>
      <c r="AJ36" s="57"/>
    </row>
  </sheetData>
  <mergeCells count="1">
    <mergeCell ref="C4:D4"/>
  </mergeCells>
  <phoneticPr fontId="3"/>
  <pageMargins left="0.7" right="0.7" top="0.75" bottom="0.75" header="0.3" footer="0.3"/>
  <pageSetup paperSize="9" scale="79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S99"/>
  <sheetViews>
    <sheetView showGridLines="0" view="pageBreakPreview" zoomScaleNormal="100" zoomScaleSheetLayoutView="100" workbookViewId="0">
      <selection activeCell="D4" sqref="D4"/>
    </sheetView>
  </sheetViews>
  <sheetFormatPr defaultRowHeight="11.25" x14ac:dyDescent="0.15"/>
  <cols>
    <col min="1" max="1" width="2" style="1" customWidth="1"/>
    <col min="2" max="2" width="4.75" style="1" customWidth="1"/>
    <col min="3" max="3" width="3.75" style="1" customWidth="1"/>
    <col min="4" max="4" width="17.25" style="1" bestFit="1" customWidth="1"/>
    <col min="5" max="18" width="8.875" style="1" customWidth="1"/>
    <col min="19" max="19" width="10.625" style="1" customWidth="1"/>
    <col min="20" max="16384" width="9" style="1"/>
  </cols>
  <sheetData>
    <row r="1" spans="1:19" x14ac:dyDescent="0.15">
      <c r="A1" s="1" t="s">
        <v>62</v>
      </c>
    </row>
    <row r="2" spans="1:19" x14ac:dyDescent="0.15">
      <c r="A2" s="1" t="s">
        <v>73</v>
      </c>
      <c r="E2" s="155" t="s">
        <v>27</v>
      </c>
      <c r="F2" s="117"/>
      <c r="G2" s="117"/>
      <c r="H2" s="117"/>
      <c r="I2" s="117"/>
      <c r="J2" s="117"/>
      <c r="K2" s="117"/>
      <c r="L2" s="155" t="s">
        <v>25</v>
      </c>
      <c r="M2" s="117"/>
      <c r="N2" s="117"/>
      <c r="O2" s="117"/>
      <c r="P2" s="117"/>
      <c r="Q2" s="117"/>
      <c r="R2" s="116"/>
      <c r="S2" s="104"/>
    </row>
    <row r="3" spans="1:19" x14ac:dyDescent="0.15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</row>
    <row r="4" spans="1:19" ht="33.75" x14ac:dyDescent="0.1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 t="s">
        <v>57</v>
      </c>
    </row>
    <row r="5" spans="1:19" x14ac:dyDescent="0.15">
      <c r="B5" s="82" t="s">
        <v>27</v>
      </c>
      <c r="C5" s="82">
        <v>1</v>
      </c>
      <c r="D5" s="71" t="s">
        <v>24</v>
      </c>
      <c r="E5" s="154">
        <v>629.61168445043711</v>
      </c>
      <c r="F5" s="153">
        <v>25352.927373426144</v>
      </c>
      <c r="G5" s="153">
        <v>1635.9543871862777</v>
      </c>
      <c r="H5" s="153">
        <v>407.69938772112016</v>
      </c>
      <c r="I5" s="153">
        <v>1691.6070747455383</v>
      </c>
      <c r="J5" s="153">
        <v>416.86028717212844</v>
      </c>
      <c r="K5" s="152">
        <v>18698.178694601935</v>
      </c>
      <c r="L5" s="154">
        <v>1491.1551633666645</v>
      </c>
      <c r="M5" s="153">
        <v>51424.258902952679</v>
      </c>
      <c r="N5" s="153">
        <v>7792.7945395276247</v>
      </c>
      <c r="O5" s="153">
        <v>4957.1023672417632</v>
      </c>
      <c r="P5" s="153">
        <v>25409.515966359671</v>
      </c>
      <c r="Q5" s="153">
        <v>177.77332251505851</v>
      </c>
      <c r="R5" s="152">
        <v>21093.556828227847</v>
      </c>
      <c r="S5" s="159">
        <f>SUM(E5:R5)</f>
        <v>161178.99597949488</v>
      </c>
    </row>
    <row r="6" spans="1:19" x14ac:dyDescent="0.15">
      <c r="B6" s="102"/>
      <c r="C6" s="102">
        <v>2</v>
      </c>
      <c r="D6" s="65" t="s">
        <v>23</v>
      </c>
      <c r="E6" s="148">
        <v>9.1724652129831199</v>
      </c>
      <c r="F6" s="147">
        <v>493.51486189106794</v>
      </c>
      <c r="G6" s="147">
        <v>74.487434152129509</v>
      </c>
      <c r="H6" s="147">
        <v>31.107168242753289</v>
      </c>
      <c r="I6" s="147">
        <v>92.073169268839663</v>
      </c>
      <c r="J6" s="147">
        <v>-64.083393217347293</v>
      </c>
      <c r="K6" s="146">
        <v>1596.0132323654402</v>
      </c>
      <c r="L6" s="148">
        <v>81.812618297438007</v>
      </c>
      <c r="M6" s="147">
        <v>2950.939223088762</v>
      </c>
      <c r="N6" s="147">
        <v>550.90351936900311</v>
      </c>
      <c r="O6" s="147">
        <v>465.55583144398645</v>
      </c>
      <c r="P6" s="147">
        <v>2086.4969420510038</v>
      </c>
      <c r="Q6" s="147">
        <v>3.8255520161785963</v>
      </c>
      <c r="R6" s="146">
        <v>1832.1809908724579</v>
      </c>
      <c r="S6" s="160">
        <f t="shared" ref="S6:S33" si="0">SUM(E6:R6)</f>
        <v>10203.999615054696</v>
      </c>
    </row>
    <row r="7" spans="1:19" x14ac:dyDescent="0.15">
      <c r="B7" s="102"/>
      <c r="C7" s="102">
        <v>3</v>
      </c>
      <c r="D7" s="65" t="s">
        <v>22</v>
      </c>
      <c r="E7" s="148">
        <v>7291.3729076362324</v>
      </c>
      <c r="F7" s="147">
        <v>209475.0483353399</v>
      </c>
      <c r="G7" s="147">
        <v>26131.310611730139</v>
      </c>
      <c r="H7" s="147">
        <v>26233.640458879934</v>
      </c>
      <c r="I7" s="147">
        <v>98886.168267543952</v>
      </c>
      <c r="J7" s="147">
        <v>2194.8199285741857</v>
      </c>
      <c r="K7" s="146">
        <v>2851005.6453124364</v>
      </c>
      <c r="L7" s="148">
        <v>77539.936588955024</v>
      </c>
      <c r="M7" s="147">
        <v>2779396.1824564408</v>
      </c>
      <c r="N7" s="147">
        <v>497272.02691118</v>
      </c>
      <c r="O7" s="147">
        <v>447291.27043213823</v>
      </c>
      <c r="P7" s="147">
        <v>2306788.0588029409</v>
      </c>
      <c r="Q7" s="147">
        <v>-37482.658097546868</v>
      </c>
      <c r="R7" s="146">
        <v>1170075.872439946</v>
      </c>
      <c r="S7" s="160">
        <f t="shared" si="0"/>
        <v>10462098.695356194</v>
      </c>
    </row>
    <row r="8" spans="1:19" x14ac:dyDescent="0.15">
      <c r="B8" s="102"/>
      <c r="C8" s="102">
        <v>4</v>
      </c>
      <c r="D8" s="65" t="s">
        <v>21</v>
      </c>
      <c r="E8" s="148">
        <v>461.44471646091915</v>
      </c>
      <c r="F8" s="147">
        <v>33276.193369054352</v>
      </c>
      <c r="G8" s="147">
        <v>7120.1109134287426</v>
      </c>
      <c r="H8" s="147">
        <v>337252.34369268944</v>
      </c>
      <c r="I8" s="147">
        <v>503039.29184339161</v>
      </c>
      <c r="J8" s="147">
        <v>20.413566723026566</v>
      </c>
      <c r="K8" s="146">
        <v>13478.0305026146</v>
      </c>
      <c r="L8" s="148">
        <v>572.57181323214957</v>
      </c>
      <c r="M8" s="147">
        <v>19347.638872771055</v>
      </c>
      <c r="N8" s="147">
        <v>3969.2667281535428</v>
      </c>
      <c r="O8" s="147">
        <v>2201.4298488724335</v>
      </c>
      <c r="P8" s="147">
        <v>11418.580719536396</v>
      </c>
      <c r="Q8" s="147">
        <v>-154.80686485472344</v>
      </c>
      <c r="R8" s="146">
        <v>5944.4784773588144</v>
      </c>
      <c r="S8" s="160">
        <f t="shared" si="0"/>
        <v>937946.98819943238</v>
      </c>
    </row>
    <row r="9" spans="1:19" x14ac:dyDescent="0.15">
      <c r="B9" s="102"/>
      <c r="C9" s="102">
        <v>5</v>
      </c>
      <c r="D9" s="65" t="s">
        <v>20</v>
      </c>
      <c r="E9" s="148">
        <v>2259.269535907873</v>
      </c>
      <c r="F9" s="147">
        <v>136791.81881433661</v>
      </c>
      <c r="G9" s="147">
        <v>21295.323790747243</v>
      </c>
      <c r="H9" s="147">
        <v>2967.7301957426689</v>
      </c>
      <c r="I9" s="147">
        <v>9207.953846343682</v>
      </c>
      <c r="J9" s="147">
        <v>84.223604900327985</v>
      </c>
      <c r="K9" s="146">
        <v>71510.559563928604</v>
      </c>
      <c r="L9" s="148">
        <v>5006.8584149938679</v>
      </c>
      <c r="M9" s="147">
        <v>214028.33457831881</v>
      </c>
      <c r="N9" s="147">
        <v>40749.231296216567</v>
      </c>
      <c r="O9" s="147">
        <v>17056.623058748759</v>
      </c>
      <c r="P9" s="147">
        <v>83813.374857550982</v>
      </c>
      <c r="Q9" s="147">
        <v>-1136.6522534580938</v>
      </c>
      <c r="R9" s="146">
        <v>54897.308715915358</v>
      </c>
      <c r="S9" s="160">
        <f t="shared" si="0"/>
        <v>658531.95802019327</v>
      </c>
    </row>
    <row r="10" spans="1:19" x14ac:dyDescent="0.15">
      <c r="B10" s="102"/>
      <c r="C10" s="102">
        <v>6</v>
      </c>
      <c r="D10" s="65" t="s">
        <v>19</v>
      </c>
      <c r="E10" s="148">
        <v>6882.0139988010833</v>
      </c>
      <c r="F10" s="147">
        <v>154897.14818794507</v>
      </c>
      <c r="G10" s="147">
        <v>8368.4412510974325</v>
      </c>
      <c r="H10" s="147">
        <v>5713.8227165123444</v>
      </c>
      <c r="I10" s="147">
        <v>28013.273377088935</v>
      </c>
      <c r="J10" s="147">
        <v>806.011646058613</v>
      </c>
      <c r="K10" s="146">
        <v>66045.693588992814</v>
      </c>
      <c r="L10" s="148">
        <v>11731.940064463579</v>
      </c>
      <c r="M10" s="147">
        <v>331951.0880954733</v>
      </c>
      <c r="N10" s="147">
        <v>30467.908664900337</v>
      </c>
      <c r="O10" s="147">
        <v>19524.802614047076</v>
      </c>
      <c r="P10" s="147">
        <v>102707.09164897252</v>
      </c>
      <c r="Q10" s="147">
        <v>118.3569107006283</v>
      </c>
      <c r="R10" s="146">
        <v>38874.388430133586</v>
      </c>
      <c r="S10" s="160">
        <f t="shared" si="0"/>
        <v>806101.98119518731</v>
      </c>
    </row>
    <row r="11" spans="1:19" x14ac:dyDescent="0.15">
      <c r="B11" s="102"/>
      <c r="C11" s="102">
        <v>7</v>
      </c>
      <c r="D11" s="65" t="s">
        <v>18</v>
      </c>
      <c r="E11" s="148">
        <v>1308.0267011111002</v>
      </c>
      <c r="F11" s="147">
        <v>305661.17290579702</v>
      </c>
      <c r="G11" s="147">
        <v>16625.560867805794</v>
      </c>
      <c r="H11" s="147">
        <v>5181.3013107397892</v>
      </c>
      <c r="I11" s="147">
        <v>10539.130672313197</v>
      </c>
      <c r="J11" s="147">
        <v>60.546928284236742</v>
      </c>
      <c r="K11" s="146">
        <v>56371.33157612884</v>
      </c>
      <c r="L11" s="148">
        <v>1596.4586436720931</v>
      </c>
      <c r="M11" s="147">
        <v>75352.237013144753</v>
      </c>
      <c r="N11" s="147">
        <v>11984.959451830618</v>
      </c>
      <c r="O11" s="147">
        <v>5871.0993063245205</v>
      </c>
      <c r="P11" s="147">
        <v>30071.332373142919</v>
      </c>
      <c r="Q11" s="147">
        <v>-360.10003492309028</v>
      </c>
      <c r="R11" s="146">
        <v>15619.922785532912</v>
      </c>
      <c r="S11" s="160">
        <f t="shared" si="0"/>
        <v>535882.98050090473</v>
      </c>
    </row>
    <row r="12" spans="1:19" x14ac:dyDescent="0.15">
      <c r="B12" s="102"/>
      <c r="C12" s="102">
        <v>8</v>
      </c>
      <c r="D12" s="65" t="s">
        <v>17</v>
      </c>
      <c r="E12" s="148">
        <v>745.94237284630856</v>
      </c>
      <c r="F12" s="147">
        <v>809394.7447664853</v>
      </c>
      <c r="G12" s="147">
        <v>6909.6044078320447</v>
      </c>
      <c r="H12" s="147">
        <v>1393.4860781574034</v>
      </c>
      <c r="I12" s="147">
        <v>5129.3066502871197</v>
      </c>
      <c r="J12" s="147">
        <v>29.799160160500872</v>
      </c>
      <c r="K12" s="146">
        <v>8069.3793775893528</v>
      </c>
      <c r="L12" s="148">
        <v>786.46739157529521</v>
      </c>
      <c r="M12" s="147">
        <v>25669.228349643978</v>
      </c>
      <c r="N12" s="147">
        <v>5795.2454319089948</v>
      </c>
      <c r="O12" s="147">
        <v>1878.105278516671</v>
      </c>
      <c r="P12" s="147">
        <v>15807.204655963807</v>
      </c>
      <c r="Q12" s="147">
        <v>-62.567123133662463</v>
      </c>
      <c r="R12" s="146">
        <v>4799.0419402781572</v>
      </c>
      <c r="S12" s="160">
        <f t="shared" si="0"/>
        <v>886344.98873811122</v>
      </c>
    </row>
    <row r="13" spans="1:19" x14ac:dyDescent="0.15">
      <c r="B13" s="102"/>
      <c r="C13" s="102">
        <v>9</v>
      </c>
      <c r="D13" s="65" t="s">
        <v>16</v>
      </c>
      <c r="E13" s="148">
        <v>5487.7116835605639</v>
      </c>
      <c r="F13" s="147">
        <v>87514.337219999186</v>
      </c>
      <c r="G13" s="147">
        <v>16592.596741665569</v>
      </c>
      <c r="H13" s="147">
        <v>11076.327645381501</v>
      </c>
      <c r="I13" s="147">
        <v>25398.149048366351</v>
      </c>
      <c r="J13" s="147">
        <v>1100.8042052085784</v>
      </c>
      <c r="K13" s="146">
        <v>134326.98625425491</v>
      </c>
      <c r="L13" s="148">
        <v>3750.2009802863095</v>
      </c>
      <c r="M13" s="147">
        <v>156825.78366589607</v>
      </c>
      <c r="N13" s="147">
        <v>27641.444009878414</v>
      </c>
      <c r="O13" s="147">
        <v>13682.44342642121</v>
      </c>
      <c r="P13" s="147">
        <v>64125.938078790823</v>
      </c>
      <c r="Q13" s="147">
        <v>-642.98419020740369</v>
      </c>
      <c r="R13" s="146">
        <v>41573.226580555223</v>
      </c>
      <c r="S13" s="160">
        <f t="shared" si="0"/>
        <v>588452.96535005735</v>
      </c>
    </row>
    <row r="14" spans="1:19" x14ac:dyDescent="0.15">
      <c r="B14" s="102"/>
      <c r="C14" s="102">
        <v>10</v>
      </c>
      <c r="D14" s="65" t="s">
        <v>15</v>
      </c>
      <c r="E14" s="148">
        <v>2097.6314482764274</v>
      </c>
      <c r="F14" s="147">
        <v>118571.30558963509</v>
      </c>
      <c r="G14" s="147">
        <v>10152.038182787803</v>
      </c>
      <c r="H14" s="147">
        <v>5010.5386554598645</v>
      </c>
      <c r="I14" s="147">
        <v>28099.521554104129</v>
      </c>
      <c r="J14" s="147">
        <v>-74.642831502919066</v>
      </c>
      <c r="K14" s="146">
        <v>13309.095032200928</v>
      </c>
      <c r="L14" s="148">
        <v>1893.5289177222355</v>
      </c>
      <c r="M14" s="147">
        <v>84449.447803939067</v>
      </c>
      <c r="N14" s="147">
        <v>13994.839838155844</v>
      </c>
      <c r="O14" s="147">
        <v>4686.2884078196412</v>
      </c>
      <c r="P14" s="147">
        <v>28179.044088663173</v>
      </c>
      <c r="Q14" s="147">
        <v>-156.16934951784259</v>
      </c>
      <c r="R14" s="146">
        <v>8349.4127984913248</v>
      </c>
      <c r="S14" s="160">
        <f t="shared" si="0"/>
        <v>318561.88013623474</v>
      </c>
    </row>
    <row r="15" spans="1:19" x14ac:dyDescent="0.15">
      <c r="B15" s="102"/>
      <c r="C15" s="102">
        <v>11</v>
      </c>
      <c r="D15" s="65" t="s">
        <v>14</v>
      </c>
      <c r="E15" s="148">
        <v>27.932143114909614</v>
      </c>
      <c r="F15" s="147">
        <v>15853.557613185862</v>
      </c>
      <c r="G15" s="147">
        <v>473788.15384077659</v>
      </c>
      <c r="H15" s="147">
        <v>305.73034549042728</v>
      </c>
      <c r="I15" s="147">
        <v>510.35307432269207</v>
      </c>
      <c r="J15" s="147">
        <v>-0.88505067090026257</v>
      </c>
      <c r="K15" s="146">
        <v>5874.2671751632051</v>
      </c>
      <c r="L15" s="148">
        <v>25.518108912407271</v>
      </c>
      <c r="M15" s="147">
        <v>775.53557268942234</v>
      </c>
      <c r="N15" s="147">
        <v>176.21652222377543</v>
      </c>
      <c r="O15" s="147">
        <v>97.251576970713757</v>
      </c>
      <c r="P15" s="147">
        <v>500.65808885958756</v>
      </c>
      <c r="Q15" s="147">
        <v>-6.9497516166950808</v>
      </c>
      <c r="R15" s="146">
        <v>252.66029478709149</v>
      </c>
      <c r="S15" s="160">
        <f t="shared" si="0"/>
        <v>498179.99955420912</v>
      </c>
    </row>
    <row r="16" spans="1:19" x14ac:dyDescent="0.15">
      <c r="B16" s="102"/>
      <c r="C16" s="102">
        <v>12</v>
      </c>
      <c r="D16" s="65" t="s">
        <v>13</v>
      </c>
      <c r="E16" s="148">
        <v>76300.135375459169</v>
      </c>
      <c r="F16" s="147">
        <v>826403.59388114035</v>
      </c>
      <c r="G16" s="147">
        <v>817509.51408315671</v>
      </c>
      <c r="H16" s="147">
        <v>30405.33281599871</v>
      </c>
      <c r="I16" s="147">
        <v>150990.2158680727</v>
      </c>
      <c r="J16" s="147">
        <v>163.45449419738461</v>
      </c>
      <c r="K16" s="146">
        <v>141612.58449443316</v>
      </c>
      <c r="L16" s="148">
        <v>22717.844523163945</v>
      </c>
      <c r="M16" s="147">
        <v>284027.09837447602</v>
      </c>
      <c r="N16" s="147">
        <v>208235.9571117317</v>
      </c>
      <c r="O16" s="147">
        <v>25662.273907975694</v>
      </c>
      <c r="P16" s="147">
        <v>132778.41220287012</v>
      </c>
      <c r="Q16" s="147">
        <v>-1177.5115024935844</v>
      </c>
      <c r="R16" s="146">
        <v>49853.935798535502</v>
      </c>
      <c r="S16" s="160">
        <f t="shared" si="0"/>
        <v>2765482.8414287176</v>
      </c>
    </row>
    <row r="17" spans="2:19" x14ac:dyDescent="0.15">
      <c r="B17" s="92"/>
      <c r="C17" s="92">
        <v>13</v>
      </c>
      <c r="D17" s="57" t="s">
        <v>12</v>
      </c>
      <c r="E17" s="142">
        <v>200.89713542680582</v>
      </c>
      <c r="F17" s="141">
        <v>4707.7930583369907</v>
      </c>
      <c r="G17" s="141">
        <v>1943.0350372081919</v>
      </c>
      <c r="H17" s="141">
        <v>2198.9129287143583</v>
      </c>
      <c r="I17" s="141">
        <v>3670.6267136718529</v>
      </c>
      <c r="J17" s="141">
        <v>-6.36557473445448</v>
      </c>
      <c r="K17" s="140">
        <v>42249.656367830816</v>
      </c>
      <c r="L17" s="142">
        <v>183.53460960449664</v>
      </c>
      <c r="M17" s="141">
        <v>5577.9062255959816</v>
      </c>
      <c r="N17" s="141">
        <v>1267.4070293852244</v>
      </c>
      <c r="O17" s="141">
        <v>699.46524148829644</v>
      </c>
      <c r="P17" s="141">
        <v>3600.8971981266395</v>
      </c>
      <c r="Q17" s="141">
        <v>-49.984893245681498</v>
      </c>
      <c r="R17" s="140">
        <v>1817.2157163166266</v>
      </c>
      <c r="S17" s="160">
        <f t="shared" si="0"/>
        <v>68060.996793726139</v>
      </c>
    </row>
    <row r="18" spans="2:19" x14ac:dyDescent="0.15">
      <c r="B18" s="82" t="s">
        <v>25</v>
      </c>
      <c r="C18" s="82">
        <v>1</v>
      </c>
      <c r="D18" s="71" t="s">
        <v>24</v>
      </c>
      <c r="E18" s="154">
        <v>2188.9814333320292</v>
      </c>
      <c r="F18" s="153">
        <v>61227.253771622549</v>
      </c>
      <c r="G18" s="153">
        <v>7445.8875933708441</v>
      </c>
      <c r="H18" s="153">
        <v>4989.4485368158948</v>
      </c>
      <c r="I18" s="153">
        <v>26113.953903111335</v>
      </c>
      <c r="J18" s="153">
        <v>-531.83282359670193</v>
      </c>
      <c r="K18" s="152">
        <v>60686.704499229032</v>
      </c>
      <c r="L18" s="151">
        <v>161959.08276410238</v>
      </c>
      <c r="M18" s="150">
        <v>6157888.3270195927</v>
      </c>
      <c r="N18" s="150">
        <v>738989.29663202423</v>
      </c>
      <c r="O18" s="150">
        <v>395708.39578783588</v>
      </c>
      <c r="P18" s="150">
        <v>2004180.3667736985</v>
      </c>
      <c r="Q18" s="150">
        <v>149224.78792116567</v>
      </c>
      <c r="R18" s="149">
        <v>2434750.0188999847</v>
      </c>
      <c r="S18" s="159">
        <f t="shared" si="0"/>
        <v>12204820.672712291</v>
      </c>
    </row>
    <row r="19" spans="2:19" x14ac:dyDescent="0.15">
      <c r="B19" s="102"/>
      <c r="C19" s="102">
        <v>2</v>
      </c>
      <c r="D19" s="65" t="s">
        <v>23</v>
      </c>
      <c r="E19" s="148">
        <v>85.518400981465533</v>
      </c>
      <c r="F19" s="147">
        <v>2491.7953465891014</v>
      </c>
      <c r="G19" s="147">
        <v>376.54532558911211</v>
      </c>
      <c r="H19" s="147">
        <v>308.36518451860451</v>
      </c>
      <c r="I19" s="147">
        <v>1377.6175439110359</v>
      </c>
      <c r="J19" s="147">
        <v>-81.310934458090188</v>
      </c>
      <c r="K19" s="146">
        <v>3498.743919349286</v>
      </c>
      <c r="L19" s="145">
        <v>5119.7990455722083</v>
      </c>
      <c r="M19" s="144">
        <v>201214.97915959146</v>
      </c>
      <c r="N19" s="144">
        <v>37500.957228479681</v>
      </c>
      <c r="O19" s="144">
        <v>20951.897747527113</v>
      </c>
      <c r="P19" s="144">
        <v>91116.951682266677</v>
      </c>
      <c r="Q19" s="144">
        <v>-2030.0954810206704</v>
      </c>
      <c r="R19" s="143">
        <v>134164.20975646278</v>
      </c>
      <c r="S19" s="160">
        <f t="shared" si="0"/>
        <v>496095.97392535972</v>
      </c>
    </row>
    <row r="20" spans="2:19" x14ac:dyDescent="0.15">
      <c r="B20" s="102"/>
      <c r="C20" s="102">
        <v>3</v>
      </c>
      <c r="D20" s="65" t="s">
        <v>22</v>
      </c>
      <c r="E20" s="148">
        <v>53948.339473574531</v>
      </c>
      <c r="F20" s="147">
        <v>1335683.7025832713</v>
      </c>
      <c r="G20" s="147">
        <v>199952.85597869585</v>
      </c>
      <c r="H20" s="147">
        <v>166887.96362515728</v>
      </c>
      <c r="I20" s="147">
        <v>858909.33831653756</v>
      </c>
      <c r="J20" s="147">
        <v>-41762.732455653364</v>
      </c>
      <c r="K20" s="146">
        <v>1519725.5896320129</v>
      </c>
      <c r="L20" s="145">
        <v>3022737.6702810889</v>
      </c>
      <c r="M20" s="144">
        <v>88014957.153758317</v>
      </c>
      <c r="N20" s="144">
        <v>16697000.851617668</v>
      </c>
      <c r="O20" s="144">
        <v>13092515.34233639</v>
      </c>
      <c r="P20" s="144">
        <v>59896944.257608503</v>
      </c>
      <c r="Q20" s="144">
        <v>-1495112.9194611716</v>
      </c>
      <c r="R20" s="143">
        <v>85323703.566706032</v>
      </c>
      <c r="S20" s="160">
        <f t="shared" si="0"/>
        <v>268646090.98000044</v>
      </c>
    </row>
    <row r="21" spans="2:19" x14ac:dyDescent="0.15">
      <c r="B21" s="102"/>
      <c r="C21" s="102">
        <v>4</v>
      </c>
      <c r="D21" s="65" t="s">
        <v>21</v>
      </c>
      <c r="E21" s="148">
        <v>610.54209642337423</v>
      </c>
      <c r="F21" s="147">
        <v>14563.183261290309</v>
      </c>
      <c r="G21" s="147">
        <v>2244.806831141836</v>
      </c>
      <c r="H21" s="147">
        <v>1284.3378607580512</v>
      </c>
      <c r="I21" s="147">
        <v>7685.2105535003539</v>
      </c>
      <c r="J21" s="147">
        <v>-161.84956148811136</v>
      </c>
      <c r="K21" s="146">
        <v>9573.4615400899002</v>
      </c>
      <c r="L21" s="145">
        <v>60700.639657821004</v>
      </c>
      <c r="M21" s="144">
        <v>2692331.2023746576</v>
      </c>
      <c r="N21" s="144">
        <v>896040.1009683914</v>
      </c>
      <c r="O21" s="144">
        <v>22595507.109282568</v>
      </c>
      <c r="P21" s="144">
        <v>41046843.481671587</v>
      </c>
      <c r="Q21" s="144">
        <v>-4236.08129699243</v>
      </c>
      <c r="R21" s="143">
        <v>624765.78865630343</v>
      </c>
      <c r="S21" s="160">
        <f t="shared" si="0"/>
        <v>67947751.93389605</v>
      </c>
    </row>
    <row r="22" spans="2:19" x14ac:dyDescent="0.15">
      <c r="B22" s="102"/>
      <c r="C22" s="102">
        <v>5</v>
      </c>
      <c r="D22" s="65" t="s">
        <v>20</v>
      </c>
      <c r="E22" s="148">
        <v>3487.413157329906</v>
      </c>
      <c r="F22" s="147">
        <v>99245.889822148762</v>
      </c>
      <c r="G22" s="147">
        <v>15416.250491723078</v>
      </c>
      <c r="H22" s="147">
        <v>7144.5946575767121</v>
      </c>
      <c r="I22" s="147">
        <v>40883.613518637023</v>
      </c>
      <c r="J22" s="147">
        <v>-1028.8720538462871</v>
      </c>
      <c r="K22" s="146">
        <v>71363.857343549651</v>
      </c>
      <c r="L22" s="145">
        <v>294471.89922008081</v>
      </c>
      <c r="M22" s="144">
        <v>16713456.711687453</v>
      </c>
      <c r="N22" s="144">
        <v>3041849.4153799918</v>
      </c>
      <c r="O22" s="144">
        <v>710222.75097943272</v>
      </c>
      <c r="P22" s="144">
        <v>3117802.6503267535</v>
      </c>
      <c r="Q22" s="144">
        <v>-32781.885545390993</v>
      </c>
      <c r="R22" s="143">
        <v>3042431.2876976775</v>
      </c>
      <c r="S22" s="160">
        <f t="shared" si="0"/>
        <v>27123965.576683115</v>
      </c>
    </row>
    <row r="23" spans="2:19" x14ac:dyDescent="0.15">
      <c r="B23" s="102"/>
      <c r="C23" s="102">
        <v>6</v>
      </c>
      <c r="D23" s="65" t="s">
        <v>19</v>
      </c>
      <c r="E23" s="148">
        <v>27194.562872749393</v>
      </c>
      <c r="F23" s="147">
        <v>610633.58515073033</v>
      </c>
      <c r="G23" s="147">
        <v>42730.686864644682</v>
      </c>
      <c r="H23" s="147">
        <v>29175.453834910812</v>
      </c>
      <c r="I23" s="147">
        <v>154185.48226263846</v>
      </c>
      <c r="J23" s="147">
        <v>807.02837589442629</v>
      </c>
      <c r="K23" s="146">
        <v>194491.92674026961</v>
      </c>
      <c r="L23" s="145">
        <v>2000042.5344996075</v>
      </c>
      <c r="M23" s="144">
        <v>55889489.259789862</v>
      </c>
      <c r="N23" s="144">
        <v>4332075.0003920048</v>
      </c>
      <c r="O23" s="144">
        <v>2695697.2248875694</v>
      </c>
      <c r="P23" s="144">
        <v>14282407.761324286</v>
      </c>
      <c r="Q23" s="144">
        <v>99581.849503397389</v>
      </c>
      <c r="R23" s="143">
        <v>11553483.419318745</v>
      </c>
      <c r="S23" s="160">
        <f t="shared" si="0"/>
        <v>91911995.77581732</v>
      </c>
    </row>
    <row r="24" spans="2:19" x14ac:dyDescent="0.15">
      <c r="B24" s="102"/>
      <c r="C24" s="102">
        <v>7</v>
      </c>
      <c r="D24" s="65" t="s">
        <v>18</v>
      </c>
      <c r="E24" s="148">
        <v>1999.4271944966295</v>
      </c>
      <c r="F24" s="147">
        <v>71249.676419396652</v>
      </c>
      <c r="G24" s="147">
        <v>7948.3449049520113</v>
      </c>
      <c r="H24" s="147">
        <v>4102.3627665765907</v>
      </c>
      <c r="I24" s="147">
        <v>22640.755708858909</v>
      </c>
      <c r="J24" s="147">
        <v>-396.92024560248501</v>
      </c>
      <c r="K24" s="146">
        <v>28883.132418692207</v>
      </c>
      <c r="L24" s="145">
        <v>184065.99094646511</v>
      </c>
      <c r="M24" s="144">
        <v>26084034.350486234</v>
      </c>
      <c r="N24" s="144">
        <v>2344951.1978476411</v>
      </c>
      <c r="O24" s="144">
        <v>628395.13605548674</v>
      </c>
      <c r="P24" s="144">
        <v>2635643.7730812067</v>
      </c>
      <c r="Q24" s="144">
        <v>-9978.4664854875318</v>
      </c>
      <c r="R24" s="143">
        <v>3794075.7708700104</v>
      </c>
      <c r="S24" s="160">
        <f t="shared" si="0"/>
        <v>35797614.531968929</v>
      </c>
    </row>
    <row r="25" spans="2:19" x14ac:dyDescent="0.15">
      <c r="B25" s="102"/>
      <c r="C25" s="102">
        <v>8</v>
      </c>
      <c r="D25" s="65" t="s">
        <v>17</v>
      </c>
      <c r="E25" s="148">
        <v>3384.6801486456038</v>
      </c>
      <c r="F25" s="147">
        <v>108169.91693396842</v>
      </c>
      <c r="G25" s="147">
        <v>17626.899579247118</v>
      </c>
      <c r="H25" s="147">
        <v>5866.1856433997955</v>
      </c>
      <c r="I25" s="147">
        <v>32330.251184986402</v>
      </c>
      <c r="J25" s="147">
        <v>-132.38409273913484</v>
      </c>
      <c r="K25" s="146">
        <v>33744.902771022214</v>
      </c>
      <c r="L25" s="145">
        <v>244613.3829906614</v>
      </c>
      <c r="M25" s="144">
        <v>76636468.843127578</v>
      </c>
      <c r="N25" s="144">
        <v>2329339.3792650872</v>
      </c>
      <c r="O25" s="144">
        <v>555890.61808941932</v>
      </c>
      <c r="P25" s="144">
        <v>8121280.8534244094</v>
      </c>
      <c r="Q25" s="144">
        <v>-2753.1086701222998</v>
      </c>
      <c r="R25" s="143">
        <v>1576623.4132952145</v>
      </c>
      <c r="S25" s="160">
        <f t="shared" si="0"/>
        <v>89662453.833690792</v>
      </c>
    </row>
    <row r="26" spans="2:19" x14ac:dyDescent="0.15">
      <c r="B26" s="102"/>
      <c r="C26" s="102">
        <v>9</v>
      </c>
      <c r="D26" s="65" t="s">
        <v>16</v>
      </c>
      <c r="E26" s="148">
        <v>5744.0087670515177</v>
      </c>
      <c r="F26" s="147">
        <v>127434.80898984049</v>
      </c>
      <c r="G26" s="147">
        <v>20829.34800289237</v>
      </c>
      <c r="H26" s="147">
        <v>12086.2056323783</v>
      </c>
      <c r="I26" s="147">
        <v>52579.397667255304</v>
      </c>
      <c r="J26" s="147">
        <v>-647.41042304200118</v>
      </c>
      <c r="K26" s="146">
        <v>86269.693449145489</v>
      </c>
      <c r="L26" s="145">
        <v>649819.82597430691</v>
      </c>
      <c r="M26" s="144">
        <v>18579129.906234082</v>
      </c>
      <c r="N26" s="144">
        <v>3465495.0800555618</v>
      </c>
      <c r="O26" s="144">
        <v>1401649.8691811201</v>
      </c>
      <c r="P26" s="144">
        <v>5242920.6945950007</v>
      </c>
      <c r="Q26" s="144">
        <v>34026.365893601396</v>
      </c>
      <c r="R26" s="143">
        <v>9691705.803056499</v>
      </c>
      <c r="S26" s="160">
        <f t="shared" si="0"/>
        <v>39369043.597075693</v>
      </c>
    </row>
    <row r="27" spans="2:19" x14ac:dyDescent="0.15">
      <c r="B27" s="102"/>
      <c r="C27" s="102">
        <v>10</v>
      </c>
      <c r="D27" s="65" t="s">
        <v>15</v>
      </c>
      <c r="E27" s="148">
        <v>7004.7493433540631</v>
      </c>
      <c r="F27" s="147">
        <v>231889.22457072602</v>
      </c>
      <c r="G27" s="147">
        <v>34536.872386188355</v>
      </c>
      <c r="H27" s="147">
        <v>19237.237175541857</v>
      </c>
      <c r="I27" s="147">
        <v>133044.50062071939</v>
      </c>
      <c r="J27" s="147">
        <v>-566.18908278358447</v>
      </c>
      <c r="K27" s="146">
        <v>58758.121825613467</v>
      </c>
      <c r="L27" s="145">
        <v>669471.56496594625</v>
      </c>
      <c r="M27" s="144">
        <v>28735651.877879065</v>
      </c>
      <c r="N27" s="144">
        <v>6527369.5025645224</v>
      </c>
      <c r="O27" s="144">
        <v>2606883.2544868016</v>
      </c>
      <c r="P27" s="144">
        <v>21588005.083718836</v>
      </c>
      <c r="Q27" s="144">
        <v>-50446.644544547424</v>
      </c>
      <c r="R27" s="143">
        <v>4097193.1390262782</v>
      </c>
      <c r="S27" s="160">
        <f t="shared" si="0"/>
        <v>64658032.294936255</v>
      </c>
    </row>
    <row r="28" spans="2:19" x14ac:dyDescent="0.15">
      <c r="B28" s="102"/>
      <c r="C28" s="102">
        <v>11</v>
      </c>
      <c r="D28" s="65" t="s">
        <v>14</v>
      </c>
      <c r="E28" s="148">
        <v>57.466836920125878</v>
      </c>
      <c r="F28" s="147">
        <v>1320.6785379166088</v>
      </c>
      <c r="G28" s="147">
        <v>306.67589846651748</v>
      </c>
      <c r="H28" s="147">
        <v>274.9445268143557</v>
      </c>
      <c r="I28" s="147">
        <v>846.08106159228191</v>
      </c>
      <c r="J28" s="147">
        <v>-12.23581204999191</v>
      </c>
      <c r="K28" s="146">
        <v>1003.2113580453662</v>
      </c>
      <c r="L28" s="145">
        <v>4192.499017444301</v>
      </c>
      <c r="M28" s="144">
        <v>1352465.0299233855</v>
      </c>
      <c r="N28" s="144">
        <v>40176117.596279576</v>
      </c>
      <c r="O28" s="144">
        <v>33157.982316413327</v>
      </c>
      <c r="P28" s="144">
        <v>88924.891805348132</v>
      </c>
      <c r="Q28" s="144">
        <v>-311.99101994500631</v>
      </c>
      <c r="R28" s="143">
        <v>470177.15138566482</v>
      </c>
      <c r="S28" s="160">
        <f t="shared" si="0"/>
        <v>42128519.982115597</v>
      </c>
    </row>
    <row r="29" spans="2:19" x14ac:dyDescent="0.15">
      <c r="B29" s="102"/>
      <c r="C29" s="102">
        <v>12</v>
      </c>
      <c r="D29" s="65" t="s">
        <v>13</v>
      </c>
      <c r="E29" s="148">
        <v>30472.974861903262</v>
      </c>
      <c r="F29" s="147">
        <v>417210.74804547639</v>
      </c>
      <c r="G29" s="147">
        <v>128140.3033423693</v>
      </c>
      <c r="H29" s="147">
        <v>49891.051363443185</v>
      </c>
      <c r="I29" s="147">
        <v>520542.18544130324</v>
      </c>
      <c r="J29" s="147">
        <v>-2042.4729835883936</v>
      </c>
      <c r="K29" s="146">
        <v>210365.66960592635</v>
      </c>
      <c r="L29" s="145">
        <v>6512906.5252571693</v>
      </c>
      <c r="M29" s="144">
        <v>95922038.439478099</v>
      </c>
      <c r="N29" s="144">
        <v>89355561.845986009</v>
      </c>
      <c r="O29" s="144">
        <v>7688857.0693949452</v>
      </c>
      <c r="P29" s="144">
        <v>35009985.380992502</v>
      </c>
      <c r="Q29" s="144">
        <v>-62634.553833410515</v>
      </c>
      <c r="R29" s="143">
        <v>14208804.060557589</v>
      </c>
      <c r="S29" s="160">
        <f t="shared" si="0"/>
        <v>249990099.22750974</v>
      </c>
    </row>
    <row r="30" spans="2:19" x14ac:dyDescent="0.15">
      <c r="B30" s="92"/>
      <c r="C30" s="92">
        <v>13</v>
      </c>
      <c r="D30" s="57" t="s">
        <v>12</v>
      </c>
      <c r="E30" s="142">
        <v>568.10171079910981</v>
      </c>
      <c r="F30" s="141">
        <v>13055.87321343123</v>
      </c>
      <c r="G30" s="141">
        <v>3031.7155409447414</v>
      </c>
      <c r="H30" s="141">
        <v>2718.0277257157422</v>
      </c>
      <c r="I30" s="141">
        <v>8364.1300674575141</v>
      </c>
      <c r="J30" s="141">
        <v>-120.9599506629943</v>
      </c>
      <c r="K30" s="140">
        <v>9917.4779636961903</v>
      </c>
      <c r="L30" s="139">
        <v>41445.918933108333</v>
      </c>
      <c r="M30" s="138">
        <v>1330263.8479607215</v>
      </c>
      <c r="N30" s="138">
        <v>406655.45336444315</v>
      </c>
      <c r="O30" s="138">
        <v>327790.9049837396</v>
      </c>
      <c r="P30" s="138">
        <v>879087.58989920327</v>
      </c>
      <c r="Q30" s="138">
        <v>-3084.2594039249061</v>
      </c>
      <c r="R30" s="137">
        <v>4648045.0011909781</v>
      </c>
      <c r="S30" s="161">
        <f t="shared" si="0"/>
        <v>7667738.8231996503</v>
      </c>
    </row>
    <row r="31" spans="2:19" x14ac:dyDescent="0.15">
      <c r="B31" s="136"/>
      <c r="C31" s="135"/>
      <c r="D31" s="135" t="s">
        <v>61</v>
      </c>
      <c r="E31" s="134">
        <f>SUM(E5:E17)</f>
        <v>103701.16216826481</v>
      </c>
      <c r="F31" s="133">
        <f t="shared" ref="F31:R31" si="1">SUM(F5:F17)</f>
        <v>2728393.155976573</v>
      </c>
      <c r="G31" s="133">
        <f t="shared" si="1"/>
        <v>1408146.1315495747</v>
      </c>
      <c r="H31" s="133">
        <f t="shared" si="1"/>
        <v>428177.97339973034</v>
      </c>
      <c r="I31" s="133">
        <f t="shared" si="1"/>
        <v>865267.67115952063</v>
      </c>
      <c r="J31" s="133">
        <f t="shared" si="1"/>
        <v>4730.9569711533613</v>
      </c>
      <c r="K31" s="132">
        <f t="shared" si="1"/>
        <v>3424147.4211725416</v>
      </c>
      <c r="L31" s="133">
        <f t="shared" si="1"/>
        <v>127377.8278382455</v>
      </c>
      <c r="M31" s="133">
        <f t="shared" si="1"/>
        <v>4031775.6791344308</v>
      </c>
      <c r="N31" s="133">
        <f t="shared" si="1"/>
        <v>849898.20105446177</v>
      </c>
      <c r="O31" s="133">
        <f t="shared" si="1"/>
        <v>544073.71129800892</v>
      </c>
      <c r="P31" s="133">
        <f t="shared" si="1"/>
        <v>2807286.6056238282</v>
      </c>
      <c r="Q31" s="133">
        <f t="shared" si="1"/>
        <v>-40930.428275765786</v>
      </c>
      <c r="R31" s="132">
        <f t="shared" si="1"/>
        <v>1414983.201796951</v>
      </c>
      <c r="S31" s="160">
        <f t="shared" si="0"/>
        <v>18697029.270867523</v>
      </c>
    </row>
    <row r="32" spans="2:19" x14ac:dyDescent="0.15">
      <c r="B32" s="131"/>
      <c r="C32" s="130"/>
      <c r="D32" s="130" t="s">
        <v>60</v>
      </c>
      <c r="E32" s="129">
        <f>SUM(E18:E30)</f>
        <v>136746.76629756103</v>
      </c>
      <c r="F32" s="128">
        <f t="shared" ref="F32:R32" si="2">SUM(F18:F30)</f>
        <v>3094176.3366464083</v>
      </c>
      <c r="G32" s="128">
        <f t="shared" si="2"/>
        <v>480587.19274022582</v>
      </c>
      <c r="H32" s="128">
        <f t="shared" si="2"/>
        <v>303966.1785336071</v>
      </c>
      <c r="I32" s="128">
        <f t="shared" si="2"/>
        <v>1859502.5178505087</v>
      </c>
      <c r="J32" s="128">
        <f t="shared" si="2"/>
        <v>-46678.14204361671</v>
      </c>
      <c r="K32" s="127">
        <f t="shared" si="2"/>
        <v>2288282.4930666415</v>
      </c>
      <c r="L32" s="128">
        <f t="shared" si="2"/>
        <v>13851547.333553374</v>
      </c>
      <c r="M32" s="128">
        <f t="shared" si="2"/>
        <v>418309389.92887866</v>
      </c>
      <c r="N32" s="128">
        <f t="shared" si="2"/>
        <v>170348945.67758137</v>
      </c>
      <c r="O32" s="128">
        <f t="shared" si="2"/>
        <v>52753227.555529244</v>
      </c>
      <c r="P32" s="128">
        <f t="shared" si="2"/>
        <v>194005143.73690364</v>
      </c>
      <c r="Q32" s="128">
        <f t="shared" si="2"/>
        <v>-1380537.0024238487</v>
      </c>
      <c r="R32" s="127">
        <f t="shared" si="2"/>
        <v>141599922.63041744</v>
      </c>
      <c r="S32" s="162">
        <f t="shared" si="0"/>
        <v>997604223.20353115</v>
      </c>
    </row>
    <row r="33" spans="2:19" x14ac:dyDescent="0.15">
      <c r="B33" s="123"/>
      <c r="C33" s="122"/>
      <c r="D33" s="122" t="s">
        <v>57</v>
      </c>
      <c r="E33" s="126">
        <f>E31+E32</f>
        <v>240447.92846582585</v>
      </c>
      <c r="F33" s="125">
        <f t="shared" ref="F33:R33" si="3">F31+F32</f>
        <v>5822569.4926229808</v>
      </c>
      <c r="G33" s="125">
        <f t="shared" si="3"/>
        <v>1888733.3242898006</v>
      </c>
      <c r="H33" s="125">
        <f t="shared" si="3"/>
        <v>732144.15193333745</v>
      </c>
      <c r="I33" s="125">
        <f t="shared" si="3"/>
        <v>2724770.1890100292</v>
      </c>
      <c r="J33" s="125">
        <f t="shared" si="3"/>
        <v>-41947.185072463348</v>
      </c>
      <c r="K33" s="124">
        <f t="shared" si="3"/>
        <v>5712429.9142391831</v>
      </c>
      <c r="L33" s="125">
        <f t="shared" si="3"/>
        <v>13978925.16139162</v>
      </c>
      <c r="M33" s="125">
        <f t="shared" si="3"/>
        <v>422341165.60801309</v>
      </c>
      <c r="N33" s="125">
        <f t="shared" si="3"/>
        <v>171198843.87863582</v>
      </c>
      <c r="O33" s="125">
        <f t="shared" si="3"/>
        <v>53297301.266827255</v>
      </c>
      <c r="P33" s="125">
        <f t="shared" si="3"/>
        <v>196812430.34252748</v>
      </c>
      <c r="Q33" s="125">
        <f t="shared" si="3"/>
        <v>-1421467.4306996146</v>
      </c>
      <c r="R33" s="124">
        <f t="shared" si="3"/>
        <v>143014905.83221439</v>
      </c>
      <c r="S33" s="161">
        <f t="shared" si="0"/>
        <v>1016301252.4743987</v>
      </c>
    </row>
    <row r="35" spans="2:19" x14ac:dyDescent="0.15">
      <c r="B35" s="1" t="s">
        <v>74</v>
      </c>
    </row>
    <row r="36" spans="2:19" x14ac:dyDescent="0.15"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2:19" x14ac:dyDescent="0.15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2:19" ht="33.75" x14ac:dyDescent="0.1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2:19" x14ac:dyDescent="0.15">
      <c r="B39" s="82" t="s">
        <v>27</v>
      </c>
      <c r="C39" s="82">
        <v>1</v>
      </c>
      <c r="D39" s="71" t="s">
        <v>24</v>
      </c>
      <c r="E39" s="70">
        <v>4.1451273566115209E-3</v>
      </c>
      <c r="F39" s="69">
        <v>6.6798915989118813E-3</v>
      </c>
      <c r="G39" s="69">
        <v>1.2863774547308146E-3</v>
      </c>
      <c r="H39" s="69">
        <v>1.0400521116664078E-3</v>
      </c>
      <c r="I39" s="69">
        <v>1.0811678268563484E-3</v>
      </c>
      <c r="J39" s="69">
        <v>-1.7524710437303082E-2</v>
      </c>
      <c r="K39" s="68">
        <v>6.7758538297275645E-3</v>
      </c>
      <c r="L39" s="70">
        <v>1.6248816208579796E-4</v>
      </c>
      <c r="M39" s="69">
        <v>1.7758860341840897E-4</v>
      </c>
      <c r="N39" s="69">
        <v>6.9019070114291473E-5</v>
      </c>
      <c r="O39" s="69">
        <v>1.5800435432909008E-4</v>
      </c>
      <c r="P39" s="69">
        <v>2.0659505413694128E-4</v>
      </c>
      <c r="Q39" s="69">
        <v>-1.8833655486793645E-4</v>
      </c>
      <c r="R39" s="68">
        <v>2.6462047325617163E-4</v>
      </c>
      <c r="S39" s="68">
        <v>2.8166938515577415E-4</v>
      </c>
    </row>
    <row r="40" spans="2:19" x14ac:dyDescent="0.15">
      <c r="B40" s="102"/>
      <c r="C40" s="102">
        <v>2</v>
      </c>
      <c r="D40" s="65" t="s">
        <v>23</v>
      </c>
      <c r="E40" s="64">
        <v>6.0388073190050298E-5</v>
      </c>
      <c r="F40" s="63">
        <v>1.3002939389711993E-4</v>
      </c>
      <c r="G40" s="63">
        <v>5.8570676972752971E-5</v>
      </c>
      <c r="H40" s="63">
        <v>7.9355223464226414E-5</v>
      </c>
      <c r="I40" s="63">
        <v>5.8847323244461187E-5</v>
      </c>
      <c r="J40" s="63">
        <v>2.6940510874573207E-3</v>
      </c>
      <c r="K40" s="62">
        <v>5.7836394386054737E-4</v>
      </c>
      <c r="L40" s="64">
        <v>8.9149555386067014E-6</v>
      </c>
      <c r="M40" s="63">
        <v>1.0190777399241197E-5</v>
      </c>
      <c r="N40" s="63">
        <v>4.8792315050364445E-6</v>
      </c>
      <c r="O40" s="63">
        <v>1.4839283739137312E-5</v>
      </c>
      <c r="P40" s="63">
        <v>1.696450846487124E-5</v>
      </c>
      <c r="Q40" s="63">
        <v>-4.0528650587274428E-6</v>
      </c>
      <c r="R40" s="62">
        <v>2.2984867125245463E-5</v>
      </c>
      <c r="S40" s="62">
        <v>1.7832064781368043E-5</v>
      </c>
    </row>
    <row r="41" spans="2:19" x14ac:dyDescent="0.15">
      <c r="B41" s="102"/>
      <c r="C41" s="102">
        <v>3</v>
      </c>
      <c r="D41" s="65" t="s">
        <v>22</v>
      </c>
      <c r="E41" s="64">
        <v>4.8003666471152083E-2</v>
      </c>
      <c r="F41" s="63">
        <v>5.5191678457752892E-2</v>
      </c>
      <c r="G41" s="63">
        <v>2.0547473142764467E-2</v>
      </c>
      <c r="H41" s="63">
        <v>6.6922722912252153E-2</v>
      </c>
      <c r="I41" s="63">
        <v>6.3201759585957112E-2</v>
      </c>
      <c r="J41" s="63">
        <v>-9.2269724159170369E-2</v>
      </c>
      <c r="K41" s="62">
        <v>1.0331486202954185</v>
      </c>
      <c r="L41" s="64">
        <v>8.4493700549193185E-3</v>
      </c>
      <c r="M41" s="63">
        <v>9.5983704368086831E-3</v>
      </c>
      <c r="N41" s="63">
        <v>4.4042291526062765E-3</v>
      </c>
      <c r="O41" s="63">
        <v>1.4257112955485105E-2</v>
      </c>
      <c r="P41" s="63">
        <v>1.8755611264763491E-2</v>
      </c>
      <c r="Q41" s="63">
        <v>3.970986531337832E-2</v>
      </c>
      <c r="R41" s="62">
        <v>1.4678701825020722E-2</v>
      </c>
      <c r="S41" s="62">
        <v>1.8283107479679941E-2</v>
      </c>
    </row>
    <row r="42" spans="2:19" x14ac:dyDescent="0.15">
      <c r="B42" s="102"/>
      <c r="C42" s="102">
        <v>4</v>
      </c>
      <c r="D42" s="65" t="s">
        <v>21</v>
      </c>
      <c r="E42" s="64">
        <v>3.0379790671063596E-3</v>
      </c>
      <c r="F42" s="63">
        <v>8.7674831886553374E-3</v>
      </c>
      <c r="G42" s="63">
        <v>5.5986586337352789E-3</v>
      </c>
      <c r="H42" s="63">
        <v>0.860339806205346</v>
      </c>
      <c r="I42" s="63">
        <v>0.3215107728651988</v>
      </c>
      <c r="J42" s="63">
        <v>-8.5818164220063757E-4</v>
      </c>
      <c r="K42" s="62">
        <v>4.8841743407175347E-3</v>
      </c>
      <c r="L42" s="64">
        <v>6.2391992382718813E-5</v>
      </c>
      <c r="M42" s="63">
        <v>6.6815161563015709E-5</v>
      </c>
      <c r="N42" s="63">
        <v>3.5154923849610442E-5</v>
      </c>
      <c r="O42" s="63">
        <v>7.0169118186965801E-5</v>
      </c>
      <c r="P42" s="63">
        <v>9.2840111753518927E-5</v>
      </c>
      <c r="Q42" s="63">
        <v>1.6400543784726287E-4</v>
      </c>
      <c r="R42" s="62">
        <v>7.4573990567335357E-5</v>
      </c>
      <c r="S42" s="62">
        <v>1.6391152573531015E-3</v>
      </c>
    </row>
    <row r="43" spans="2:19" x14ac:dyDescent="0.15">
      <c r="B43" s="102"/>
      <c r="C43" s="102">
        <v>5</v>
      </c>
      <c r="D43" s="65" t="s">
        <v>20</v>
      </c>
      <c r="E43" s="64">
        <v>1.4874183866878263E-2</v>
      </c>
      <c r="F43" s="63">
        <v>3.6041381251126124E-2</v>
      </c>
      <c r="G43" s="63">
        <v>1.6744858310337968E-2</v>
      </c>
      <c r="H43" s="63">
        <v>7.5707596084241772E-3</v>
      </c>
      <c r="I43" s="63">
        <v>5.8851394029210344E-3</v>
      </c>
      <c r="J43" s="63">
        <v>-3.5407409467494004E-3</v>
      </c>
      <c r="K43" s="62">
        <v>2.5914026537092211E-2</v>
      </c>
      <c r="L43" s="64">
        <v>5.4558723442257732E-4</v>
      </c>
      <c r="M43" s="63">
        <v>7.391257324964425E-4</v>
      </c>
      <c r="N43" s="63">
        <v>3.6090699397645554E-4</v>
      </c>
      <c r="O43" s="63">
        <v>5.4366856154552923E-4</v>
      </c>
      <c r="P43" s="63">
        <v>6.8145448890171106E-4</v>
      </c>
      <c r="Q43" s="63">
        <v>1.204191756505201E-3</v>
      </c>
      <c r="R43" s="62">
        <v>6.8869142986143525E-4</v>
      </c>
      <c r="S43" s="62">
        <v>1.1508217345178999E-3</v>
      </c>
    </row>
    <row r="44" spans="2:19" x14ac:dyDescent="0.15">
      <c r="B44" s="102"/>
      <c r="C44" s="102">
        <v>6</v>
      </c>
      <c r="D44" s="65" t="s">
        <v>19</v>
      </c>
      <c r="E44" s="64">
        <v>4.5308600840077706E-2</v>
      </c>
      <c r="F44" s="63">
        <v>4.0811703659932676E-2</v>
      </c>
      <c r="G44" s="63">
        <v>6.5802410146446931E-3</v>
      </c>
      <c r="H44" s="63">
        <v>1.4576115542418078E-2</v>
      </c>
      <c r="I44" s="63">
        <v>1.7904305528395836E-2</v>
      </c>
      <c r="J44" s="63">
        <v>-3.3884543913003447E-2</v>
      </c>
      <c r="K44" s="62">
        <v>2.3933666115362653E-2</v>
      </c>
      <c r="L44" s="64">
        <v>1.2784057793633371E-3</v>
      </c>
      <c r="M44" s="63">
        <v>1.1463603247904369E-3</v>
      </c>
      <c r="N44" s="63">
        <v>2.698475769779572E-4</v>
      </c>
      <c r="O44" s="63">
        <v>6.2234014992754725E-4</v>
      </c>
      <c r="P44" s="63">
        <v>8.3507207250855804E-4</v>
      </c>
      <c r="Q44" s="63">
        <v>-1.2538963940599218E-4</v>
      </c>
      <c r="R44" s="62">
        <v>4.8768252541268734E-4</v>
      </c>
      <c r="S44" s="62">
        <v>1.4087086722204521E-3</v>
      </c>
    </row>
    <row r="45" spans="2:19" x14ac:dyDescent="0.15">
      <c r="B45" s="102"/>
      <c r="C45" s="102">
        <v>7</v>
      </c>
      <c r="D45" s="65" t="s">
        <v>18</v>
      </c>
      <c r="E45" s="64">
        <v>8.6115575613666309E-3</v>
      </c>
      <c r="F45" s="63">
        <v>8.0534427876249745E-2</v>
      </c>
      <c r="G45" s="63">
        <v>1.3072948023559445E-2</v>
      </c>
      <c r="H45" s="63">
        <v>1.3217639103007378E-2</v>
      </c>
      <c r="I45" s="63">
        <v>6.7359431017123082E-3</v>
      </c>
      <c r="J45" s="63">
        <v>-2.545378916392851E-3</v>
      </c>
      <c r="K45" s="62">
        <v>2.0427866755665668E-2</v>
      </c>
      <c r="L45" s="64">
        <v>1.739628693439183E-4</v>
      </c>
      <c r="M45" s="63">
        <v>2.6022151453599209E-4</v>
      </c>
      <c r="N45" s="63">
        <v>1.0614815423748867E-4</v>
      </c>
      <c r="O45" s="63">
        <v>1.8713740132301197E-4</v>
      </c>
      <c r="P45" s="63">
        <v>2.4449850000387359E-4</v>
      </c>
      <c r="Q45" s="63">
        <v>3.8149706055864285E-4</v>
      </c>
      <c r="R45" s="62">
        <v>1.9595326636431647E-4</v>
      </c>
      <c r="S45" s="62">
        <v>9.3648572951984571E-4</v>
      </c>
    </row>
    <row r="46" spans="2:19" x14ac:dyDescent="0.15">
      <c r="B46" s="102"/>
      <c r="C46" s="102">
        <v>8</v>
      </c>
      <c r="D46" s="65" t="s">
        <v>17</v>
      </c>
      <c r="E46" s="64">
        <v>4.9110050091269357E-3</v>
      </c>
      <c r="F46" s="63">
        <v>0.21325620809516899</v>
      </c>
      <c r="G46" s="63">
        <v>5.4331339559112856E-3</v>
      </c>
      <c r="H46" s="63">
        <v>3.5548204922905501E-3</v>
      </c>
      <c r="I46" s="63">
        <v>3.2783271051316397E-3</v>
      </c>
      <c r="J46" s="63">
        <v>-1.2527498280783989E-3</v>
      </c>
      <c r="K46" s="62">
        <v>2.9241850798521025E-3</v>
      </c>
      <c r="L46" s="64">
        <v>8.5699760921565632E-5</v>
      </c>
      <c r="M46" s="63">
        <v>8.8646146987638184E-5</v>
      </c>
      <c r="N46" s="63">
        <v>5.1327216284942631E-5</v>
      </c>
      <c r="O46" s="63">
        <v>5.986336167981938E-5</v>
      </c>
      <c r="P46" s="63">
        <v>1.2852233415135047E-4</v>
      </c>
      <c r="Q46" s="63">
        <v>6.6284841011472951E-5</v>
      </c>
      <c r="R46" s="62">
        <v>6.0204391310297257E-5</v>
      </c>
      <c r="S46" s="62">
        <v>1.5489378532022033E-3</v>
      </c>
    </row>
    <row r="47" spans="2:19" x14ac:dyDescent="0.15">
      <c r="B47" s="102"/>
      <c r="C47" s="102">
        <v>9</v>
      </c>
      <c r="D47" s="65" t="s">
        <v>16</v>
      </c>
      <c r="E47" s="64">
        <v>3.6129036970746084E-2</v>
      </c>
      <c r="F47" s="63">
        <v>2.3057940306844105E-2</v>
      </c>
      <c r="G47" s="63">
        <v>1.3047027796801398E-2</v>
      </c>
      <c r="H47" s="63">
        <v>2.8256009952529221E-2</v>
      </c>
      <c r="I47" s="63">
        <v>1.6232884115199464E-2</v>
      </c>
      <c r="J47" s="63">
        <v>-4.627755518596622E-2</v>
      </c>
      <c r="K47" s="62">
        <v>4.8677469560680753E-2</v>
      </c>
      <c r="L47" s="64">
        <v>4.0865181552487582E-4</v>
      </c>
      <c r="M47" s="63">
        <v>5.4158236784283332E-4</v>
      </c>
      <c r="N47" s="63">
        <v>2.4481420015645694E-4</v>
      </c>
      <c r="O47" s="63">
        <v>4.3611882085035604E-4</v>
      </c>
      <c r="P47" s="63">
        <v>5.2138347170837271E-4</v>
      </c>
      <c r="Q47" s="63">
        <v>6.8119009930724941E-4</v>
      </c>
      <c r="R47" s="62">
        <v>5.2153968067683272E-4</v>
      </c>
      <c r="S47" s="62">
        <v>1.0283547427254681E-3</v>
      </c>
    </row>
    <row r="48" spans="2:19" x14ac:dyDescent="0.15">
      <c r="B48" s="102"/>
      <c r="C48" s="102">
        <v>10</v>
      </c>
      <c r="D48" s="65" t="s">
        <v>15</v>
      </c>
      <c r="E48" s="64">
        <v>1.3810019278674502E-2</v>
      </c>
      <c r="F48" s="63">
        <v>3.1240710645130589E-2</v>
      </c>
      <c r="G48" s="63">
        <v>7.9827121955189425E-3</v>
      </c>
      <c r="H48" s="63">
        <v>1.27820189731603E-2</v>
      </c>
      <c r="I48" s="63">
        <v>1.7959429886472821E-2</v>
      </c>
      <c r="J48" s="63">
        <v>3.1379674403211447E-3</v>
      </c>
      <c r="K48" s="62">
        <v>4.8229554341665043E-3</v>
      </c>
      <c r="L48" s="64">
        <v>2.0633401624170269E-4</v>
      </c>
      <c r="M48" s="63">
        <v>2.9163783426145302E-4</v>
      </c>
      <c r="N48" s="63">
        <v>1.2394922349467054E-4</v>
      </c>
      <c r="O48" s="63">
        <v>1.4937233876197845E-4</v>
      </c>
      <c r="P48" s="63">
        <v>2.2911302784091049E-4</v>
      </c>
      <c r="Q48" s="63">
        <v>1.6544888090093323E-4</v>
      </c>
      <c r="R48" s="62">
        <v>1.047440971733705E-4</v>
      </c>
      <c r="S48" s="62">
        <v>5.567048508197431E-4</v>
      </c>
    </row>
    <row r="49" spans="2:19" x14ac:dyDescent="0.15">
      <c r="B49" s="102"/>
      <c r="C49" s="102">
        <v>11</v>
      </c>
      <c r="D49" s="65" t="s">
        <v>14</v>
      </c>
      <c r="E49" s="64">
        <v>1.838947615075818E-4</v>
      </c>
      <c r="F49" s="63">
        <v>4.1770342632774489E-3</v>
      </c>
      <c r="G49" s="63">
        <v>0.3725473058375145</v>
      </c>
      <c r="H49" s="63">
        <v>7.7992634034889697E-4</v>
      </c>
      <c r="I49" s="63">
        <v>3.2618527820825244E-4</v>
      </c>
      <c r="J49" s="63">
        <v>3.7207326308498869E-5</v>
      </c>
      <c r="K49" s="62">
        <v>2.1287194002035871E-3</v>
      </c>
      <c r="L49" s="64">
        <v>2.7806567143024469E-6</v>
      </c>
      <c r="M49" s="63">
        <v>2.6782355680638217E-6</v>
      </c>
      <c r="N49" s="63">
        <v>1.5607110441534366E-6</v>
      </c>
      <c r="O49" s="63">
        <v>3.0998295956703227E-6</v>
      </c>
      <c r="P49" s="63">
        <v>4.0706593981948482E-6</v>
      </c>
      <c r="Q49" s="63">
        <v>7.3627035719341513E-6</v>
      </c>
      <c r="R49" s="62">
        <v>3.169644992736916E-6</v>
      </c>
      <c r="S49" s="62">
        <v>8.7059764405772596E-4</v>
      </c>
    </row>
    <row r="50" spans="2:19" x14ac:dyDescent="0.15">
      <c r="B50" s="102"/>
      <c r="C50" s="102">
        <v>12</v>
      </c>
      <c r="D50" s="65" t="s">
        <v>13</v>
      </c>
      <c r="E50" s="64">
        <v>0.5023314945846995</v>
      </c>
      <c r="F50" s="63">
        <v>0.21773763411097624</v>
      </c>
      <c r="G50" s="63">
        <v>0.64282098338526172</v>
      </c>
      <c r="H50" s="63">
        <v>7.7564822400053857E-2</v>
      </c>
      <c r="I50" s="63">
        <v>9.650335825842507E-2</v>
      </c>
      <c r="J50" s="63">
        <v>-6.8715892797487962E-3</v>
      </c>
      <c r="K50" s="62">
        <v>5.1317627703560194E-2</v>
      </c>
      <c r="L50" s="64">
        <v>2.4755175677262072E-3</v>
      </c>
      <c r="M50" s="63">
        <v>9.8085955557465675E-4</v>
      </c>
      <c r="N50" s="63">
        <v>1.8443001482087587E-3</v>
      </c>
      <c r="O50" s="63">
        <v>8.1796798190837119E-4</v>
      </c>
      <c r="P50" s="63">
        <v>1.0795704764146694E-3</v>
      </c>
      <c r="Q50" s="63">
        <v>1.2474788486794698E-3</v>
      </c>
      <c r="R50" s="62">
        <v>6.2542188556066313E-4</v>
      </c>
      <c r="S50" s="62">
        <v>4.8328372246664699E-3</v>
      </c>
    </row>
    <row r="51" spans="2:19" x14ac:dyDescent="0.15">
      <c r="B51" s="92"/>
      <c r="C51" s="92">
        <v>13</v>
      </c>
      <c r="D51" s="57" t="s">
        <v>12</v>
      </c>
      <c r="E51" s="56">
        <v>1.3226314448871949E-3</v>
      </c>
      <c r="F51" s="55">
        <v>1.2403911720570348E-3</v>
      </c>
      <c r="G51" s="55">
        <v>1.5278399478579504E-3</v>
      </c>
      <c r="H51" s="55">
        <v>5.6094860668378195E-3</v>
      </c>
      <c r="I51" s="55">
        <v>2.3460315143328616E-3</v>
      </c>
      <c r="J51" s="55">
        <v>2.6760729534848786E-4</v>
      </c>
      <c r="K51" s="54">
        <v>1.5310448176820922E-2</v>
      </c>
      <c r="L51" s="56">
        <v>1.9999395184628436E-5</v>
      </c>
      <c r="M51" s="55">
        <v>1.9262748705272299E-5</v>
      </c>
      <c r="N51" s="55">
        <v>1.1225145765204169E-5</v>
      </c>
      <c r="O51" s="55">
        <v>2.2294991240718359E-5</v>
      </c>
      <c r="P51" s="55">
        <v>2.9277517626602511E-5</v>
      </c>
      <c r="Q51" s="55">
        <v>5.2954979161937059E-5</v>
      </c>
      <c r="R51" s="54">
        <v>2.2797126476874911E-5</v>
      </c>
      <c r="S51" s="54">
        <v>1.1894043019362674E-4</v>
      </c>
    </row>
    <row r="52" spans="2:19" x14ac:dyDescent="0.15">
      <c r="B52" s="82" t="s">
        <v>25</v>
      </c>
      <c r="C52" s="82">
        <v>1</v>
      </c>
      <c r="D52" s="71" t="s">
        <v>24</v>
      </c>
      <c r="E52" s="70">
        <v>1.441143334298073E-2</v>
      </c>
      <c r="F52" s="69">
        <v>1.6131920865366994E-2</v>
      </c>
      <c r="G52" s="69">
        <v>5.8548221182657669E-3</v>
      </c>
      <c r="H52" s="69">
        <v>1.2728217512840326E-2</v>
      </c>
      <c r="I52" s="69">
        <v>1.6690381125475492E-2</v>
      </c>
      <c r="J52" s="69">
        <v>2.235812938145634E-2</v>
      </c>
      <c r="K52" s="68">
        <v>2.199167340364324E-2</v>
      </c>
      <c r="L52" s="70">
        <v>1.7648353664299125E-2</v>
      </c>
      <c r="M52" s="69">
        <v>2.1265659658133481E-2</v>
      </c>
      <c r="N52" s="69">
        <v>6.5450659348511905E-3</v>
      </c>
      <c r="O52" s="69">
        <v>1.2612942995132562E-2</v>
      </c>
      <c r="P52" s="69">
        <v>1.629522388076907E-2</v>
      </c>
      <c r="Q52" s="69">
        <v>-0.15809167573829969</v>
      </c>
      <c r="R52" s="68">
        <v>3.0544147082847174E-2</v>
      </c>
      <c r="S52" s="68">
        <v>2.1328612415830523E-2</v>
      </c>
    </row>
    <row r="53" spans="2:19" x14ac:dyDescent="0.15">
      <c r="B53" s="102"/>
      <c r="C53" s="102">
        <v>2</v>
      </c>
      <c r="D53" s="65" t="s">
        <v>23</v>
      </c>
      <c r="E53" s="64">
        <v>5.6302110039676569E-4</v>
      </c>
      <c r="F53" s="63">
        <v>6.5652863500625794E-4</v>
      </c>
      <c r="G53" s="63">
        <v>2.9608369360175453E-4</v>
      </c>
      <c r="H53" s="63">
        <v>7.8664788562880133E-4</v>
      </c>
      <c r="I53" s="63">
        <v>8.8048565676135209E-4</v>
      </c>
      <c r="J53" s="63">
        <v>3.4182929523727326E-3</v>
      </c>
      <c r="K53" s="62">
        <v>1.2678762874377154E-3</v>
      </c>
      <c r="L53" s="64">
        <v>5.5789414649875082E-4</v>
      </c>
      <c r="M53" s="63">
        <v>6.9487607401891728E-4</v>
      </c>
      <c r="N53" s="63">
        <v>3.3213774380639303E-4</v>
      </c>
      <c r="O53" s="63">
        <v>6.6782786198727742E-4</v>
      </c>
      <c r="P53" s="63">
        <v>7.4083707814477651E-4</v>
      </c>
      <c r="Q53" s="63">
        <v>2.1507230867894292E-3</v>
      </c>
      <c r="R53" s="62">
        <v>1.6831014782810419E-3</v>
      </c>
      <c r="S53" s="62">
        <v>8.6695569174278803E-4</v>
      </c>
    </row>
    <row r="54" spans="2:19" x14ac:dyDescent="0.15">
      <c r="B54" s="102"/>
      <c r="C54" s="102">
        <v>3</v>
      </c>
      <c r="D54" s="65" t="s">
        <v>22</v>
      </c>
      <c r="E54" s="64">
        <v>0.35517564765474502</v>
      </c>
      <c r="F54" s="63">
        <v>0.3519207944815636</v>
      </c>
      <c r="G54" s="63">
        <v>0.15722617204653408</v>
      </c>
      <c r="H54" s="63">
        <v>0.42573568714501131</v>
      </c>
      <c r="I54" s="63">
        <v>0.54896030918646077</v>
      </c>
      <c r="J54" s="63">
        <v>1.7556956512234987</v>
      </c>
      <c r="K54" s="62">
        <v>0.55071879592293504</v>
      </c>
      <c r="L54" s="64">
        <v>0.32938161002813648</v>
      </c>
      <c r="M54" s="63">
        <v>0.30395096894570073</v>
      </c>
      <c r="N54" s="63">
        <v>0.14788167025715526</v>
      </c>
      <c r="O54" s="63">
        <v>0.41731525394352936</v>
      </c>
      <c r="P54" s="63">
        <v>0.48699914071251077</v>
      </c>
      <c r="Q54" s="63">
        <v>1.5839520373818048</v>
      </c>
      <c r="R54" s="62">
        <v>1.0703931537793643</v>
      </c>
      <c r="S54" s="62">
        <v>0.46947419427073184</v>
      </c>
    </row>
    <row r="55" spans="2:19" x14ac:dyDescent="0.15">
      <c r="B55" s="102"/>
      <c r="C55" s="102">
        <v>4</v>
      </c>
      <c r="D55" s="65" t="s">
        <v>21</v>
      </c>
      <c r="E55" s="64">
        <v>4.0195803361821178E-3</v>
      </c>
      <c r="F55" s="63">
        <v>3.8370514019013253E-3</v>
      </c>
      <c r="G55" s="63">
        <v>1.765128001382215E-3</v>
      </c>
      <c r="H55" s="63">
        <v>3.2763804518839363E-3</v>
      </c>
      <c r="I55" s="63">
        <v>4.9118985827789488E-3</v>
      </c>
      <c r="J55" s="63">
        <v>6.8041182783920365E-3</v>
      </c>
      <c r="K55" s="62">
        <v>3.4692350040966746E-3</v>
      </c>
      <c r="L55" s="64">
        <v>6.6144259281261395E-3</v>
      </c>
      <c r="M55" s="63">
        <v>9.2977001199344086E-3</v>
      </c>
      <c r="N55" s="63">
        <v>7.9360304240361779E-3</v>
      </c>
      <c r="O55" s="63">
        <v>0.7202168216524214</v>
      </c>
      <c r="P55" s="63">
        <v>0.33373618224264845</v>
      </c>
      <c r="Q55" s="63">
        <v>4.4877878543811032E-3</v>
      </c>
      <c r="R55" s="62">
        <v>7.837740216825536E-3</v>
      </c>
      <c r="S55" s="62">
        <v>0.11874252841463533</v>
      </c>
    </row>
    <row r="56" spans="2:19" x14ac:dyDescent="0.15">
      <c r="B56" s="102"/>
      <c r="C56" s="102">
        <v>5</v>
      </c>
      <c r="D56" s="65" t="s">
        <v>20</v>
      </c>
      <c r="E56" s="64">
        <v>2.295982117116047E-2</v>
      </c>
      <c r="F56" s="63">
        <v>2.6148924575249779E-2</v>
      </c>
      <c r="G56" s="63">
        <v>1.2122047670988846E-2</v>
      </c>
      <c r="H56" s="63">
        <v>1.8226053274566292E-2</v>
      </c>
      <c r="I56" s="63">
        <v>2.613020969342349E-2</v>
      </c>
      <c r="J56" s="63">
        <v>4.3253544114276163E-2</v>
      </c>
      <c r="K56" s="62">
        <v>2.5860864525004305E-2</v>
      </c>
      <c r="L56" s="64">
        <v>3.2088007248122788E-2</v>
      </c>
      <c r="M56" s="63">
        <v>5.7718273418854951E-2</v>
      </c>
      <c r="N56" s="63">
        <v>2.6940992350345534E-2</v>
      </c>
      <c r="O56" s="63">
        <v>2.2637879729882605E-2</v>
      </c>
      <c r="P56" s="63">
        <v>2.5349660661986854E-2</v>
      </c>
      <c r="Q56" s="63">
        <v>3.4729774402292364E-2</v>
      </c>
      <c r="R56" s="62">
        <v>3.8167560537848928E-2</v>
      </c>
      <c r="S56" s="62">
        <v>4.7400659499967801E-2</v>
      </c>
    </row>
    <row r="57" spans="2:19" x14ac:dyDescent="0.15">
      <c r="B57" s="102"/>
      <c r="C57" s="102">
        <v>6</v>
      </c>
      <c r="D57" s="65" t="s">
        <v>19</v>
      </c>
      <c r="E57" s="64">
        <v>0.17903880963282723</v>
      </c>
      <c r="F57" s="63">
        <v>0.16088738374792982</v>
      </c>
      <c r="G57" s="63">
        <v>3.3599831779162058E-2</v>
      </c>
      <c r="H57" s="63">
        <v>7.4427368016017417E-2</v>
      </c>
      <c r="I57" s="63">
        <v>9.8545569641679917E-2</v>
      </c>
      <c r="J57" s="63">
        <v>-3.3927287001068916E-2</v>
      </c>
      <c r="K57" s="62">
        <v>7.0480065902600697E-2</v>
      </c>
      <c r="L57" s="64">
        <v>0.21794058962350338</v>
      </c>
      <c r="M57" s="63">
        <v>0.19300883581317602</v>
      </c>
      <c r="N57" s="63">
        <v>3.8368237052294883E-2</v>
      </c>
      <c r="O57" s="63">
        <v>8.5923563390537333E-2</v>
      </c>
      <c r="P57" s="63">
        <v>0.11612479389859835</v>
      </c>
      <c r="Q57" s="63">
        <v>-0.10549897024767896</v>
      </c>
      <c r="R57" s="62">
        <v>0.14493943696049069</v>
      </c>
      <c r="S57" s="62">
        <v>0.16062139599075387</v>
      </c>
    </row>
    <row r="58" spans="2:19" x14ac:dyDescent="0.15">
      <c r="B58" s="102"/>
      <c r="C58" s="102">
        <v>7</v>
      </c>
      <c r="D58" s="65" t="s">
        <v>18</v>
      </c>
      <c r="E58" s="64">
        <v>1.3163479278017469E-2</v>
      </c>
      <c r="F58" s="63">
        <v>1.8772590160060876E-2</v>
      </c>
      <c r="G58" s="63">
        <v>6.2499124475837772E-3</v>
      </c>
      <c r="H58" s="63">
        <v>1.0465237836261293E-2</v>
      </c>
      <c r="I58" s="63">
        <v>1.447053338424625E-2</v>
      </c>
      <c r="J58" s="63">
        <v>1.6686435683460926E-2</v>
      </c>
      <c r="K58" s="62">
        <v>1.0466681627672314E-2</v>
      </c>
      <c r="L58" s="64">
        <v>2.0057298734670943E-2</v>
      </c>
      <c r="M58" s="63">
        <v>9.0078638577223771E-2</v>
      </c>
      <c r="N58" s="63">
        <v>2.076871786082644E-2</v>
      </c>
      <c r="O58" s="63">
        <v>2.0029678707489451E-2</v>
      </c>
      <c r="P58" s="63">
        <v>2.1429411276716034E-2</v>
      </c>
      <c r="Q58" s="63">
        <v>1.0571383682063423E-2</v>
      </c>
      <c r="R58" s="62">
        <v>4.7597004821578276E-2</v>
      </c>
      <c r="S58" s="62">
        <v>6.2558350199339002E-2</v>
      </c>
    </row>
    <row r="59" spans="2:19" x14ac:dyDescent="0.15">
      <c r="B59" s="102"/>
      <c r="C59" s="102">
        <v>8</v>
      </c>
      <c r="D59" s="65" t="s">
        <v>17</v>
      </c>
      <c r="E59" s="64">
        <v>2.2283465545556078E-2</v>
      </c>
      <c r="F59" s="63">
        <v>2.850019284714126E-2</v>
      </c>
      <c r="G59" s="63">
        <v>1.3860316884840938E-2</v>
      </c>
      <c r="H59" s="63">
        <v>1.4964797469890984E-2</v>
      </c>
      <c r="I59" s="63">
        <v>2.0663443619523575E-2</v>
      </c>
      <c r="J59" s="63">
        <v>5.5653967603789822E-3</v>
      </c>
      <c r="K59" s="62">
        <v>1.2228492004990056E-2</v>
      </c>
      <c r="L59" s="64">
        <v>2.6655025580304758E-2</v>
      </c>
      <c r="M59" s="63">
        <v>0.26465648242891826</v>
      </c>
      <c r="N59" s="63">
        <v>2.0630447411644777E-2</v>
      </c>
      <c r="O59" s="63">
        <v>1.7718645224930007E-2</v>
      </c>
      <c r="P59" s="63">
        <v>6.6031027895054203E-2</v>
      </c>
      <c r="Q59" s="63">
        <v>2.9166974817830668E-3</v>
      </c>
      <c r="R59" s="62">
        <v>1.9778875472278114E-2</v>
      </c>
      <c r="S59" s="62">
        <v>0.15669019458407982</v>
      </c>
    </row>
    <row r="60" spans="2:19" x14ac:dyDescent="0.15">
      <c r="B60" s="102"/>
      <c r="C60" s="102">
        <v>9</v>
      </c>
      <c r="D60" s="65" t="s">
        <v>16</v>
      </c>
      <c r="E60" s="64">
        <v>3.7816400910196175E-2</v>
      </c>
      <c r="F60" s="63">
        <v>3.3576032362733009E-2</v>
      </c>
      <c r="G60" s="63">
        <v>1.6378453994519666E-2</v>
      </c>
      <c r="H60" s="63">
        <v>3.0832235879117802E-2</v>
      </c>
      <c r="I60" s="63">
        <v>3.3605412250875974E-2</v>
      </c>
      <c r="J60" s="63">
        <v>2.7216985035607735E-2</v>
      </c>
      <c r="K60" s="62">
        <v>3.1262447658368574E-2</v>
      </c>
      <c r="L60" s="64">
        <v>7.0809552086508687E-2</v>
      </c>
      <c r="M60" s="63">
        <v>6.4161191685892405E-2</v>
      </c>
      <c r="N60" s="63">
        <v>3.0693128979323206E-2</v>
      </c>
      <c r="O60" s="63">
        <v>4.4676661115361484E-2</v>
      </c>
      <c r="P60" s="63">
        <v>4.2628182534825532E-2</v>
      </c>
      <c r="Q60" s="63">
        <v>-3.6048201363474593E-2</v>
      </c>
      <c r="R60" s="62">
        <v>0.12158327764013518</v>
      </c>
      <c r="S60" s="62">
        <v>6.8799623901180787E-2</v>
      </c>
    </row>
    <row r="61" spans="2:19" x14ac:dyDescent="0.15">
      <c r="B61" s="102"/>
      <c r="C61" s="102">
        <v>10</v>
      </c>
      <c r="D61" s="65" t="s">
        <v>15</v>
      </c>
      <c r="E61" s="64">
        <v>4.6116644348313689E-2</v>
      </c>
      <c r="F61" s="63">
        <v>6.1097279232211019E-2</v>
      </c>
      <c r="G61" s="63">
        <v>2.7156902626680145E-2</v>
      </c>
      <c r="H61" s="63">
        <v>4.9074709822070607E-2</v>
      </c>
      <c r="I61" s="63">
        <v>8.503359660690063E-2</v>
      </c>
      <c r="J61" s="63">
        <v>2.3802458602748749E-2</v>
      </c>
      <c r="K61" s="62">
        <v>2.1292792806318708E-2</v>
      </c>
      <c r="L61" s="64">
        <v>7.2950962336084516E-2</v>
      </c>
      <c r="M61" s="63">
        <v>9.9235738038358251E-2</v>
      </c>
      <c r="N61" s="63">
        <v>5.7811478420769113E-2</v>
      </c>
      <c r="O61" s="63">
        <v>8.309267691514173E-2</v>
      </c>
      <c r="P61" s="63">
        <v>0.17552381103536702</v>
      </c>
      <c r="Q61" s="63">
        <v>5.3444167571108168E-2</v>
      </c>
      <c r="R61" s="62">
        <v>5.1399638112249138E-2</v>
      </c>
      <c r="S61" s="62">
        <v>0.1129935578219747</v>
      </c>
    </row>
    <row r="62" spans="2:19" x14ac:dyDescent="0.15">
      <c r="B62" s="102"/>
      <c r="C62" s="102">
        <v>11</v>
      </c>
      <c r="D62" s="65" t="s">
        <v>14</v>
      </c>
      <c r="E62" s="64">
        <v>3.7834011613597742E-4</v>
      </c>
      <c r="F62" s="63">
        <v>3.4796729152228843E-4</v>
      </c>
      <c r="G62" s="63">
        <v>2.4114423041779142E-4</v>
      </c>
      <c r="H62" s="63">
        <v>7.0139088827868366E-4</v>
      </c>
      <c r="I62" s="63">
        <v>5.4076128928678242E-4</v>
      </c>
      <c r="J62" s="63">
        <v>5.1439071972051581E-4</v>
      </c>
      <c r="K62" s="62">
        <v>3.6354415226549951E-4</v>
      </c>
      <c r="L62" s="64">
        <v>4.5684813802541102E-4</v>
      </c>
      <c r="M62" s="63">
        <v>4.6706045154603082E-3</v>
      </c>
      <c r="N62" s="63">
        <v>0.35583105177898422</v>
      </c>
      <c r="O62" s="63">
        <v>1.0568887222063611E-3</v>
      </c>
      <c r="P62" s="63">
        <v>7.2301427783866409E-4</v>
      </c>
      <c r="Q62" s="63">
        <v>3.3052942373397372E-4</v>
      </c>
      <c r="R62" s="62">
        <v>5.8984125497229456E-3</v>
      </c>
      <c r="S62" s="62">
        <v>7.3621964504573992E-2</v>
      </c>
    </row>
    <row r="63" spans="2:19" x14ac:dyDescent="0.15">
      <c r="B63" s="102"/>
      <c r="C63" s="102">
        <v>12</v>
      </c>
      <c r="D63" s="65" t="s">
        <v>13</v>
      </c>
      <c r="E63" s="64">
        <v>0.2006226454448112</v>
      </c>
      <c r="F63" s="63">
        <v>0.10992508004286135</v>
      </c>
      <c r="G63" s="63">
        <v>0.10075879777155572</v>
      </c>
      <c r="H63" s="63">
        <v>0.12727341488994406</v>
      </c>
      <c r="I63" s="63">
        <v>0.33269751103712247</v>
      </c>
      <c r="J63" s="63">
        <v>8.5865093689342656E-2</v>
      </c>
      <c r="K63" s="62">
        <v>7.6232399493220526E-2</v>
      </c>
      <c r="L63" s="64">
        <v>0.70969825080866977</v>
      </c>
      <c r="M63" s="63">
        <v>0.33125729387100139</v>
      </c>
      <c r="N63" s="63">
        <v>0.79140259079945607</v>
      </c>
      <c r="O63" s="63">
        <v>0.24507722592268941</v>
      </c>
      <c r="P63" s="63">
        <v>0.28465279837268376</v>
      </c>
      <c r="Q63" s="63">
        <v>6.6356278421221562E-2</v>
      </c>
      <c r="R63" s="62">
        <v>0.17825066135253823</v>
      </c>
      <c r="S63" s="62">
        <v>0.43687179657951053</v>
      </c>
    </row>
    <row r="64" spans="2:19" x14ac:dyDescent="0.15">
      <c r="B64" s="92"/>
      <c r="C64" s="92">
        <v>13</v>
      </c>
      <c r="D64" s="57" t="s">
        <v>12</v>
      </c>
      <c r="E64" s="56">
        <v>3.7401687435751046E-3</v>
      </c>
      <c r="F64" s="55">
        <v>3.4399111593823146E-3</v>
      </c>
      <c r="G64" s="55">
        <v>2.3838870762992038E-3</v>
      </c>
      <c r="H64" s="55">
        <v>6.9337618864225223E-3</v>
      </c>
      <c r="I64" s="55">
        <v>5.3458208254048541E-3</v>
      </c>
      <c r="J64" s="55">
        <v>5.0851284593683233E-3</v>
      </c>
      <c r="K64" s="54">
        <v>3.5938998198230751E-3</v>
      </c>
      <c r="L64" s="56">
        <v>4.5162779560733012E-3</v>
      </c>
      <c r="M64" s="55">
        <v>4.5939349244326945E-3</v>
      </c>
      <c r="N64" s="55">
        <v>3.6016580580630611E-3</v>
      </c>
      <c r="O64" s="55">
        <v>1.0448117964875169E-2</v>
      </c>
      <c r="P64" s="55">
        <v>7.1475249062903914E-3</v>
      </c>
      <c r="Q64" s="55">
        <v>3.2675250832702868E-3</v>
      </c>
      <c r="R64" s="54">
        <v>5.8310121803885166E-2</v>
      </c>
      <c r="S64" s="54">
        <v>1.3399806015297857E-2</v>
      </c>
    </row>
    <row r="65" spans="2:19" x14ac:dyDescent="0.15">
      <c r="B65" s="92"/>
      <c r="C65" s="58"/>
      <c r="D65" s="58" t="s">
        <v>57</v>
      </c>
      <c r="E65" s="56">
        <v>1.5830190429109221</v>
      </c>
      <c r="F65" s="55">
        <v>1.5341081708229103</v>
      </c>
      <c r="G65" s="55">
        <v>1.4851416307174437</v>
      </c>
      <c r="H65" s="55">
        <v>1.8677194378897333</v>
      </c>
      <c r="I65" s="55">
        <v>1.7415000846919964</v>
      </c>
      <c r="J65" s="55">
        <v>1.7634499967403769</v>
      </c>
      <c r="K65" s="54">
        <v>2.0700727457815051</v>
      </c>
      <c r="L65" s="56">
        <v>1.5232552005393936</v>
      </c>
      <c r="M65" s="55">
        <v>1.4585135375110576</v>
      </c>
      <c r="N65" s="55">
        <v>1.5162705688197777</v>
      </c>
      <c r="O65" s="55">
        <v>1.6988161732947573</v>
      </c>
      <c r="P65" s="55">
        <v>1.6002065822611071</v>
      </c>
      <c r="Q65" s="55">
        <v>1.5059305579005846</v>
      </c>
      <c r="R65" s="54">
        <v>1.7941342170118437</v>
      </c>
      <c r="S65" s="54">
        <v>1.7760437529585127</v>
      </c>
    </row>
    <row r="68" spans="2:19" x14ac:dyDescent="0.15">
      <c r="B68" s="1" t="s">
        <v>59</v>
      </c>
    </row>
    <row r="70" spans="2:19" x14ac:dyDescent="0.15">
      <c r="E70" s="59" t="s">
        <v>27</v>
      </c>
      <c r="F70" s="117"/>
      <c r="G70" s="117"/>
      <c r="H70" s="117"/>
      <c r="I70" s="117"/>
      <c r="J70" s="117"/>
      <c r="K70" s="116"/>
      <c r="L70" s="59" t="s">
        <v>25</v>
      </c>
      <c r="M70" s="117"/>
      <c r="N70" s="117"/>
      <c r="O70" s="117"/>
      <c r="P70" s="117"/>
      <c r="Q70" s="117"/>
      <c r="R70" s="116"/>
      <c r="S70" s="71"/>
    </row>
    <row r="71" spans="2:19" x14ac:dyDescent="0.15">
      <c r="E71" s="102">
        <v>71</v>
      </c>
      <c r="F71" s="74">
        <v>72</v>
      </c>
      <c r="G71" s="74">
        <v>73</v>
      </c>
      <c r="H71" s="74">
        <v>74</v>
      </c>
      <c r="I71" s="74">
        <v>75</v>
      </c>
      <c r="J71" s="74">
        <v>76</v>
      </c>
      <c r="K71" s="65"/>
      <c r="L71" s="102">
        <v>71</v>
      </c>
      <c r="M71" s="74">
        <v>72</v>
      </c>
      <c r="N71" s="74">
        <v>73</v>
      </c>
      <c r="O71" s="74">
        <v>74</v>
      </c>
      <c r="P71" s="74">
        <v>75</v>
      </c>
      <c r="Q71" s="74">
        <v>76</v>
      </c>
      <c r="R71" s="65"/>
      <c r="S71" s="65"/>
    </row>
    <row r="72" spans="2:19" x14ac:dyDescent="0.15">
      <c r="E72" s="92" t="s">
        <v>39</v>
      </c>
      <c r="F72" s="58" t="s">
        <v>38</v>
      </c>
      <c r="G72" s="58" t="s">
        <v>37</v>
      </c>
      <c r="H72" s="58" t="s">
        <v>36</v>
      </c>
      <c r="I72" s="58" t="s">
        <v>35</v>
      </c>
      <c r="J72" s="58" t="s">
        <v>34</v>
      </c>
      <c r="K72" s="57" t="s">
        <v>30</v>
      </c>
      <c r="L72" s="92" t="s">
        <v>39</v>
      </c>
      <c r="M72" s="58" t="s">
        <v>38</v>
      </c>
      <c r="N72" s="58" t="s">
        <v>37</v>
      </c>
      <c r="O72" s="58" t="s">
        <v>36</v>
      </c>
      <c r="P72" s="58" t="s">
        <v>35</v>
      </c>
      <c r="Q72" s="58" t="s">
        <v>34</v>
      </c>
      <c r="R72" s="57" t="s">
        <v>30</v>
      </c>
      <c r="S72" s="57" t="s">
        <v>58</v>
      </c>
    </row>
    <row r="73" spans="2:19" x14ac:dyDescent="0.15">
      <c r="B73" s="82" t="s">
        <v>27</v>
      </c>
      <c r="C73" s="82">
        <v>1</v>
      </c>
      <c r="D73" s="71" t="s">
        <v>24</v>
      </c>
      <c r="E73" s="64">
        <v>3.9062886613993797E-3</v>
      </c>
      <c r="F73" s="63">
        <v>0.15729671983222634</v>
      </c>
      <c r="G73" s="63">
        <v>1.0149922930369929E-2</v>
      </c>
      <c r="H73" s="63">
        <v>2.5294821154797829E-3</v>
      </c>
      <c r="I73" s="63">
        <v>1.0495207917542456E-2</v>
      </c>
      <c r="J73" s="63">
        <v>2.5863189222568505E-3</v>
      </c>
      <c r="K73" s="62">
        <v>0.11600878005829438</v>
      </c>
      <c r="L73" s="64">
        <v>9.2515476616839617E-3</v>
      </c>
      <c r="M73" s="63">
        <v>0.31905062189055233</v>
      </c>
      <c r="N73" s="63">
        <v>4.8348697621363894E-2</v>
      </c>
      <c r="O73" s="63">
        <v>3.0755262725872815E-2</v>
      </c>
      <c r="P73" s="63">
        <v>0.15764781144059403</v>
      </c>
      <c r="Q73" s="63">
        <v>1.1029558872402627E-3</v>
      </c>
      <c r="R73" s="62">
        <v>0.1308703823351236</v>
      </c>
      <c r="S73" s="62">
        <v>1</v>
      </c>
    </row>
    <row r="74" spans="2:19" x14ac:dyDescent="0.15">
      <c r="B74" s="102"/>
      <c r="C74" s="102">
        <v>2</v>
      </c>
      <c r="D74" s="65" t="s">
        <v>23</v>
      </c>
      <c r="E74" s="64">
        <v>8.9890881605388551E-4</v>
      </c>
      <c r="F74" s="63">
        <v>4.8364845208632691E-2</v>
      </c>
      <c r="G74" s="63">
        <v>7.2998272209098122E-3</v>
      </c>
      <c r="H74" s="63">
        <v>3.048526991010333E-3</v>
      </c>
      <c r="I74" s="63">
        <v>9.0232431146898013E-3</v>
      </c>
      <c r="J74" s="63">
        <v>-6.2802230140032982E-3</v>
      </c>
      <c r="K74" s="62">
        <v>0.15641055395677661</v>
      </c>
      <c r="L74" s="64">
        <v>8.0177010372221059E-3</v>
      </c>
      <c r="M74" s="63">
        <v>0.2891943683273987</v>
      </c>
      <c r="N74" s="63">
        <v>5.3988978846707857E-2</v>
      </c>
      <c r="O74" s="63">
        <v>4.5624838201396872E-2</v>
      </c>
      <c r="P74" s="63">
        <v>0.20447834386162114</v>
      </c>
      <c r="Q74" s="63">
        <v>3.7490711098562602E-4</v>
      </c>
      <c r="R74" s="62">
        <v>0.17955518032059795</v>
      </c>
      <c r="S74" s="62">
        <v>1</v>
      </c>
    </row>
    <row r="75" spans="2:19" x14ac:dyDescent="0.15">
      <c r="B75" s="102"/>
      <c r="C75" s="102">
        <v>3</v>
      </c>
      <c r="D75" s="65" t="s">
        <v>22</v>
      </c>
      <c r="E75" s="64">
        <v>6.9693214716781921E-4</v>
      </c>
      <c r="F75" s="63">
        <v>2.002227798026026E-2</v>
      </c>
      <c r="G75" s="63">
        <v>2.4977121104132797E-3</v>
      </c>
      <c r="H75" s="63">
        <v>2.5074931161301554E-3</v>
      </c>
      <c r="I75" s="63">
        <v>9.4518481565688626E-3</v>
      </c>
      <c r="J75" s="63">
        <v>2.0978772925822227E-4</v>
      </c>
      <c r="K75" s="62">
        <v>0.27250800516515017</v>
      </c>
      <c r="L75" s="64">
        <v>7.411508804000543E-3</v>
      </c>
      <c r="M75" s="63">
        <v>0.2656633495237557</v>
      </c>
      <c r="N75" s="63">
        <v>4.7530810154936112E-2</v>
      </c>
      <c r="O75" s="63">
        <v>4.2753493678154383E-2</v>
      </c>
      <c r="P75" s="63">
        <v>0.22048999211093789</v>
      </c>
      <c r="Q75" s="63">
        <v>-3.5827092812825666E-3</v>
      </c>
      <c r="R75" s="62">
        <v>0.1118394986045493</v>
      </c>
      <c r="S75" s="62">
        <v>1</v>
      </c>
    </row>
    <row r="76" spans="2:19" x14ac:dyDescent="0.15">
      <c r="B76" s="102"/>
      <c r="C76" s="102">
        <v>4</v>
      </c>
      <c r="D76" s="65" t="s">
        <v>21</v>
      </c>
      <c r="E76" s="64">
        <v>4.9197313096207076E-4</v>
      </c>
      <c r="F76" s="63">
        <v>3.5477690943849963E-2</v>
      </c>
      <c r="G76" s="63">
        <v>7.5911656021169695E-3</v>
      </c>
      <c r="H76" s="63">
        <v>0.35956439749341212</v>
      </c>
      <c r="I76" s="63">
        <v>0.53631953422983014</v>
      </c>
      <c r="J76" s="63">
        <v>2.1764094325004754E-5</v>
      </c>
      <c r="K76" s="62">
        <v>1.4369714570423903E-2</v>
      </c>
      <c r="L76" s="64">
        <v>6.1045221151710292E-4</v>
      </c>
      <c r="M76" s="63">
        <v>2.0627646462101794E-2</v>
      </c>
      <c r="N76" s="63">
        <v>4.2318668092034767E-3</v>
      </c>
      <c r="O76" s="63">
        <v>2.3470727840370774E-3</v>
      </c>
      <c r="P76" s="63">
        <v>1.2174015017049667E-2</v>
      </c>
      <c r="Q76" s="63">
        <v>-1.6504862940271779E-4</v>
      </c>
      <c r="R76" s="62">
        <v>6.3377552805733419E-3</v>
      </c>
      <c r="S76" s="62">
        <v>1</v>
      </c>
    </row>
    <row r="77" spans="2:19" x14ac:dyDescent="0.15">
      <c r="B77" s="102"/>
      <c r="C77" s="102">
        <v>5</v>
      </c>
      <c r="D77" s="65" t="s">
        <v>20</v>
      </c>
      <c r="E77" s="64">
        <v>3.4307667356040365E-3</v>
      </c>
      <c r="F77" s="63">
        <v>0.20772236965626811</v>
      </c>
      <c r="G77" s="63">
        <v>3.2337570760831991E-2</v>
      </c>
      <c r="H77" s="63">
        <v>4.5065849266675475E-3</v>
      </c>
      <c r="I77" s="63">
        <v>1.3982546684638391E-2</v>
      </c>
      <c r="J77" s="63">
        <v>1.2789600242566412E-4</v>
      </c>
      <c r="K77" s="62">
        <v>0.1085908720040217</v>
      </c>
      <c r="L77" s="64">
        <v>7.6030606472713312E-3</v>
      </c>
      <c r="M77" s="63">
        <v>0.32500827328376347</v>
      </c>
      <c r="N77" s="63">
        <v>6.1878897143769339E-2</v>
      </c>
      <c r="O77" s="63">
        <v>2.5900979976776973E-2</v>
      </c>
      <c r="P77" s="63">
        <v>0.12727305613159159</v>
      </c>
      <c r="Q77" s="63">
        <v>-1.7260396243719419E-3</v>
      </c>
      <c r="R77" s="62">
        <v>8.3363165670741798E-2</v>
      </c>
      <c r="S77" s="62">
        <v>1</v>
      </c>
    </row>
    <row r="78" spans="2:19" x14ac:dyDescent="0.15">
      <c r="B78" s="102"/>
      <c r="C78" s="102">
        <v>6</v>
      </c>
      <c r="D78" s="65" t="s">
        <v>19</v>
      </c>
      <c r="E78" s="64">
        <v>8.5373986906685084E-3</v>
      </c>
      <c r="F78" s="63">
        <v>0.19215577160383968</v>
      </c>
      <c r="G78" s="63">
        <v>1.0381367924055656E-2</v>
      </c>
      <c r="H78" s="63">
        <v>7.0882132159514133E-3</v>
      </c>
      <c r="I78" s="63">
        <v>3.4751525279164246E-2</v>
      </c>
      <c r="J78" s="63">
        <v>9.9988793584598261E-4</v>
      </c>
      <c r="K78" s="62">
        <v>8.1932181200036883E-2</v>
      </c>
      <c r="L78" s="64">
        <v>1.4553915432720962E-2</v>
      </c>
      <c r="M78" s="63">
        <v>0.41179788145824636</v>
      </c>
      <c r="N78" s="63">
        <v>3.7796593204902348E-2</v>
      </c>
      <c r="O78" s="63">
        <v>2.4221256205198924E-2</v>
      </c>
      <c r="P78" s="63">
        <v>0.1274120322799496</v>
      </c>
      <c r="Q78" s="63">
        <v>1.4682622479744245E-4</v>
      </c>
      <c r="R78" s="62">
        <v>4.8225149344622006E-2</v>
      </c>
      <c r="S78" s="62">
        <v>1</v>
      </c>
    </row>
    <row r="79" spans="2:19" x14ac:dyDescent="0.15">
      <c r="B79" s="102"/>
      <c r="C79" s="102">
        <v>7</v>
      </c>
      <c r="D79" s="65" t="s">
        <v>18</v>
      </c>
      <c r="E79" s="64">
        <v>2.4408812160603634E-3</v>
      </c>
      <c r="F79" s="63">
        <v>0.57038790935305883</v>
      </c>
      <c r="G79" s="63">
        <v>3.1024610731741134E-2</v>
      </c>
      <c r="H79" s="63">
        <v>9.6687177971143679E-3</v>
      </c>
      <c r="I79" s="63">
        <v>1.9666850890584318E-2</v>
      </c>
      <c r="J79" s="63">
        <v>1.1298535405554743E-4</v>
      </c>
      <c r="K79" s="62">
        <v>0.10519336054195449</v>
      </c>
      <c r="L79" s="64">
        <v>2.9791180197210943E-3</v>
      </c>
      <c r="M79" s="63">
        <v>0.140613230415922</v>
      </c>
      <c r="N79" s="63">
        <v>2.2364881677391476E-2</v>
      </c>
      <c r="O79" s="63">
        <v>1.0955935381333888E-2</v>
      </c>
      <c r="P79" s="63">
        <v>5.6115483169542742E-2</v>
      </c>
      <c r="Q79" s="63">
        <v>-6.7197512894791832E-4</v>
      </c>
      <c r="R79" s="62">
        <v>2.9148010580467652E-2</v>
      </c>
      <c r="S79" s="62">
        <v>1</v>
      </c>
    </row>
    <row r="80" spans="2:19" x14ac:dyDescent="0.15">
      <c r="B80" s="102"/>
      <c r="C80" s="102">
        <v>8</v>
      </c>
      <c r="D80" s="65" t="s">
        <v>17</v>
      </c>
      <c r="E80" s="64">
        <v>8.4159371613112658E-4</v>
      </c>
      <c r="F80" s="63">
        <v>0.91318251363819414</v>
      </c>
      <c r="G80" s="63">
        <v>7.7956151336391532E-3</v>
      </c>
      <c r="H80" s="63">
        <v>1.5721712153428076E-3</v>
      </c>
      <c r="I80" s="63">
        <v>5.7870318165725854E-3</v>
      </c>
      <c r="J80" s="63">
        <v>3.3620272624236208E-5</v>
      </c>
      <c r="K80" s="62">
        <v>9.1041067305832266E-3</v>
      </c>
      <c r="L80" s="64">
        <v>8.8731521198646176E-4</v>
      </c>
      <c r="M80" s="63">
        <v>2.8960764347739181E-2</v>
      </c>
      <c r="N80" s="63">
        <v>6.5383631718386338E-3</v>
      </c>
      <c r="O80" s="63">
        <v>2.1189325853700918E-3</v>
      </c>
      <c r="P80" s="63">
        <v>1.7834144556363448E-2</v>
      </c>
      <c r="Q80" s="63">
        <v>-7.0590034274057591E-5</v>
      </c>
      <c r="R80" s="62">
        <v>5.4144176378890007E-3</v>
      </c>
      <c r="S80" s="62">
        <v>1</v>
      </c>
    </row>
    <row r="81" spans="2:19" x14ac:dyDescent="0.15">
      <c r="B81" s="102"/>
      <c r="C81" s="102">
        <v>9</v>
      </c>
      <c r="D81" s="65" t="s">
        <v>16</v>
      </c>
      <c r="E81" s="64">
        <v>9.3256589849896477E-3</v>
      </c>
      <c r="F81" s="63">
        <v>0.1487193410061905</v>
      </c>
      <c r="G81" s="63">
        <v>2.819698041931866E-2</v>
      </c>
      <c r="H81" s="63">
        <v>1.8822791790661545E-2</v>
      </c>
      <c r="I81" s="63">
        <v>4.3160882082151741E-2</v>
      </c>
      <c r="J81" s="63">
        <v>1.8706749222577796E-3</v>
      </c>
      <c r="K81" s="62">
        <v>0.22827140683087022</v>
      </c>
      <c r="L81" s="64">
        <v>6.3729834007300815E-3</v>
      </c>
      <c r="M81" s="63">
        <v>0.26650521435065583</v>
      </c>
      <c r="N81" s="63">
        <v>4.6973072849475987E-2</v>
      </c>
      <c r="O81" s="63">
        <v>2.3251549795966844E-2</v>
      </c>
      <c r="P81" s="63">
        <v>0.10897376996077121</v>
      </c>
      <c r="Q81" s="63">
        <v>-1.092668790996587E-3</v>
      </c>
      <c r="R81" s="62">
        <v>7.0648342396956484E-2</v>
      </c>
      <c r="S81" s="62">
        <v>1</v>
      </c>
    </row>
    <row r="82" spans="2:19" x14ac:dyDescent="0.15">
      <c r="B82" s="102"/>
      <c r="C82" s="102">
        <v>10</v>
      </c>
      <c r="D82" s="65" t="s">
        <v>15</v>
      </c>
      <c r="E82" s="64">
        <v>6.5846906961352803E-3</v>
      </c>
      <c r="F82" s="63">
        <v>0.37220807944418022</v>
      </c>
      <c r="G82" s="63">
        <v>3.1868339609391519E-2</v>
      </c>
      <c r="H82" s="63">
        <v>1.5728619674510586E-2</v>
      </c>
      <c r="I82" s="63">
        <v>8.8207419990386837E-2</v>
      </c>
      <c r="J82" s="63">
        <v>-2.343118752030144E-4</v>
      </c>
      <c r="K82" s="62">
        <v>4.1778680570660934E-2</v>
      </c>
      <c r="L82" s="64">
        <v>5.9439909034704891E-3</v>
      </c>
      <c r="M82" s="63">
        <v>0.26509589837875075</v>
      </c>
      <c r="N82" s="63">
        <v>4.3931307261781835E-2</v>
      </c>
      <c r="O82" s="63">
        <v>1.4710763277186598E-2</v>
      </c>
      <c r="P82" s="63">
        <v>8.8457049778247948E-2</v>
      </c>
      <c r="Q82" s="63">
        <v>-4.9023238264118702E-4</v>
      </c>
      <c r="R82" s="62">
        <v>2.620970467314122E-2</v>
      </c>
      <c r="S82" s="62">
        <v>1</v>
      </c>
    </row>
    <row r="83" spans="2:19" x14ac:dyDescent="0.15">
      <c r="B83" s="102"/>
      <c r="C83" s="102">
        <v>11</v>
      </c>
      <c r="D83" s="65" t="s">
        <v>14</v>
      </c>
      <c r="E83" s="64">
        <v>5.6068375165410862E-5</v>
      </c>
      <c r="F83" s="63">
        <v>3.1822950795640619E-2</v>
      </c>
      <c r="G83" s="63">
        <v>0.95103808716676841</v>
      </c>
      <c r="H83" s="63">
        <v>6.1369453965234801E-4</v>
      </c>
      <c r="I83" s="63">
        <v>1.0244350932983577E-3</v>
      </c>
      <c r="J83" s="63">
        <v>-1.7765680510904501E-6</v>
      </c>
      <c r="K83" s="62">
        <v>1.1791455257978499E-2</v>
      </c>
      <c r="L83" s="64">
        <v>5.1222668383399312E-5</v>
      </c>
      <c r="M83" s="63">
        <v>1.5567376718924923E-3</v>
      </c>
      <c r="N83" s="63">
        <v>3.5372058770215752E-4</v>
      </c>
      <c r="O83" s="63">
        <v>1.9521373210032168E-4</v>
      </c>
      <c r="P83" s="63">
        <v>1.0049742850126379E-3</v>
      </c>
      <c r="Q83" s="63">
        <v>-1.39502822733028E-5</v>
      </c>
      <c r="R83" s="62">
        <v>5.0716667672965948E-4</v>
      </c>
      <c r="S83" s="62">
        <v>1</v>
      </c>
    </row>
    <row r="84" spans="2:19" x14ac:dyDescent="0.15">
      <c r="B84" s="102"/>
      <c r="C84" s="102">
        <v>12</v>
      </c>
      <c r="D84" s="65" t="s">
        <v>13</v>
      </c>
      <c r="E84" s="64">
        <v>2.7590167703242956E-2</v>
      </c>
      <c r="F84" s="63">
        <v>0.29882795926305572</v>
      </c>
      <c r="G84" s="63">
        <v>0.29561185549096042</v>
      </c>
      <c r="H84" s="63">
        <v>1.0994583788590985E-2</v>
      </c>
      <c r="I84" s="63">
        <v>5.4598138743130797E-2</v>
      </c>
      <c r="J84" s="63">
        <v>5.9105228117394471E-5</v>
      </c>
      <c r="K84" s="62">
        <v>5.1207182475691136E-2</v>
      </c>
      <c r="L84" s="64">
        <v>8.2147841175638382E-3</v>
      </c>
      <c r="M84" s="63">
        <v>0.10270434302450436</v>
      </c>
      <c r="N84" s="63">
        <v>7.5298227850928115E-2</v>
      </c>
      <c r="O84" s="63">
        <v>9.2794912785348974E-3</v>
      </c>
      <c r="P84" s="63">
        <v>4.8012741288343513E-2</v>
      </c>
      <c r="Q84" s="63">
        <v>-4.2578875733875553E-4</v>
      </c>
      <c r="R84" s="62">
        <v>1.8027208504674617E-2</v>
      </c>
      <c r="S84" s="62">
        <v>1</v>
      </c>
    </row>
    <row r="85" spans="2:19" x14ac:dyDescent="0.15">
      <c r="B85" s="92"/>
      <c r="C85" s="92">
        <v>13</v>
      </c>
      <c r="D85" s="57" t="s">
        <v>12</v>
      </c>
      <c r="E85" s="56">
        <v>2.9517219096227595E-3</v>
      </c>
      <c r="F85" s="55">
        <v>6.917020437718531E-2</v>
      </c>
      <c r="G85" s="55">
        <v>2.8548436384159756E-2</v>
      </c>
      <c r="H85" s="55">
        <v>3.2307974204060647E-2</v>
      </c>
      <c r="I85" s="55">
        <v>5.3931427492848759E-2</v>
      </c>
      <c r="J85" s="55">
        <v>-9.3527497896434843E-5</v>
      </c>
      <c r="K85" s="54">
        <v>0.6207616455556435</v>
      </c>
      <c r="L85" s="56">
        <v>2.6966194773893593E-3</v>
      </c>
      <c r="M85" s="55">
        <v>8.1954518569586285E-2</v>
      </c>
      <c r="N85" s="55">
        <v>1.8621634843615072E-2</v>
      </c>
      <c r="O85" s="55">
        <v>1.0277034931007257E-2</v>
      </c>
      <c r="P85" s="55">
        <v>5.2906912442671865E-2</v>
      </c>
      <c r="Q85" s="55">
        <v>-7.3441318229839833E-4</v>
      </c>
      <c r="R85" s="54">
        <v>2.669981049240433E-2</v>
      </c>
      <c r="S85" s="54">
        <v>1</v>
      </c>
    </row>
    <row r="86" spans="2:19" x14ac:dyDescent="0.15">
      <c r="B86" s="102" t="s">
        <v>25</v>
      </c>
      <c r="C86" s="102">
        <v>1</v>
      </c>
      <c r="D86" s="65" t="s">
        <v>24</v>
      </c>
      <c r="E86" s="70">
        <v>1.7935383829327249E-4</v>
      </c>
      <c r="F86" s="69">
        <v>5.0166450956969245E-3</v>
      </c>
      <c r="G86" s="69">
        <v>6.1007759089967326E-4</v>
      </c>
      <c r="H86" s="69">
        <v>4.0880965567739752E-4</v>
      </c>
      <c r="I86" s="69">
        <v>2.1396425726678049E-3</v>
      </c>
      <c r="J86" s="69">
        <v>-4.3575636042386201E-5</v>
      </c>
      <c r="K86" s="68">
        <v>4.9723552788377475E-3</v>
      </c>
      <c r="L86" s="70">
        <v>1.3270091147362186E-2</v>
      </c>
      <c r="M86" s="69">
        <v>0.50454558015649387</v>
      </c>
      <c r="N86" s="69">
        <v>6.0548968022468931E-2</v>
      </c>
      <c r="O86" s="69">
        <v>3.2422303153750241E-2</v>
      </c>
      <c r="P86" s="69">
        <v>0.16421219291281133</v>
      </c>
      <c r="Q86" s="69">
        <v>1.2226708767200861E-2</v>
      </c>
      <c r="R86" s="68">
        <v>0.19949084744388199</v>
      </c>
      <c r="S86" s="68">
        <v>1</v>
      </c>
    </row>
    <row r="87" spans="2:19" x14ac:dyDescent="0.15">
      <c r="B87" s="102"/>
      <c r="C87" s="102">
        <v>2</v>
      </c>
      <c r="D87" s="65" t="s">
        <v>23</v>
      </c>
      <c r="E87" s="64">
        <v>1.7238277566496081E-4</v>
      </c>
      <c r="F87" s="63">
        <v>5.022809048162131E-3</v>
      </c>
      <c r="G87" s="63">
        <v>7.5901709624792355E-4</v>
      </c>
      <c r="H87" s="63">
        <v>6.2158372719428622E-4</v>
      </c>
      <c r="I87" s="63">
        <v>2.7769174037245983E-3</v>
      </c>
      <c r="J87" s="63">
        <v>-1.639016213228206E-4</v>
      </c>
      <c r="K87" s="62">
        <v>7.0525545524295881E-3</v>
      </c>
      <c r="L87" s="64">
        <v>1.0320178583715959E-2</v>
      </c>
      <c r="M87" s="63">
        <v>0.40559687990909865</v>
      </c>
      <c r="N87" s="63">
        <v>7.5592141842541746E-2</v>
      </c>
      <c r="O87" s="63">
        <v>4.2233557313003788E-2</v>
      </c>
      <c r="P87" s="63">
        <v>0.18366799262913533</v>
      </c>
      <c r="Q87" s="63">
        <v>-4.0921426250601035E-3</v>
      </c>
      <c r="R87" s="62">
        <v>0.27044002936546407</v>
      </c>
      <c r="S87" s="62">
        <v>1</v>
      </c>
    </row>
    <row r="88" spans="2:19" x14ac:dyDescent="0.15">
      <c r="B88" s="102"/>
      <c r="C88" s="102">
        <v>3</v>
      </c>
      <c r="D88" s="65" t="s">
        <v>22</v>
      </c>
      <c r="E88" s="64">
        <v>2.0081565034791725E-4</v>
      </c>
      <c r="F88" s="63">
        <v>4.9719081997835852E-3</v>
      </c>
      <c r="G88" s="63">
        <v>7.4429840110192219E-4</v>
      </c>
      <c r="H88" s="63">
        <v>6.2121865617460769E-4</v>
      </c>
      <c r="I88" s="63">
        <v>3.1971778751118314E-3</v>
      </c>
      <c r="J88" s="63">
        <v>-1.5545631914205826E-4</v>
      </c>
      <c r="K88" s="62">
        <v>5.6569800963348097E-3</v>
      </c>
      <c r="L88" s="64">
        <v>1.1251746337549051E-2</v>
      </c>
      <c r="M88" s="63">
        <v>0.32762418702124596</v>
      </c>
      <c r="N88" s="63">
        <v>6.2152405756987876E-2</v>
      </c>
      <c r="O88" s="63">
        <v>4.8735179040111445E-2</v>
      </c>
      <c r="P88" s="63">
        <v>0.22295855502348469</v>
      </c>
      <c r="Q88" s="63">
        <v>-5.565362644984387E-3</v>
      </c>
      <c r="R88" s="62">
        <v>0.31760634690589268</v>
      </c>
      <c r="S88" s="62">
        <v>1</v>
      </c>
    </row>
    <row r="89" spans="2:19" x14ac:dyDescent="0.15">
      <c r="B89" s="102"/>
      <c r="C89" s="102">
        <v>4</v>
      </c>
      <c r="D89" s="65" t="s">
        <v>21</v>
      </c>
      <c r="E89" s="64">
        <v>8.9854642581457137E-6</v>
      </c>
      <c r="F89" s="63">
        <v>2.1432914035858481E-4</v>
      </c>
      <c r="G89" s="63">
        <v>3.3037249463760463E-5</v>
      </c>
      <c r="H89" s="63">
        <v>1.8901844788147484E-5</v>
      </c>
      <c r="I89" s="63">
        <v>1.1310470670136403E-4</v>
      </c>
      <c r="J89" s="63">
        <v>-2.3819708067099712E-6</v>
      </c>
      <c r="K89" s="62">
        <v>1.4089445592554086E-4</v>
      </c>
      <c r="L89" s="64">
        <v>8.9334286904553506E-4</v>
      </c>
      <c r="M89" s="63">
        <v>3.9623550827611348E-2</v>
      </c>
      <c r="N89" s="63">
        <v>1.318719273950545E-2</v>
      </c>
      <c r="O89" s="63">
        <v>0.3325423794927746</v>
      </c>
      <c r="P89" s="63">
        <v>0.60409420935080527</v>
      </c>
      <c r="Q89" s="63">
        <v>-6.2343214844157949E-5</v>
      </c>
      <c r="R89" s="62">
        <v>9.1947970444131218E-3</v>
      </c>
      <c r="S89" s="62">
        <v>1</v>
      </c>
    </row>
    <row r="90" spans="2:19" x14ac:dyDescent="0.15">
      <c r="B90" s="102"/>
      <c r="C90" s="102">
        <v>5</v>
      </c>
      <c r="D90" s="65" t="s">
        <v>20</v>
      </c>
      <c r="E90" s="64">
        <v>1.285731301888921E-4</v>
      </c>
      <c r="F90" s="63">
        <v>3.6589741843451032E-3</v>
      </c>
      <c r="G90" s="63">
        <v>5.6836270670449179E-4</v>
      </c>
      <c r="H90" s="63">
        <v>2.6340523981930214E-4</v>
      </c>
      <c r="I90" s="63">
        <v>1.5072874725140586E-3</v>
      </c>
      <c r="J90" s="63">
        <v>-3.7932213523038391E-5</v>
      </c>
      <c r="K90" s="62">
        <v>2.6310259516365477E-3</v>
      </c>
      <c r="L90" s="64">
        <v>1.0856520901693706E-2</v>
      </c>
      <c r="M90" s="63">
        <v>0.61618780131674522</v>
      </c>
      <c r="N90" s="63">
        <v>0.11214619067334651</v>
      </c>
      <c r="O90" s="63">
        <v>2.6184325775356742E-2</v>
      </c>
      <c r="P90" s="63">
        <v>0.11494641672185818</v>
      </c>
      <c r="Q90" s="63">
        <v>-1.2085948661419797E-3</v>
      </c>
      <c r="R90" s="62">
        <v>0.11216764300545631</v>
      </c>
      <c r="S90" s="62">
        <v>1</v>
      </c>
    </row>
    <row r="91" spans="2:19" x14ac:dyDescent="0.15">
      <c r="B91" s="102"/>
      <c r="C91" s="102">
        <v>6</v>
      </c>
      <c r="D91" s="65" t="s">
        <v>19</v>
      </c>
      <c r="E91" s="64">
        <v>2.9587610021089837E-4</v>
      </c>
      <c r="F91" s="63">
        <v>6.6436767039650358E-3</v>
      </c>
      <c r="G91" s="63">
        <v>4.6490870428784033E-4</v>
      </c>
      <c r="H91" s="63">
        <v>3.1742813969650601E-4</v>
      </c>
      <c r="I91" s="63">
        <v>1.6775338296288603E-3</v>
      </c>
      <c r="J91" s="63">
        <v>8.7804466553294121E-6</v>
      </c>
      <c r="K91" s="62">
        <v>2.1160668430555587E-3</v>
      </c>
      <c r="L91" s="64">
        <v>2.1760408068800009E-2</v>
      </c>
      <c r="M91" s="63">
        <v>0.60807611441829634</v>
      </c>
      <c r="N91" s="63">
        <v>4.7132857510333852E-2</v>
      </c>
      <c r="O91" s="63">
        <v>2.9329112072189668E-2</v>
      </c>
      <c r="P91" s="63">
        <v>0.15539220578084853</v>
      </c>
      <c r="Q91" s="63">
        <v>1.0834477987648927E-3</v>
      </c>
      <c r="R91" s="62">
        <v>0.12570158358326658</v>
      </c>
      <c r="S91" s="62">
        <v>1</v>
      </c>
    </row>
    <row r="92" spans="2:19" x14ac:dyDescent="0.15">
      <c r="B92" s="102"/>
      <c r="C92" s="102">
        <v>7</v>
      </c>
      <c r="D92" s="65" t="s">
        <v>18</v>
      </c>
      <c r="E92" s="64">
        <v>5.5853643340146261E-5</v>
      </c>
      <c r="F92" s="63">
        <v>1.9903470482863428E-3</v>
      </c>
      <c r="G92" s="63">
        <v>2.2203560234031156E-4</v>
      </c>
      <c r="H92" s="63">
        <v>1.1459877481257838E-4</v>
      </c>
      <c r="I92" s="63">
        <v>6.3246548701281942E-4</v>
      </c>
      <c r="J92" s="63">
        <v>-1.108789652025603E-5</v>
      </c>
      <c r="K92" s="62">
        <v>8.0684517100708571E-4</v>
      </c>
      <c r="L92" s="64">
        <v>5.1418507448893177E-3</v>
      </c>
      <c r="M92" s="63">
        <v>0.72865286392734308</v>
      </c>
      <c r="N92" s="63">
        <v>6.5505794967245401E-2</v>
      </c>
      <c r="O92" s="63">
        <v>1.7554106447352818E-2</v>
      </c>
      <c r="P92" s="63">
        <v>7.3626240394522785E-2</v>
      </c>
      <c r="Q92" s="63">
        <v>-2.7874668789944923E-4</v>
      </c>
      <c r="R92" s="62">
        <v>0.10598683237626699</v>
      </c>
      <c r="S92" s="62">
        <v>1</v>
      </c>
    </row>
    <row r="93" spans="2:19" x14ac:dyDescent="0.15">
      <c r="B93" s="102"/>
      <c r="C93" s="102">
        <v>8</v>
      </c>
      <c r="D93" s="65" t="s">
        <v>17</v>
      </c>
      <c r="E93" s="64">
        <v>3.774913583029562E-5</v>
      </c>
      <c r="F93" s="63">
        <v>1.2064126321437282E-3</v>
      </c>
      <c r="G93" s="63">
        <v>1.9659175971184256E-4</v>
      </c>
      <c r="H93" s="63">
        <v>6.542521861247085E-5</v>
      </c>
      <c r="I93" s="63">
        <v>3.6057736324006634E-4</v>
      </c>
      <c r="J93" s="63">
        <v>-1.4764718907279262E-6</v>
      </c>
      <c r="K93" s="62">
        <v>3.7635488800711941E-4</v>
      </c>
      <c r="L93" s="64">
        <v>2.7281584713750896E-3</v>
      </c>
      <c r="M93" s="63">
        <v>0.85472196629010078</v>
      </c>
      <c r="N93" s="63">
        <v>2.597898317154727E-2</v>
      </c>
      <c r="O93" s="63">
        <v>6.1998149093767342E-3</v>
      </c>
      <c r="P93" s="63">
        <v>9.0576160992515989E-2</v>
      </c>
      <c r="Q93" s="63">
        <v>-3.0705256798223106E-5</v>
      </c>
      <c r="R93" s="62">
        <v>1.7583986896227415E-2</v>
      </c>
      <c r="S93" s="62">
        <v>1</v>
      </c>
    </row>
    <row r="94" spans="2:19" x14ac:dyDescent="0.15">
      <c r="B94" s="102"/>
      <c r="C94" s="102">
        <v>9</v>
      </c>
      <c r="D94" s="65" t="s">
        <v>16</v>
      </c>
      <c r="E94" s="64">
        <v>1.4590165882206443E-4</v>
      </c>
      <c r="F94" s="63">
        <v>3.2369292557390514E-3</v>
      </c>
      <c r="G94" s="63">
        <v>5.290793501633238E-4</v>
      </c>
      <c r="H94" s="63">
        <v>3.0699769484052327E-4</v>
      </c>
      <c r="I94" s="63">
        <v>1.3355518159237393E-3</v>
      </c>
      <c r="J94" s="63">
        <v>-1.6444657118622266E-5</v>
      </c>
      <c r="K94" s="62">
        <v>2.1913078288636288E-3</v>
      </c>
      <c r="L94" s="64">
        <v>1.6505857562223714E-2</v>
      </c>
      <c r="M94" s="63">
        <v>0.47192230769898935</v>
      </c>
      <c r="N94" s="63">
        <v>8.8025889465929943E-2</v>
      </c>
      <c r="O94" s="63">
        <v>3.5602842769724627E-2</v>
      </c>
      <c r="P94" s="63">
        <v>0.1331736871297641</v>
      </c>
      <c r="Q94" s="63">
        <v>8.6429241822193648E-4</v>
      </c>
      <c r="R94" s="62">
        <v>0.24617580000791262</v>
      </c>
      <c r="S94" s="62">
        <v>1</v>
      </c>
    </row>
    <row r="95" spans="2:19" x14ac:dyDescent="0.15">
      <c r="B95" s="102"/>
      <c r="C95" s="102">
        <v>10</v>
      </c>
      <c r="D95" s="65" t="s">
        <v>15</v>
      </c>
      <c r="E95" s="64">
        <v>1.0833533119910061E-4</v>
      </c>
      <c r="F95" s="63">
        <v>3.5863947036459168E-3</v>
      </c>
      <c r="G95" s="63">
        <v>5.3414666608858651E-4</v>
      </c>
      <c r="H95" s="63">
        <v>2.9752277470789098E-4</v>
      </c>
      <c r="I95" s="63">
        <v>2.0576639266385297E-3</v>
      </c>
      <c r="J95" s="63">
        <v>-8.7566704814171403E-6</v>
      </c>
      <c r="K95" s="62">
        <v>9.087520875610555E-4</v>
      </c>
      <c r="L95" s="64">
        <v>1.0354035549862788E-2</v>
      </c>
      <c r="M95" s="63">
        <v>0.44442509086577198</v>
      </c>
      <c r="N95" s="63">
        <v>0.10095218290575352</v>
      </c>
      <c r="O95" s="63">
        <v>4.0318010956404589E-2</v>
      </c>
      <c r="P95" s="63">
        <v>0.33387971018427542</v>
      </c>
      <c r="Q95" s="63">
        <v>-7.8020692486335059E-4</v>
      </c>
      <c r="R95" s="62">
        <v>6.3367117643435514E-2</v>
      </c>
      <c r="S95" s="62">
        <v>1</v>
      </c>
    </row>
    <row r="96" spans="2:19" x14ac:dyDescent="0.15">
      <c r="B96" s="102"/>
      <c r="C96" s="102">
        <v>11</v>
      </c>
      <c r="D96" s="65" t="s">
        <v>14</v>
      </c>
      <c r="E96" s="64">
        <v>1.3640839256760433E-6</v>
      </c>
      <c r="F96" s="63">
        <v>3.1348799779276923E-5</v>
      </c>
      <c r="G96" s="63">
        <v>7.2795317423139372E-6</v>
      </c>
      <c r="H96" s="63">
        <v>6.5263276975093163E-6</v>
      </c>
      <c r="I96" s="63">
        <v>2.0083332192810485E-5</v>
      </c>
      <c r="J96" s="63">
        <v>-2.9044011171496789E-7</v>
      </c>
      <c r="K96" s="62">
        <v>2.3813116588744383E-5</v>
      </c>
      <c r="L96" s="64">
        <v>9.9516883555940272E-5</v>
      </c>
      <c r="M96" s="63">
        <v>3.2103312209817339E-2</v>
      </c>
      <c r="N96" s="63">
        <v>0.95365604140224114</v>
      </c>
      <c r="O96" s="63">
        <v>7.8706734370183329E-4</v>
      </c>
      <c r="P96" s="63">
        <v>2.1108002807385244E-3</v>
      </c>
      <c r="Q96" s="63">
        <v>-7.4056961905486538E-6</v>
      </c>
      <c r="R96" s="62">
        <v>1.1160542824321017E-2</v>
      </c>
      <c r="S96" s="62">
        <v>1</v>
      </c>
    </row>
    <row r="97" spans="2:19" x14ac:dyDescent="0.15">
      <c r="B97" s="102"/>
      <c r="C97" s="102">
        <v>12</v>
      </c>
      <c r="D97" s="65" t="s">
        <v>13</v>
      </c>
      <c r="E97" s="64">
        <v>1.2189672693465579E-4</v>
      </c>
      <c r="F97" s="63">
        <v>1.6689090861385807E-3</v>
      </c>
      <c r="G97" s="63">
        <v>5.1258151318125608E-4</v>
      </c>
      <c r="H97" s="63">
        <v>1.9957210912596417E-4</v>
      </c>
      <c r="I97" s="63">
        <v>2.08225120534702E-3</v>
      </c>
      <c r="J97" s="63">
        <v>-8.1702155001330274E-6</v>
      </c>
      <c r="K97" s="62">
        <v>8.4149600426566416E-4</v>
      </c>
      <c r="L97" s="64">
        <v>2.60526578667819E-2</v>
      </c>
      <c r="M97" s="63">
        <v>0.3837033495961848</v>
      </c>
      <c r="N97" s="63">
        <v>0.3574364029699662</v>
      </c>
      <c r="O97" s="63">
        <v>3.075664633581152E-2</v>
      </c>
      <c r="P97" s="63">
        <v>0.14004548775802034</v>
      </c>
      <c r="Q97" s="63">
        <v>-2.5054813781408351E-4</v>
      </c>
      <c r="R97" s="62">
        <v>5.6837467181556307E-2</v>
      </c>
      <c r="S97" s="62">
        <v>1</v>
      </c>
    </row>
    <row r="98" spans="2:19" x14ac:dyDescent="0.15">
      <c r="B98" s="92"/>
      <c r="C98" s="92">
        <v>13</v>
      </c>
      <c r="D98" s="57" t="s">
        <v>12</v>
      </c>
      <c r="E98" s="56">
        <v>7.4089861939513499E-5</v>
      </c>
      <c r="F98" s="55">
        <v>1.7027018674565626E-3</v>
      </c>
      <c r="G98" s="55">
        <v>3.953858641835749E-4</v>
      </c>
      <c r="H98" s="55">
        <v>3.5447578332898196E-4</v>
      </c>
      <c r="I98" s="55">
        <v>1.0908209395644581E-3</v>
      </c>
      <c r="J98" s="55">
        <v>-1.5775178765481117E-5</v>
      </c>
      <c r="K98" s="54">
        <v>1.2934032043044671E-3</v>
      </c>
      <c r="L98" s="56">
        <v>5.4052335230444738E-3</v>
      </c>
      <c r="M98" s="55">
        <v>0.17348841407271867</v>
      </c>
      <c r="N98" s="55">
        <v>5.3034598952961073E-2</v>
      </c>
      <c r="O98" s="55">
        <v>4.2749357084512253E-2</v>
      </c>
      <c r="P98" s="55">
        <v>0.11464756562122588</v>
      </c>
      <c r="Q98" s="55">
        <v>-4.0223845321819189E-4</v>
      </c>
      <c r="R98" s="54">
        <v>0.60618196685674375</v>
      </c>
      <c r="S98" s="54">
        <v>1</v>
      </c>
    </row>
    <row r="99" spans="2:19" x14ac:dyDescent="0.15">
      <c r="B99" s="123"/>
      <c r="C99" s="122"/>
      <c r="D99" s="121" t="s">
        <v>57</v>
      </c>
      <c r="E99" s="120">
        <v>2.365911956522781E-4</v>
      </c>
      <c r="F99" s="119">
        <v>5.7291767361761226E-3</v>
      </c>
      <c r="G99" s="119">
        <v>1.8584384499096926E-3</v>
      </c>
      <c r="H99" s="119">
        <v>7.2040071794733976E-4</v>
      </c>
      <c r="I99" s="119">
        <v>2.681065463981279E-3</v>
      </c>
      <c r="J99" s="119">
        <v>-4.127436128838188E-5</v>
      </c>
      <c r="K99" s="118">
        <v>5.6208037728292387E-3</v>
      </c>
      <c r="L99" s="120">
        <v>1.37547062225467E-2</v>
      </c>
      <c r="M99" s="119">
        <v>0.41556690457650697</v>
      </c>
      <c r="N99" s="119">
        <v>0.16845285141764443</v>
      </c>
      <c r="O99" s="119">
        <v>5.2442424071665543E-2</v>
      </c>
      <c r="P99" s="119">
        <v>0.19365560148956448</v>
      </c>
      <c r="Q99" s="119">
        <v>-1.3986674002799402E-3</v>
      </c>
      <c r="R99" s="118">
        <v>0.14072097764714409</v>
      </c>
      <c r="S99" s="118">
        <v>1</v>
      </c>
    </row>
  </sheetData>
  <phoneticPr fontId="3"/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G97"/>
  <sheetViews>
    <sheetView showGridLines="0" view="pageBreakPreview" zoomScaleNormal="100" zoomScaleSheetLayoutView="100" workbookViewId="0">
      <selection activeCell="D4" sqref="D4"/>
    </sheetView>
  </sheetViews>
  <sheetFormatPr defaultRowHeight="11.25" x14ac:dyDescent="0.15"/>
  <cols>
    <col min="1" max="1" width="1.625" style="1" customWidth="1"/>
    <col min="2" max="2" width="4.5" style="1" bestFit="1" customWidth="1"/>
    <col min="3" max="3" width="3" style="1" bestFit="1" customWidth="1"/>
    <col min="4" max="4" width="17.25" style="1" bestFit="1" customWidth="1"/>
    <col min="5" max="18" width="8.875" style="1" customWidth="1"/>
    <col min="19" max="19" width="10.625" style="1" customWidth="1"/>
    <col min="20" max="16384" width="9" style="1"/>
  </cols>
  <sheetData>
    <row r="1" spans="1:33" x14ac:dyDescent="0.15">
      <c r="A1" s="1" t="s">
        <v>66</v>
      </c>
    </row>
    <row r="2" spans="1:33" x14ac:dyDescent="0.15">
      <c r="A2" s="1" t="s">
        <v>65</v>
      </c>
      <c r="E2" s="155" t="s">
        <v>27</v>
      </c>
      <c r="F2" s="117"/>
      <c r="G2" s="117"/>
      <c r="H2" s="117"/>
      <c r="I2" s="117"/>
      <c r="J2" s="117"/>
      <c r="K2" s="117"/>
      <c r="L2" s="155" t="s">
        <v>25</v>
      </c>
      <c r="M2" s="117"/>
      <c r="N2" s="117"/>
      <c r="O2" s="117"/>
      <c r="P2" s="117"/>
      <c r="Q2" s="117"/>
      <c r="R2" s="116"/>
      <c r="S2" s="104"/>
    </row>
    <row r="3" spans="1:33" x14ac:dyDescent="0.15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</row>
    <row r="4" spans="1:33" ht="33.75" x14ac:dyDescent="0.1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/>
    </row>
    <row r="5" spans="1:33" x14ac:dyDescent="0.15">
      <c r="B5" s="82" t="s">
        <v>27</v>
      </c>
      <c r="C5" s="82">
        <v>1</v>
      </c>
      <c r="D5" s="71" t="s">
        <v>24</v>
      </c>
      <c r="E5" s="154">
        <v>282.83091718492761</v>
      </c>
      <c r="F5" s="153">
        <v>11388.911418643536</v>
      </c>
      <c r="G5" s="153">
        <v>734.89500151902701</v>
      </c>
      <c r="H5" s="153">
        <v>183.14461852077494</v>
      </c>
      <c r="I5" s="153">
        <v>759.89501510665752</v>
      </c>
      <c r="J5" s="153">
        <v>187.25983057601044</v>
      </c>
      <c r="K5" s="152">
        <v>8399.4995018206992</v>
      </c>
      <c r="L5" s="154">
        <v>669.84904018761733</v>
      </c>
      <c r="M5" s="153">
        <v>23100.540651135605</v>
      </c>
      <c r="N5" s="153">
        <v>3500.6390152560703</v>
      </c>
      <c r="O5" s="153">
        <v>2226.8039868579194</v>
      </c>
      <c r="P5" s="153">
        <v>11414.331854821692</v>
      </c>
      <c r="Q5" s="153">
        <v>79.858416067727788</v>
      </c>
      <c r="R5" s="152">
        <v>9475.5389262311401</v>
      </c>
      <c r="S5" s="159">
        <f>SUM(E5:R5)</f>
        <v>72403.998193929408</v>
      </c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</row>
    <row r="6" spans="1:33" x14ac:dyDescent="0.15">
      <c r="B6" s="102"/>
      <c r="C6" s="102">
        <v>2</v>
      </c>
      <c r="D6" s="65" t="s">
        <v>23</v>
      </c>
      <c r="E6" s="148">
        <v>4.9493917544771717</v>
      </c>
      <c r="F6" s="147">
        <v>266.29682767269895</v>
      </c>
      <c r="G6" s="147">
        <v>40.192847162056552</v>
      </c>
      <c r="H6" s="147">
        <v>16.785188979282598</v>
      </c>
      <c r="I6" s="147">
        <v>49.681974715232379</v>
      </c>
      <c r="J6" s="147">
        <v>-34.578906610614879</v>
      </c>
      <c r="K6" s="146">
        <v>861.19647759742395</v>
      </c>
      <c r="L6" s="148">
        <v>44.145460245559946</v>
      </c>
      <c r="M6" s="147">
        <v>1592.3041319410745</v>
      </c>
      <c r="N6" s="147">
        <v>297.26330631573217</v>
      </c>
      <c r="O6" s="147">
        <v>251.21034965999505</v>
      </c>
      <c r="P6" s="147">
        <v>1125.8577188291677</v>
      </c>
      <c r="Q6" s="147">
        <v>2.0642384752135783</v>
      </c>
      <c r="R6" s="146">
        <v>988.63078554917217</v>
      </c>
      <c r="S6" s="160">
        <f t="shared" ref="S6:S33" si="0">SUM(E6:R6)</f>
        <v>5505.9997922864723</v>
      </c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</row>
    <row r="7" spans="1:33" x14ac:dyDescent="0.15">
      <c r="B7" s="102"/>
      <c r="C7" s="102">
        <v>3</v>
      </c>
      <c r="D7" s="65" t="s">
        <v>22</v>
      </c>
      <c r="E7" s="148">
        <v>2202.8226445599453</v>
      </c>
      <c r="F7" s="147">
        <v>63285.253105092859</v>
      </c>
      <c r="G7" s="147">
        <v>7894.623341409897</v>
      </c>
      <c r="H7" s="147">
        <v>7925.5385760812505</v>
      </c>
      <c r="I7" s="147">
        <v>29874.852576169789</v>
      </c>
      <c r="J7" s="147">
        <v>663.0848676428534</v>
      </c>
      <c r="K7" s="146">
        <v>861327.47218088072</v>
      </c>
      <c r="L7" s="148">
        <v>23425.866478041058</v>
      </c>
      <c r="M7" s="147">
        <v>839693.28224954999</v>
      </c>
      <c r="N7" s="147">
        <v>150232.62357613866</v>
      </c>
      <c r="O7" s="147">
        <v>135132.75918037264</v>
      </c>
      <c r="P7" s="147">
        <v>696911.95835146704</v>
      </c>
      <c r="Q7" s="147">
        <v>-11324.019369397716</v>
      </c>
      <c r="R7" s="146">
        <v>353495.79020496551</v>
      </c>
      <c r="S7" s="160">
        <f t="shared" si="0"/>
        <v>3160741.9079629746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</row>
    <row r="8" spans="1:33" x14ac:dyDescent="0.15">
      <c r="B8" s="102"/>
      <c r="C8" s="102">
        <v>4</v>
      </c>
      <c r="D8" s="65" t="s">
        <v>21</v>
      </c>
      <c r="E8" s="148">
        <v>205.23495254193708</v>
      </c>
      <c r="F8" s="147">
        <v>14800.121711768677</v>
      </c>
      <c r="G8" s="147">
        <v>3166.7837408961573</v>
      </c>
      <c r="H8" s="147">
        <v>149998.39912196336</v>
      </c>
      <c r="I8" s="147">
        <v>223734.80832118675</v>
      </c>
      <c r="J8" s="147">
        <v>9.0792618230505813</v>
      </c>
      <c r="K8" s="146">
        <v>5994.5706427806945</v>
      </c>
      <c r="L8" s="148">
        <v>254.66051451800169</v>
      </c>
      <c r="M8" s="147">
        <v>8605.1732833915794</v>
      </c>
      <c r="N8" s="147">
        <v>1765.3951589840672</v>
      </c>
      <c r="O8" s="147">
        <v>979.12129977980248</v>
      </c>
      <c r="P8" s="147">
        <v>5078.5972587223368</v>
      </c>
      <c r="Q8" s="147">
        <v>-68.852840715787153</v>
      </c>
      <c r="R8" s="146">
        <v>2643.9023238672808</v>
      </c>
      <c r="S8" s="160">
        <f t="shared" si="0"/>
        <v>417166.99475150782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</row>
    <row r="9" spans="1:33" x14ac:dyDescent="0.15">
      <c r="B9" s="102"/>
      <c r="C9" s="102">
        <v>5</v>
      </c>
      <c r="D9" s="65" t="s">
        <v>20</v>
      </c>
      <c r="E9" s="148">
        <v>873.52804746727418</v>
      </c>
      <c r="F9" s="147">
        <v>52889.4355008278</v>
      </c>
      <c r="G9" s="147">
        <v>8233.662391964097</v>
      </c>
      <c r="H9" s="147">
        <v>1147.4485545413365</v>
      </c>
      <c r="I9" s="147">
        <v>3560.179879703102</v>
      </c>
      <c r="J9" s="147">
        <v>32.564366477713932</v>
      </c>
      <c r="K9" s="146">
        <v>27648.971703621457</v>
      </c>
      <c r="L9" s="148">
        <v>1935.8607663592334</v>
      </c>
      <c r="M9" s="147">
        <v>82752.301235161271</v>
      </c>
      <c r="N9" s="147">
        <v>15755.356270792427</v>
      </c>
      <c r="O9" s="147">
        <v>6594.8034973644017</v>
      </c>
      <c r="P9" s="147">
        <v>32405.754394213494</v>
      </c>
      <c r="Q9" s="147">
        <v>-439.47727698348149</v>
      </c>
      <c r="R9" s="146">
        <v>21225.594437341701</v>
      </c>
      <c r="S9" s="160">
        <f t="shared" si="0"/>
        <v>254615.98376885185</v>
      </c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</row>
    <row r="10" spans="1:33" x14ac:dyDescent="0.15">
      <c r="B10" s="102"/>
      <c r="C10" s="102">
        <v>6</v>
      </c>
      <c r="D10" s="65" t="s">
        <v>19</v>
      </c>
      <c r="E10" s="148">
        <v>4686.861023867722</v>
      </c>
      <c r="F10" s="147">
        <v>105489.67303420421</v>
      </c>
      <c r="G10" s="147">
        <v>5699.163229997529</v>
      </c>
      <c r="H10" s="147">
        <v>3891.2872005167419</v>
      </c>
      <c r="I10" s="147">
        <v>19077.891902704971</v>
      </c>
      <c r="J10" s="147">
        <v>548.91846621551281</v>
      </c>
      <c r="K10" s="146">
        <v>44979.127785919489</v>
      </c>
      <c r="L10" s="148">
        <v>7989.8083078682539</v>
      </c>
      <c r="M10" s="147">
        <v>226068.79568919679</v>
      </c>
      <c r="N10" s="147">
        <v>20749.573253579554</v>
      </c>
      <c r="O10" s="147">
        <v>13296.984921336956</v>
      </c>
      <c r="P10" s="147">
        <v>69946.655849325427</v>
      </c>
      <c r="Q10" s="147">
        <v>80.604659008947905</v>
      </c>
      <c r="R10" s="146">
        <v>26474.641869607982</v>
      </c>
      <c r="S10" s="160">
        <f t="shared" si="0"/>
        <v>548979.9871933501</v>
      </c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</row>
    <row r="11" spans="1:33" x14ac:dyDescent="0.15">
      <c r="B11" s="102"/>
      <c r="C11" s="102">
        <v>7</v>
      </c>
      <c r="D11" s="65" t="s">
        <v>18</v>
      </c>
      <c r="E11" s="148">
        <v>787.99941783281224</v>
      </c>
      <c r="F11" s="147">
        <v>184140.60362778831</v>
      </c>
      <c r="G11" s="147">
        <v>10015.798816527518</v>
      </c>
      <c r="H11" s="147">
        <v>3121.390727736034</v>
      </c>
      <c r="I11" s="147">
        <v>6349.1279093861131</v>
      </c>
      <c r="J11" s="147">
        <v>36.475512463939488</v>
      </c>
      <c r="K11" s="146">
        <v>33959.992121504096</v>
      </c>
      <c r="L11" s="148">
        <v>961.76055178319996</v>
      </c>
      <c r="M11" s="147">
        <v>45394.729976322393</v>
      </c>
      <c r="N11" s="147">
        <v>7220.1439487206835</v>
      </c>
      <c r="O11" s="147">
        <v>3536.9483141991263</v>
      </c>
      <c r="P11" s="147">
        <v>18115.985234372467</v>
      </c>
      <c r="Q11" s="147">
        <v>-216.93641088513897</v>
      </c>
      <c r="R11" s="146">
        <v>9409.9685053355533</v>
      </c>
      <c r="S11" s="160">
        <f t="shared" si="0"/>
        <v>322833.98825308721</v>
      </c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</row>
    <row r="12" spans="1:33" x14ac:dyDescent="0.15">
      <c r="B12" s="102"/>
      <c r="C12" s="102">
        <v>8</v>
      </c>
      <c r="D12" s="65" t="s">
        <v>17</v>
      </c>
      <c r="E12" s="148">
        <v>583.82028621187794</v>
      </c>
      <c r="F12" s="147">
        <v>633482.00712190964</v>
      </c>
      <c r="G12" s="147">
        <v>5407.8805144140842</v>
      </c>
      <c r="H12" s="147">
        <v>1090.6277355955253</v>
      </c>
      <c r="I12" s="147">
        <v>4014.5102164026166</v>
      </c>
      <c r="J12" s="147">
        <v>23.322651785276317</v>
      </c>
      <c r="K12" s="146">
        <v>6315.5915916135982</v>
      </c>
      <c r="L12" s="148">
        <v>615.53765325569032</v>
      </c>
      <c r="M12" s="147">
        <v>20090.313658874169</v>
      </c>
      <c r="N12" s="147">
        <v>4535.7147815790968</v>
      </c>
      <c r="O12" s="147">
        <v>1469.9204672551239</v>
      </c>
      <c r="P12" s="147">
        <v>12371.688594711248</v>
      </c>
      <c r="Q12" s="147">
        <v>-48.968870873990056</v>
      </c>
      <c r="R12" s="146">
        <v>3756.0247830206972</v>
      </c>
      <c r="S12" s="160">
        <f t="shared" si="0"/>
        <v>693707.99118575477</v>
      </c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</row>
    <row r="13" spans="1:33" x14ac:dyDescent="0.15">
      <c r="B13" s="102"/>
      <c r="C13" s="102">
        <v>9</v>
      </c>
      <c r="D13" s="65" t="s">
        <v>16</v>
      </c>
      <c r="E13" s="148">
        <v>3664.2097356451</v>
      </c>
      <c r="F13" s="147">
        <v>58434.35386933267</v>
      </c>
      <c r="G13" s="147">
        <v>11079.07230304716</v>
      </c>
      <c r="H13" s="147">
        <v>7395.7944465239589</v>
      </c>
      <c r="I13" s="147">
        <v>16958.643306495102</v>
      </c>
      <c r="J13" s="147">
        <v>735.01993514849778</v>
      </c>
      <c r="K13" s="146">
        <v>89691.71107643783</v>
      </c>
      <c r="L13" s="148">
        <v>2504.0533714182029</v>
      </c>
      <c r="M13" s="147">
        <v>104714.42314110538</v>
      </c>
      <c r="N13" s="147">
        <v>18456.517778020327</v>
      </c>
      <c r="O13" s="147">
        <v>9135.9286532299811</v>
      </c>
      <c r="P13" s="147">
        <v>42817.644250440142</v>
      </c>
      <c r="Q13" s="147">
        <v>-429.32811807182975</v>
      </c>
      <c r="R13" s="146">
        <v>27758.933115052547</v>
      </c>
      <c r="S13" s="160">
        <f t="shared" si="0"/>
        <v>392916.976863825</v>
      </c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</row>
    <row r="14" spans="1:33" x14ac:dyDescent="0.15">
      <c r="B14" s="102"/>
      <c r="C14" s="102">
        <v>10</v>
      </c>
      <c r="D14" s="65" t="s">
        <v>15</v>
      </c>
      <c r="E14" s="148">
        <v>1072.2275096071692</v>
      </c>
      <c r="F14" s="147">
        <v>60609.033969103155</v>
      </c>
      <c r="G14" s="147">
        <v>5189.3265745570498</v>
      </c>
      <c r="H14" s="147">
        <v>2561.1922383927763</v>
      </c>
      <c r="I14" s="147">
        <v>14363.381156335337</v>
      </c>
      <c r="J14" s="147">
        <v>-38.154508695111588</v>
      </c>
      <c r="K14" s="146">
        <v>6803.0910926834022</v>
      </c>
      <c r="L14" s="148">
        <v>967.89824422527306</v>
      </c>
      <c r="M14" s="147">
        <v>43167.269055257595</v>
      </c>
      <c r="N14" s="147">
        <v>7153.6171329557519</v>
      </c>
      <c r="O14" s="147">
        <v>2395.4481388740278</v>
      </c>
      <c r="P14" s="147">
        <v>14404.029979205512</v>
      </c>
      <c r="Q14" s="147">
        <v>-79.827689868054151</v>
      </c>
      <c r="R14" s="146">
        <v>4267.8946766194813</v>
      </c>
      <c r="S14" s="160">
        <f t="shared" si="0"/>
        <v>162836.42756925337</v>
      </c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</row>
    <row r="15" spans="1:33" x14ac:dyDescent="0.15">
      <c r="B15" s="102"/>
      <c r="C15" s="102">
        <v>11</v>
      </c>
      <c r="D15" s="65" t="s">
        <v>14</v>
      </c>
      <c r="E15" s="148">
        <v>22.17605158882898</v>
      </c>
      <c r="F15" s="147">
        <v>12586.54984152725</v>
      </c>
      <c r="G15" s="147">
        <v>376152.68182342983</v>
      </c>
      <c r="H15" s="147">
        <v>242.72723671701559</v>
      </c>
      <c r="I15" s="147">
        <v>405.18251886860679</v>
      </c>
      <c r="J15" s="147">
        <v>-0.70266464180242094</v>
      </c>
      <c r="K15" s="146">
        <v>4663.7327965518498</v>
      </c>
      <c r="L15" s="148">
        <v>20.259487335536349</v>
      </c>
      <c r="M15" s="147">
        <v>615.71776996060646</v>
      </c>
      <c r="N15" s="147">
        <v>139.90285928159142</v>
      </c>
      <c r="O15" s="147">
        <v>77.210544823764025</v>
      </c>
      <c r="P15" s="147">
        <v>397.48541890394307</v>
      </c>
      <c r="Q15" s="147">
        <v>-5.5175877392348243</v>
      </c>
      <c r="R15" s="146">
        <v>200.59354946726253</v>
      </c>
      <c r="S15" s="160">
        <f t="shared" si="0"/>
        <v>395517.99964607501</v>
      </c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</row>
    <row r="16" spans="1:33" x14ac:dyDescent="0.15">
      <c r="B16" s="102"/>
      <c r="C16" s="102">
        <v>12</v>
      </c>
      <c r="D16" s="65" t="s">
        <v>13</v>
      </c>
      <c r="E16" s="148">
        <v>45905.732359824848</v>
      </c>
      <c r="F16" s="147">
        <v>497203.07854272553</v>
      </c>
      <c r="G16" s="147">
        <v>491851.9838849763</v>
      </c>
      <c r="H16" s="147">
        <v>18293.271220218154</v>
      </c>
      <c r="I16" s="147">
        <v>90842.780350050089</v>
      </c>
      <c r="J16" s="147">
        <v>98.341873532888542</v>
      </c>
      <c r="K16" s="146">
        <v>85200.758433718685</v>
      </c>
      <c r="L16" s="148">
        <v>13668.118481581407</v>
      </c>
      <c r="M16" s="147">
        <v>170883.99511686809</v>
      </c>
      <c r="N16" s="147">
        <v>125284.4974366547</v>
      </c>
      <c r="O16" s="147">
        <v>15439.625001542918</v>
      </c>
      <c r="P16" s="147">
        <v>79885.706935559632</v>
      </c>
      <c r="Q16" s="147">
        <v>-708.44602854363438</v>
      </c>
      <c r="R16" s="146">
        <v>29994.460987385752</v>
      </c>
      <c r="S16" s="160">
        <f t="shared" si="0"/>
        <v>1663843.9045960954</v>
      </c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</row>
    <row r="17" spans="2:33" x14ac:dyDescent="0.15">
      <c r="B17" s="92"/>
      <c r="C17" s="92">
        <v>13</v>
      </c>
      <c r="D17" s="57" t="s">
        <v>12</v>
      </c>
      <c r="E17" s="142">
        <v>113.05684725639523</v>
      </c>
      <c r="F17" s="141">
        <v>2649.3570432468432</v>
      </c>
      <c r="G17" s="141">
        <v>1093.4621588743651</v>
      </c>
      <c r="H17" s="141">
        <v>1237.4599696686405</v>
      </c>
      <c r="I17" s="141">
        <v>2065.6814385192592</v>
      </c>
      <c r="J17" s="141">
        <v>-3.5822900556717574</v>
      </c>
      <c r="K17" s="140">
        <v>23776.411427993356</v>
      </c>
      <c r="L17" s="142">
        <v>103.28591435728875</v>
      </c>
      <c r="M17" s="141">
        <v>3139.0218223766515</v>
      </c>
      <c r="N17" s="141">
        <v>713.24582417996885</v>
      </c>
      <c r="O17" s="141">
        <v>393.63097338394567</v>
      </c>
      <c r="P17" s="141">
        <v>2026.4404649159803</v>
      </c>
      <c r="Q17" s="141">
        <v>-28.129492383245804</v>
      </c>
      <c r="R17" s="140">
        <v>1022.6560933039395</v>
      </c>
      <c r="S17" s="160">
        <f t="shared" si="0"/>
        <v>38301.998195637709</v>
      </c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</row>
    <row r="18" spans="2:33" x14ac:dyDescent="0.15">
      <c r="B18" s="82" t="s">
        <v>25</v>
      </c>
      <c r="C18" s="82">
        <v>1</v>
      </c>
      <c r="D18" s="71" t="s">
        <v>24</v>
      </c>
      <c r="E18" s="154">
        <v>1019.6616967060409</v>
      </c>
      <c r="F18" s="153">
        <v>28520.609866659528</v>
      </c>
      <c r="G18" s="153">
        <v>3468.4105864626404</v>
      </c>
      <c r="H18" s="153">
        <v>2324.1629568931471</v>
      </c>
      <c r="I18" s="153">
        <v>12164.287069359963</v>
      </c>
      <c r="J18" s="153">
        <v>-247.73602508227489</v>
      </c>
      <c r="K18" s="152">
        <v>28268.813583763244</v>
      </c>
      <c r="L18" s="151">
        <v>75443.067087517615</v>
      </c>
      <c r="M18" s="150">
        <v>2868440.4372025183</v>
      </c>
      <c r="N18" s="150">
        <v>344232.74157443171</v>
      </c>
      <c r="O18" s="150">
        <v>184327.14325752269</v>
      </c>
      <c r="P18" s="150">
        <v>933578.47726405517</v>
      </c>
      <c r="Q18" s="150">
        <v>69511.233912423573</v>
      </c>
      <c r="R18" s="149">
        <v>1134144.5375110472</v>
      </c>
      <c r="S18" s="159">
        <f t="shared" si="0"/>
        <v>5685195.847544278</v>
      </c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</row>
    <row r="19" spans="2:33" x14ac:dyDescent="0.15">
      <c r="B19" s="102"/>
      <c r="C19" s="102">
        <v>2</v>
      </c>
      <c r="D19" s="65" t="s">
        <v>23</v>
      </c>
      <c r="E19" s="148">
        <v>48.352331735984954</v>
      </c>
      <c r="F19" s="147">
        <v>1408.8677271055669</v>
      </c>
      <c r="G19" s="147">
        <v>212.89973020502563</v>
      </c>
      <c r="H19" s="147">
        <v>174.35049681182966</v>
      </c>
      <c r="I19" s="147">
        <v>778.90862930114747</v>
      </c>
      <c r="J19" s="147">
        <v>-45.973418954975543</v>
      </c>
      <c r="K19" s="146">
        <v>1978.1991326556927</v>
      </c>
      <c r="L19" s="145">
        <v>2894.7480195138255</v>
      </c>
      <c r="M19" s="144">
        <v>113767.48525364131</v>
      </c>
      <c r="N19" s="144">
        <v>21203.141119551819</v>
      </c>
      <c r="O19" s="144">
        <v>11846.25880231824</v>
      </c>
      <c r="P19" s="144">
        <v>51517.767216759872</v>
      </c>
      <c r="Q19" s="144">
        <v>-1147.8213931444959</v>
      </c>
      <c r="R19" s="143">
        <v>75856.801609828064</v>
      </c>
      <c r="S19" s="160">
        <f t="shared" si="0"/>
        <v>280493.98525732895</v>
      </c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</row>
    <row r="20" spans="2:33" x14ac:dyDescent="0.15">
      <c r="B20" s="102"/>
      <c r="C20" s="102">
        <v>3</v>
      </c>
      <c r="D20" s="65" t="s">
        <v>22</v>
      </c>
      <c r="E20" s="148">
        <v>19376.271232248608</v>
      </c>
      <c r="F20" s="147">
        <v>479728.75447676389</v>
      </c>
      <c r="G20" s="147">
        <v>71815.755756555183</v>
      </c>
      <c r="H20" s="147">
        <v>59940.055248273791</v>
      </c>
      <c r="I20" s="147">
        <v>308488.83330847236</v>
      </c>
      <c r="J20" s="147">
        <v>-14999.646687122673</v>
      </c>
      <c r="K20" s="146">
        <v>545829.87188554031</v>
      </c>
      <c r="L20" s="145">
        <v>1085656.8623764711</v>
      </c>
      <c r="M20" s="144">
        <v>31611754.855611756</v>
      </c>
      <c r="N20" s="144">
        <v>5996952.2773634624</v>
      </c>
      <c r="O20" s="144">
        <v>4702352.8594378335</v>
      </c>
      <c r="P20" s="144">
        <v>21512792.594604023</v>
      </c>
      <c r="Q20" s="144">
        <v>-536989.90057903342</v>
      </c>
      <c r="R20" s="143">
        <v>30645154.957147229</v>
      </c>
      <c r="S20" s="160">
        <f t="shared" si="0"/>
        <v>96487854.401182473</v>
      </c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</row>
    <row r="21" spans="2:33" x14ac:dyDescent="0.15">
      <c r="B21" s="102"/>
      <c r="C21" s="102">
        <v>4</v>
      </c>
      <c r="D21" s="65" t="s">
        <v>21</v>
      </c>
      <c r="E21" s="148">
        <v>297.74622969228545</v>
      </c>
      <c r="F21" s="147">
        <v>7102.103088007455</v>
      </c>
      <c r="G21" s="147">
        <v>1094.7365861837072</v>
      </c>
      <c r="H21" s="147">
        <v>626.33970357154396</v>
      </c>
      <c r="I21" s="147">
        <v>3747.8864767898563</v>
      </c>
      <c r="J21" s="147">
        <v>-78.930014806084642</v>
      </c>
      <c r="K21" s="146">
        <v>4668.7396255953563</v>
      </c>
      <c r="L21" s="145">
        <v>29602.195661695074</v>
      </c>
      <c r="M21" s="144">
        <v>1312983.116620461</v>
      </c>
      <c r="N21" s="144">
        <v>436976.52181452321</v>
      </c>
      <c r="O21" s="144">
        <v>11019268.104829978</v>
      </c>
      <c r="P21" s="144">
        <v>20017526.979764838</v>
      </c>
      <c r="Q21" s="144">
        <v>-2065.8317292750321</v>
      </c>
      <c r="R21" s="143">
        <v>304682.77143030404</v>
      </c>
      <c r="S21" s="160">
        <f t="shared" si="0"/>
        <v>33136432.480087556</v>
      </c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</row>
    <row r="22" spans="2:33" x14ac:dyDescent="0.15">
      <c r="B22" s="102"/>
      <c r="C22" s="102">
        <v>5</v>
      </c>
      <c r="D22" s="65" t="s">
        <v>20</v>
      </c>
      <c r="E22" s="148">
        <v>1556.9798383742175</v>
      </c>
      <c r="F22" s="147">
        <v>44309.017177908398</v>
      </c>
      <c r="G22" s="147">
        <v>6882.6921606606784</v>
      </c>
      <c r="H22" s="147">
        <v>3189.7539331760822</v>
      </c>
      <c r="I22" s="147">
        <v>18252.773358559578</v>
      </c>
      <c r="J22" s="147">
        <v>-459.34707814540712</v>
      </c>
      <c r="K22" s="146">
        <v>31860.890023593369</v>
      </c>
      <c r="L22" s="145">
        <v>131469.02571316354</v>
      </c>
      <c r="M22" s="144">
        <v>7461838.891942881</v>
      </c>
      <c r="N22" s="144">
        <v>1358054.8095262626</v>
      </c>
      <c r="O22" s="144">
        <v>317083.88256362866</v>
      </c>
      <c r="P22" s="144">
        <v>1391964.6590727244</v>
      </c>
      <c r="Q22" s="144">
        <v>-14635.700605414835</v>
      </c>
      <c r="R22" s="143">
        <v>1358314.5904659659</v>
      </c>
      <c r="S22" s="160">
        <f t="shared" si="0"/>
        <v>12109682.918093339</v>
      </c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</row>
    <row r="23" spans="2:33" x14ac:dyDescent="0.15">
      <c r="B23" s="102"/>
      <c r="C23" s="102">
        <v>6</v>
      </c>
      <c r="D23" s="65" t="s">
        <v>19</v>
      </c>
      <c r="E23" s="148">
        <v>19144.934806869202</v>
      </c>
      <c r="F23" s="147">
        <v>429885.2029098132</v>
      </c>
      <c r="G23" s="147">
        <v>30082.344698988589</v>
      </c>
      <c r="H23" s="147">
        <v>20539.479315915123</v>
      </c>
      <c r="I23" s="147">
        <v>108546.36715054006</v>
      </c>
      <c r="J23" s="147">
        <v>568.14686509540002</v>
      </c>
      <c r="K23" s="146">
        <v>136922.04854802249</v>
      </c>
      <c r="L23" s="145">
        <v>1408027.1895942122</v>
      </c>
      <c r="M23" s="144">
        <v>39346123.461322449</v>
      </c>
      <c r="N23" s="144">
        <v>3049774.8336334182</v>
      </c>
      <c r="O23" s="144">
        <v>1897767.1334899834</v>
      </c>
      <c r="P23" s="144">
        <v>10054795.392562659</v>
      </c>
      <c r="Q23" s="144">
        <v>70105.484894571346</v>
      </c>
      <c r="R23" s="143">
        <v>8133636.4143859129</v>
      </c>
      <c r="S23" s="160">
        <f t="shared" si="0"/>
        <v>64705918.434178449</v>
      </c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</row>
    <row r="24" spans="2:33" x14ac:dyDescent="0.15">
      <c r="B24" s="102"/>
      <c r="C24" s="102">
        <v>7</v>
      </c>
      <c r="D24" s="65" t="s">
        <v>18</v>
      </c>
      <c r="E24" s="148">
        <v>1268.8363999842286</v>
      </c>
      <c r="F24" s="147">
        <v>45215.041176224644</v>
      </c>
      <c r="G24" s="147">
        <v>5044.0192885199331</v>
      </c>
      <c r="H24" s="147">
        <v>2603.3592113279401</v>
      </c>
      <c r="I24" s="147">
        <v>14367.822467165777</v>
      </c>
      <c r="J24" s="147">
        <v>-251.88556847547764</v>
      </c>
      <c r="K24" s="146">
        <v>18329.234422375444</v>
      </c>
      <c r="L24" s="145">
        <v>116808.26886564391</v>
      </c>
      <c r="M24" s="144">
        <v>16552926.924987717</v>
      </c>
      <c r="N24" s="144">
        <v>1488105.9156368903</v>
      </c>
      <c r="O24" s="144">
        <v>398779.52265272511</v>
      </c>
      <c r="P24" s="144">
        <v>1672579.4096839493</v>
      </c>
      <c r="Q24" s="144">
        <v>-6332.3343443854619</v>
      </c>
      <c r="R24" s="143">
        <v>2407720.2989079412</v>
      </c>
      <c r="S24" s="160">
        <f t="shared" si="0"/>
        <v>22717164.433787607</v>
      </c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</row>
    <row r="25" spans="2:33" x14ac:dyDescent="0.15">
      <c r="B25" s="102"/>
      <c r="C25" s="102">
        <v>8</v>
      </c>
      <c r="D25" s="65" t="s">
        <v>17</v>
      </c>
      <c r="E25" s="148">
        <v>2729.2395335544488</v>
      </c>
      <c r="F25" s="147">
        <v>87222.898670535185</v>
      </c>
      <c r="G25" s="147">
        <v>14213.464514490735</v>
      </c>
      <c r="H25" s="147">
        <v>4730.2034656192945</v>
      </c>
      <c r="I25" s="147">
        <v>26069.523792113392</v>
      </c>
      <c r="J25" s="147">
        <v>-106.74801861616508</v>
      </c>
      <c r="K25" s="146">
        <v>27210.229225198233</v>
      </c>
      <c r="L25" s="145">
        <v>197244.19619435983</v>
      </c>
      <c r="M25" s="144">
        <v>61795877.687991783</v>
      </c>
      <c r="N25" s="144">
        <v>1878264.6636490515</v>
      </c>
      <c r="O25" s="144">
        <v>448242.84262983006</v>
      </c>
      <c r="P25" s="144">
        <v>6548601.2842702772</v>
      </c>
      <c r="Q25" s="144">
        <v>-2219.971368838505</v>
      </c>
      <c r="R25" s="143">
        <v>1271311.5449962721</v>
      </c>
      <c r="S25" s="160">
        <f t="shared" si="0"/>
        <v>72299391.059545636</v>
      </c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</row>
    <row r="26" spans="2:33" x14ac:dyDescent="0.15">
      <c r="B26" s="102"/>
      <c r="C26" s="102">
        <v>9</v>
      </c>
      <c r="D26" s="65" t="s">
        <v>16</v>
      </c>
      <c r="E26" s="148">
        <v>3627.4771985887623</v>
      </c>
      <c r="F26" s="147">
        <v>80478.091636766228</v>
      </c>
      <c r="G26" s="147">
        <v>13154.225212080839</v>
      </c>
      <c r="H26" s="147">
        <v>7632.7243092653407</v>
      </c>
      <c r="I26" s="147">
        <v>33205.131448886095</v>
      </c>
      <c r="J26" s="147">
        <v>-408.85497271256179</v>
      </c>
      <c r="K26" s="146">
        <v>54481.348933709043</v>
      </c>
      <c r="L26" s="145">
        <v>410376.56756967382</v>
      </c>
      <c r="M26" s="144">
        <v>11733159.338313079</v>
      </c>
      <c r="N26" s="144">
        <v>2188541.9912365428</v>
      </c>
      <c r="O26" s="144">
        <v>885174.99660247867</v>
      </c>
      <c r="P26" s="144">
        <v>3311028.2461172198</v>
      </c>
      <c r="Q26" s="144">
        <v>21488.453697683985</v>
      </c>
      <c r="R26" s="143">
        <v>6120541.1136696693</v>
      </c>
      <c r="S26" s="160">
        <f t="shared" si="0"/>
        <v>24862480.850972936</v>
      </c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</row>
    <row r="27" spans="2:33" x14ac:dyDescent="0.15">
      <c r="B27" s="102"/>
      <c r="C27" s="102">
        <v>10</v>
      </c>
      <c r="D27" s="65" t="s">
        <v>15</v>
      </c>
      <c r="E27" s="148">
        <v>3723.9143952472118</v>
      </c>
      <c r="F27" s="147">
        <v>123278.58987573079</v>
      </c>
      <c r="G27" s="147">
        <v>18360.736400620393</v>
      </c>
      <c r="H27" s="147">
        <v>10227.036105260979</v>
      </c>
      <c r="I27" s="147">
        <v>70730.058533791947</v>
      </c>
      <c r="J27" s="147">
        <v>-301.00144522802123</v>
      </c>
      <c r="K27" s="146">
        <v>31237.408360899197</v>
      </c>
      <c r="L27" s="145">
        <v>355909.20899271237</v>
      </c>
      <c r="M27" s="144">
        <v>15276650.51803375</v>
      </c>
      <c r="N27" s="144">
        <v>3470126.3474559439</v>
      </c>
      <c r="O27" s="144">
        <v>1385889.7160000217</v>
      </c>
      <c r="P27" s="144">
        <v>11476767.969178574</v>
      </c>
      <c r="Q27" s="144">
        <v>-26818.802016034369</v>
      </c>
      <c r="R27" s="143">
        <v>2178178.7987894393</v>
      </c>
      <c r="S27" s="160">
        <f t="shared" si="0"/>
        <v>34373960.498660728</v>
      </c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</row>
    <row r="28" spans="2:33" x14ac:dyDescent="0.15">
      <c r="B28" s="102"/>
      <c r="C28" s="102">
        <v>11</v>
      </c>
      <c r="D28" s="65" t="s">
        <v>14</v>
      </c>
      <c r="E28" s="148">
        <v>40.738108761521325</v>
      </c>
      <c r="F28" s="147">
        <v>936.22598354306513</v>
      </c>
      <c r="G28" s="147">
        <v>217.40184036283469</v>
      </c>
      <c r="H28" s="147">
        <v>194.90754384683305</v>
      </c>
      <c r="I28" s="147">
        <v>599.78492214765708</v>
      </c>
      <c r="J28" s="147">
        <v>-8.6739390715192304</v>
      </c>
      <c r="K28" s="146">
        <v>711.17422856681776</v>
      </c>
      <c r="L28" s="145">
        <v>2972.0529284151721</v>
      </c>
      <c r="M28" s="144">
        <v>958759.35475190915</v>
      </c>
      <c r="N28" s="144">
        <v>28480757.528516553</v>
      </c>
      <c r="O28" s="144">
        <v>23505.617540706782</v>
      </c>
      <c r="P28" s="144">
        <v>63038.651648914412</v>
      </c>
      <c r="Q28" s="144">
        <v>-221.16971777659128</v>
      </c>
      <c r="R28" s="143">
        <v>333307.50319447956</v>
      </c>
      <c r="S28" s="160">
        <f t="shared" si="0"/>
        <v>29864811.097551357</v>
      </c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</row>
    <row r="29" spans="2:33" x14ac:dyDescent="0.15">
      <c r="B29" s="102"/>
      <c r="C29" s="102">
        <v>12</v>
      </c>
      <c r="D29" s="65" t="s">
        <v>13</v>
      </c>
      <c r="E29" s="148">
        <v>18511.120517930336</v>
      </c>
      <c r="F29" s="147">
        <v>253438.93969803647</v>
      </c>
      <c r="G29" s="147">
        <v>77840.138979676878</v>
      </c>
      <c r="H29" s="147">
        <v>30306.829862861232</v>
      </c>
      <c r="I29" s="147">
        <v>316208.67910134123</v>
      </c>
      <c r="J29" s="147">
        <v>-1240.7211217533254</v>
      </c>
      <c r="K29" s="146">
        <v>127788.77942037595</v>
      </c>
      <c r="L29" s="145">
        <v>3956331.7384471605</v>
      </c>
      <c r="M29" s="144">
        <v>58268824.160603285</v>
      </c>
      <c r="N29" s="144">
        <v>54279950.735834256</v>
      </c>
      <c r="O29" s="144">
        <v>4670674.9341577403</v>
      </c>
      <c r="P29" s="144">
        <v>21267174.00107665</v>
      </c>
      <c r="Q29" s="144">
        <v>-38048.000887716487</v>
      </c>
      <c r="R29" s="143">
        <v>8631283.4756892473</v>
      </c>
      <c r="S29" s="160">
        <f t="shared" si="0"/>
        <v>151859044.81137908</v>
      </c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</row>
    <row r="30" spans="2:33" x14ac:dyDescent="0.15">
      <c r="B30" s="92"/>
      <c r="C30" s="92">
        <v>13</v>
      </c>
      <c r="D30" s="57" t="s">
        <v>12</v>
      </c>
      <c r="E30" s="142">
        <v>369.70825437382996</v>
      </c>
      <c r="F30" s="141">
        <v>8496.4787172953347</v>
      </c>
      <c r="G30" s="141">
        <v>1972.9746260120719</v>
      </c>
      <c r="H30" s="141">
        <v>1768.8334090748399</v>
      </c>
      <c r="I30" s="141">
        <v>5443.1941812772793</v>
      </c>
      <c r="J30" s="141">
        <v>-78.718108674335454</v>
      </c>
      <c r="K30" s="140">
        <v>6454.0792538567193</v>
      </c>
      <c r="L30" s="139">
        <v>26972.103847610451</v>
      </c>
      <c r="M30" s="138">
        <v>865706.81928483804</v>
      </c>
      <c r="N30" s="138">
        <v>264642.53660403215</v>
      </c>
      <c r="O30" s="138">
        <v>213319.20143435383</v>
      </c>
      <c r="P30" s="138">
        <v>572091.10996368609</v>
      </c>
      <c r="Q30" s="138">
        <v>-2007.1690308011885</v>
      </c>
      <c r="R30" s="137">
        <v>3024846.7325052377</v>
      </c>
      <c r="S30" s="161">
        <f t="shared" si="0"/>
        <v>4989997.884942173</v>
      </c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</row>
    <row r="31" spans="2:33" x14ac:dyDescent="0.15">
      <c r="B31" s="136"/>
      <c r="C31" s="135"/>
      <c r="D31" s="135" t="s">
        <v>61</v>
      </c>
      <c r="E31" s="134">
        <f>SUM(E5:E17)</f>
        <v>60405.449185343321</v>
      </c>
      <c r="F31" s="133">
        <f t="shared" ref="F31:R31" si="1">SUM(F5:F17)</f>
        <v>1697224.6756138434</v>
      </c>
      <c r="G31" s="133">
        <f t="shared" si="1"/>
        <v>926559.52662877506</v>
      </c>
      <c r="H31" s="133">
        <f t="shared" si="1"/>
        <v>197105.06683545487</v>
      </c>
      <c r="I31" s="133">
        <f t="shared" si="1"/>
        <v>412056.61656564358</v>
      </c>
      <c r="J31" s="133">
        <f t="shared" si="1"/>
        <v>2257.048395662543</v>
      </c>
      <c r="K31" s="133">
        <f t="shared" si="1"/>
        <v>1199622.1268331232</v>
      </c>
      <c r="L31" s="134">
        <f t="shared" si="1"/>
        <v>53161.104271176315</v>
      </c>
      <c r="M31" s="133">
        <f t="shared" si="1"/>
        <v>1569817.8677811413</v>
      </c>
      <c r="N31" s="133">
        <f t="shared" si="1"/>
        <v>355804.49034245859</v>
      </c>
      <c r="O31" s="133">
        <f t="shared" si="1"/>
        <v>190930.39532868061</v>
      </c>
      <c r="P31" s="133">
        <f t="shared" si="1"/>
        <v>986902.13630548795</v>
      </c>
      <c r="Q31" s="133">
        <f t="shared" si="1"/>
        <v>-13186.976371910223</v>
      </c>
      <c r="R31" s="132">
        <f t="shared" si="1"/>
        <v>490714.63025774801</v>
      </c>
      <c r="S31" s="160">
        <f>SUM(E31:R31)</f>
        <v>8129374.1579726283</v>
      </c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2:33" x14ac:dyDescent="0.15">
      <c r="B32" s="131"/>
      <c r="C32" s="130"/>
      <c r="D32" s="130" t="s">
        <v>60</v>
      </c>
      <c r="E32" s="129">
        <f>SUM(E18:E30)</f>
        <v>71714.980544066682</v>
      </c>
      <c r="F32" s="128">
        <f t="shared" ref="F32:R32" si="2">SUM(F18:F30)</f>
        <v>1590020.8210043896</v>
      </c>
      <c r="G32" s="128">
        <f t="shared" si="2"/>
        <v>244359.80038081951</v>
      </c>
      <c r="H32" s="128">
        <f t="shared" si="2"/>
        <v>144258.03556189797</v>
      </c>
      <c r="I32" s="128">
        <f t="shared" si="2"/>
        <v>918603.25043974619</v>
      </c>
      <c r="J32" s="128">
        <f t="shared" si="2"/>
        <v>-17660.089533547423</v>
      </c>
      <c r="K32" s="128">
        <f t="shared" si="2"/>
        <v>1015740.8166441519</v>
      </c>
      <c r="L32" s="129">
        <f t="shared" si="2"/>
        <v>7799707.2252981495</v>
      </c>
      <c r="M32" s="128">
        <f t="shared" si="2"/>
        <v>248166813.05192006</v>
      </c>
      <c r="N32" s="128">
        <f t="shared" si="2"/>
        <v>103257584.04396492</v>
      </c>
      <c r="O32" s="128">
        <f t="shared" si="2"/>
        <v>26158232.213399123</v>
      </c>
      <c r="P32" s="128">
        <f t="shared" si="2"/>
        <v>98873456.542424336</v>
      </c>
      <c r="Q32" s="128">
        <f t="shared" si="2"/>
        <v>-469381.52916774148</v>
      </c>
      <c r="R32" s="127">
        <f t="shared" si="2"/>
        <v>65618979.540302582</v>
      </c>
      <c r="S32" s="162">
        <f t="shared" si="0"/>
        <v>553372428.70318294</v>
      </c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</row>
    <row r="33" spans="1:33" x14ac:dyDescent="0.15">
      <c r="B33" s="123"/>
      <c r="C33" s="122"/>
      <c r="D33" s="122" t="s">
        <v>57</v>
      </c>
      <c r="E33" s="126">
        <f>SUM(E31:E32)</f>
        <v>132120.42972941001</v>
      </c>
      <c r="F33" s="125">
        <f t="shared" ref="F33:R33" si="3">SUM(F31:F32)</f>
        <v>3287245.4966182327</v>
      </c>
      <c r="G33" s="125">
        <f t="shared" si="3"/>
        <v>1170919.3270095945</v>
      </c>
      <c r="H33" s="125">
        <f t="shared" si="3"/>
        <v>341363.10239735281</v>
      </c>
      <c r="I33" s="125">
        <f t="shared" si="3"/>
        <v>1330659.8670053896</v>
      </c>
      <c r="J33" s="125">
        <f t="shared" si="3"/>
        <v>-15403.04113788488</v>
      </c>
      <c r="K33" s="125">
        <f t="shared" si="3"/>
        <v>2215362.9434772749</v>
      </c>
      <c r="L33" s="126">
        <f t="shared" si="3"/>
        <v>7852868.3295693258</v>
      </c>
      <c r="M33" s="125">
        <f t="shared" si="3"/>
        <v>249736630.91970119</v>
      </c>
      <c r="N33" s="125">
        <f t="shared" si="3"/>
        <v>103613388.53430738</v>
      </c>
      <c r="O33" s="125">
        <f t="shared" si="3"/>
        <v>26349162.608727805</v>
      </c>
      <c r="P33" s="125">
        <f t="shared" si="3"/>
        <v>99860358.678729817</v>
      </c>
      <c r="Q33" s="125">
        <f t="shared" si="3"/>
        <v>-482568.50553965173</v>
      </c>
      <c r="R33" s="124">
        <f t="shared" si="3"/>
        <v>66109694.17056033</v>
      </c>
      <c r="S33" s="161">
        <f t="shared" si="0"/>
        <v>561501802.86115563</v>
      </c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</row>
    <row r="34" spans="1:33" x14ac:dyDescent="0.15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</row>
    <row r="35" spans="1:33" x14ac:dyDescent="0.15">
      <c r="A35" s="1" t="s">
        <v>64</v>
      </c>
    </row>
    <row r="36" spans="1:33" x14ac:dyDescent="0.15"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1:33" x14ac:dyDescent="0.15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1:33" ht="33.75" x14ac:dyDescent="0.1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1:33" x14ac:dyDescent="0.15">
      <c r="B39" s="82" t="s">
        <v>27</v>
      </c>
      <c r="C39" s="82">
        <v>1</v>
      </c>
      <c r="D39" s="71" t="s">
        <v>24</v>
      </c>
      <c r="E39" s="70">
        <v>1.862052755806281E-3</v>
      </c>
      <c r="F39" s="69">
        <v>3.0007064898505131E-3</v>
      </c>
      <c r="G39" s="69">
        <v>5.7785985291092452E-4</v>
      </c>
      <c r="H39" s="69">
        <v>4.6720685134598542E-4</v>
      </c>
      <c r="I39" s="69">
        <v>4.856766410990703E-4</v>
      </c>
      <c r="J39" s="69">
        <v>-7.8723601368819295E-3</v>
      </c>
      <c r="K39" s="68">
        <v>3.0438141487885801E-3</v>
      </c>
      <c r="L39" s="70">
        <v>7.2992095047494488E-5</v>
      </c>
      <c r="M39" s="69">
        <v>7.9775437506787378E-5</v>
      </c>
      <c r="N39" s="69">
        <v>3.1004391096576853E-5</v>
      </c>
      <c r="O39" s="69">
        <v>7.0977902027208496E-5</v>
      </c>
      <c r="P39" s="69">
        <v>9.2805565859889277E-5</v>
      </c>
      <c r="Q39" s="69">
        <v>-8.4603576884445693E-5</v>
      </c>
      <c r="R39" s="68">
        <v>1.188714456947856E-4</v>
      </c>
      <c r="S39" s="68">
        <v>1.0752595828670716E-4</v>
      </c>
    </row>
    <row r="40" spans="1:33" x14ac:dyDescent="0.15">
      <c r="B40" s="102"/>
      <c r="C40" s="102">
        <v>2</v>
      </c>
      <c r="D40" s="65" t="s">
        <v>23</v>
      </c>
      <c r="E40" s="64">
        <v>3.2584940315995388E-5</v>
      </c>
      <c r="F40" s="63">
        <v>7.0162861897054321E-5</v>
      </c>
      <c r="G40" s="63">
        <v>3.1604287280672074E-5</v>
      </c>
      <c r="H40" s="63">
        <v>4.2819468874366001E-5</v>
      </c>
      <c r="I40" s="63">
        <v>3.1753563483340187E-5</v>
      </c>
      <c r="J40" s="63">
        <v>1.4536892676930626E-3</v>
      </c>
      <c r="K40" s="62">
        <v>3.1208074038574816E-4</v>
      </c>
      <c r="L40" s="64">
        <v>4.8104415126978149E-6</v>
      </c>
      <c r="M40" s="63">
        <v>5.4988651862232488E-6</v>
      </c>
      <c r="N40" s="63">
        <v>2.6327958317062584E-6</v>
      </c>
      <c r="O40" s="63">
        <v>8.0071634915415564E-6</v>
      </c>
      <c r="P40" s="63">
        <v>9.1539184248903405E-6</v>
      </c>
      <c r="Q40" s="63">
        <v>-2.1868948464673952E-6</v>
      </c>
      <c r="R40" s="62">
        <v>1.2402457702038567E-5</v>
      </c>
      <c r="S40" s="62">
        <v>8.1768675592510565E-6</v>
      </c>
    </row>
    <row r="41" spans="1:33" x14ac:dyDescent="0.15">
      <c r="B41" s="102"/>
      <c r="C41" s="102">
        <v>3</v>
      </c>
      <c r="D41" s="65" t="s">
        <v>22</v>
      </c>
      <c r="E41" s="64">
        <v>1.4502558690121568E-2</v>
      </c>
      <c r="F41" s="63">
        <v>1.6674154598605384E-2</v>
      </c>
      <c r="G41" s="63">
        <v>6.2076703113025065E-3</v>
      </c>
      <c r="H41" s="63">
        <v>2.0218262230468066E-2</v>
      </c>
      <c r="I41" s="63">
        <v>1.9094108744071074E-2</v>
      </c>
      <c r="J41" s="63">
        <v>-2.7875935075581344E-2</v>
      </c>
      <c r="K41" s="62">
        <v>0.31212821025778681</v>
      </c>
      <c r="L41" s="64">
        <v>2.5526692880774495E-3</v>
      </c>
      <c r="M41" s="63">
        <v>2.8997978867509808E-3</v>
      </c>
      <c r="N41" s="63">
        <v>1.3305773593106955E-3</v>
      </c>
      <c r="O41" s="63">
        <v>4.3072671857861313E-3</v>
      </c>
      <c r="P41" s="63">
        <v>5.6663245358518485E-3</v>
      </c>
      <c r="Q41" s="63">
        <v>1.1996888875773208E-2</v>
      </c>
      <c r="R41" s="62">
        <v>4.4346349010671417E-3</v>
      </c>
      <c r="S41" s="62">
        <v>4.6939645741713911E-3</v>
      </c>
    </row>
    <row r="42" spans="1:33" x14ac:dyDescent="0.15">
      <c r="B42" s="102"/>
      <c r="C42" s="102">
        <v>4</v>
      </c>
      <c r="D42" s="65" t="s">
        <v>21</v>
      </c>
      <c r="E42" s="64">
        <v>1.3511900069913957E-3</v>
      </c>
      <c r="F42" s="63">
        <v>3.8994790317169099E-3</v>
      </c>
      <c r="G42" s="63">
        <v>2.4900933914810165E-3</v>
      </c>
      <c r="H42" s="63">
        <v>0.38264995349978792</v>
      </c>
      <c r="I42" s="63">
        <v>0.14299708254715501</v>
      </c>
      <c r="J42" s="63">
        <v>-3.8169007537943334E-4</v>
      </c>
      <c r="K42" s="62">
        <v>2.1723150212049421E-3</v>
      </c>
      <c r="L42" s="64">
        <v>2.7749841181134603E-5</v>
      </c>
      <c r="M42" s="63">
        <v>2.9717116749409687E-5</v>
      </c>
      <c r="N42" s="63">
        <v>1.5635717282075039E-5</v>
      </c>
      <c r="O42" s="63">
        <v>3.1208842852210155E-5</v>
      </c>
      <c r="P42" s="63">
        <v>4.1292131538221488E-5</v>
      </c>
      <c r="Q42" s="63">
        <v>7.294405386490826E-5</v>
      </c>
      <c r="R42" s="62">
        <v>3.3167980624708635E-5</v>
      </c>
      <c r="S42" s="62">
        <v>6.1952767796188512E-4</v>
      </c>
    </row>
    <row r="43" spans="1:33" x14ac:dyDescent="0.15">
      <c r="B43" s="102"/>
      <c r="C43" s="102">
        <v>5</v>
      </c>
      <c r="D43" s="65" t="s">
        <v>20</v>
      </c>
      <c r="E43" s="64">
        <v>5.750981272662643E-3</v>
      </c>
      <c r="F43" s="63">
        <v>1.3935104639769564E-2</v>
      </c>
      <c r="G43" s="63">
        <v>6.4742622128385755E-3</v>
      </c>
      <c r="H43" s="63">
        <v>2.9271721472282747E-3</v>
      </c>
      <c r="I43" s="63">
        <v>2.2754409113211541E-3</v>
      </c>
      <c r="J43" s="63">
        <v>-1.3689984646115076E-3</v>
      </c>
      <c r="K43" s="62">
        <v>1.0019445950642141E-2</v>
      </c>
      <c r="L43" s="64">
        <v>2.1094683216569423E-4</v>
      </c>
      <c r="M43" s="63">
        <v>2.8577690606578605E-4</v>
      </c>
      <c r="N43" s="63">
        <v>1.3954173096874443E-4</v>
      </c>
      <c r="O43" s="63">
        <v>2.1020499302460088E-4</v>
      </c>
      <c r="P43" s="63">
        <v>2.6347879244470744E-4</v>
      </c>
      <c r="Q43" s="63">
        <v>4.6559087223449778E-4</v>
      </c>
      <c r="R43" s="62">
        <v>2.6627689634763259E-4</v>
      </c>
      <c r="S43" s="62">
        <v>3.7812590924231473E-4</v>
      </c>
    </row>
    <row r="44" spans="1:33" x14ac:dyDescent="0.15">
      <c r="B44" s="102"/>
      <c r="C44" s="102">
        <v>6</v>
      </c>
      <c r="D44" s="65" t="s">
        <v>19</v>
      </c>
      <c r="E44" s="64">
        <v>3.0856536380242026E-2</v>
      </c>
      <c r="F44" s="63">
        <v>2.7794012513589893E-2</v>
      </c>
      <c r="G44" s="63">
        <v>4.4813444355920754E-3</v>
      </c>
      <c r="H44" s="63">
        <v>9.9267783859569581E-3</v>
      </c>
      <c r="I44" s="63">
        <v>1.2193377077564309E-2</v>
      </c>
      <c r="J44" s="63">
        <v>-2.307640586099604E-2</v>
      </c>
      <c r="K44" s="62">
        <v>1.6299555172933185E-2</v>
      </c>
      <c r="L44" s="64">
        <v>8.7063325082295388E-4</v>
      </c>
      <c r="M44" s="63">
        <v>7.80706276753381E-4</v>
      </c>
      <c r="N44" s="63">
        <v>1.8377441416763502E-4</v>
      </c>
      <c r="O44" s="63">
        <v>4.2383258633178539E-4</v>
      </c>
      <c r="P44" s="63">
        <v>5.6870950123650372E-4</v>
      </c>
      <c r="Q44" s="63">
        <v>-8.5394161335788265E-5</v>
      </c>
      <c r="R44" s="62">
        <v>3.3212664501645829E-4</v>
      </c>
      <c r="S44" s="62">
        <v>8.1528093303745799E-4</v>
      </c>
    </row>
    <row r="45" spans="1:33" x14ac:dyDescent="0.15">
      <c r="B45" s="102"/>
      <c r="C45" s="102">
        <v>7</v>
      </c>
      <c r="D45" s="65" t="s">
        <v>18</v>
      </c>
      <c r="E45" s="64">
        <v>5.187892830648173E-3</v>
      </c>
      <c r="F45" s="63">
        <v>4.8516656600416902E-2</v>
      </c>
      <c r="G45" s="63">
        <v>7.8755849732829557E-3</v>
      </c>
      <c r="H45" s="63">
        <v>7.9627517614484587E-3</v>
      </c>
      <c r="I45" s="63">
        <v>4.0579593965440058E-3</v>
      </c>
      <c r="J45" s="63">
        <v>-1.5334221408306844E-3</v>
      </c>
      <c r="K45" s="62">
        <v>1.2306436173938288E-2</v>
      </c>
      <c r="L45" s="64">
        <v>1.048011020349116E-4</v>
      </c>
      <c r="M45" s="63">
        <v>1.5676622028262227E-4</v>
      </c>
      <c r="N45" s="63">
        <v>6.3947229572696685E-5</v>
      </c>
      <c r="O45" s="63">
        <v>1.1273788461047141E-4</v>
      </c>
      <c r="P45" s="63">
        <v>1.4729414583080733E-4</v>
      </c>
      <c r="Q45" s="63">
        <v>2.2982670106793632E-4</v>
      </c>
      <c r="R45" s="62">
        <v>1.1804885916040953E-4</v>
      </c>
      <c r="S45" s="62">
        <v>4.7943531877143243E-4</v>
      </c>
    </row>
    <row r="46" spans="1:33" x14ac:dyDescent="0.15">
      <c r="B46" s="102"/>
      <c r="C46" s="102">
        <v>8</v>
      </c>
      <c r="D46" s="65" t="s">
        <v>17</v>
      </c>
      <c r="E46" s="64">
        <v>3.8436539528867745E-3</v>
      </c>
      <c r="F46" s="63">
        <v>0.16690739791535292</v>
      </c>
      <c r="G46" s="63">
        <v>4.2523041144106478E-3</v>
      </c>
      <c r="H46" s="63">
        <v>2.782220708714883E-3</v>
      </c>
      <c r="I46" s="63">
        <v>2.565820013027274E-3</v>
      </c>
      <c r="J46" s="63">
        <v>-9.8047890802860035E-4</v>
      </c>
      <c r="K46" s="62">
        <v>2.2886467271480545E-3</v>
      </c>
      <c r="L46" s="64">
        <v>6.7073893065767225E-5</v>
      </c>
      <c r="M46" s="63">
        <v>6.9379915647406503E-5</v>
      </c>
      <c r="N46" s="63">
        <v>4.0171829879555909E-5</v>
      </c>
      <c r="O46" s="63">
        <v>4.6852741205945922E-5</v>
      </c>
      <c r="P46" s="63">
        <v>1.0058946728358037E-4</v>
      </c>
      <c r="Q46" s="63">
        <v>5.187858507509702E-5</v>
      </c>
      <c r="R46" s="62">
        <v>4.711965192682724E-5</v>
      </c>
      <c r="S46" s="62">
        <v>1.0302140542516186E-3</v>
      </c>
    </row>
    <row r="47" spans="1:33" x14ac:dyDescent="0.15">
      <c r="B47" s="102"/>
      <c r="C47" s="102">
        <v>9</v>
      </c>
      <c r="D47" s="65" t="s">
        <v>16</v>
      </c>
      <c r="E47" s="64">
        <v>2.4123783580735653E-2</v>
      </c>
      <c r="F47" s="63">
        <v>1.5396058362425316E-2</v>
      </c>
      <c r="G47" s="63">
        <v>8.7116541522191497E-3</v>
      </c>
      <c r="H47" s="63">
        <v>1.8866870697435346E-2</v>
      </c>
      <c r="I47" s="63">
        <v>1.0838887944987668E-2</v>
      </c>
      <c r="J47" s="63">
        <v>-3.0900068741266145E-2</v>
      </c>
      <c r="K47" s="62">
        <v>3.2502519839943032E-2</v>
      </c>
      <c r="L47" s="64">
        <v>2.7286163109133203E-4</v>
      </c>
      <c r="M47" s="63">
        <v>3.616209267786935E-4</v>
      </c>
      <c r="N47" s="63">
        <v>1.6346532532398437E-4</v>
      </c>
      <c r="O47" s="63">
        <v>2.9120167410491462E-4</v>
      </c>
      <c r="P47" s="63">
        <v>3.4813388588933816E-4</v>
      </c>
      <c r="Q47" s="63">
        <v>4.5483865363844946E-4</v>
      </c>
      <c r="R47" s="62">
        <v>3.4823818845770025E-4</v>
      </c>
      <c r="S47" s="62">
        <v>5.8351438481667997E-4</v>
      </c>
    </row>
    <row r="48" spans="1:33" x14ac:dyDescent="0.15">
      <c r="B48" s="102"/>
      <c r="C48" s="102">
        <v>10</v>
      </c>
      <c r="D48" s="65" t="s">
        <v>15</v>
      </c>
      <c r="E48" s="64">
        <v>7.059144060300537E-3</v>
      </c>
      <c r="F48" s="63">
        <v>1.5969034694302633E-2</v>
      </c>
      <c r="G48" s="63">
        <v>4.0804516085726156E-3</v>
      </c>
      <c r="H48" s="63">
        <v>6.5336703368956972E-3</v>
      </c>
      <c r="I48" s="63">
        <v>9.1801611751006085E-3</v>
      </c>
      <c r="J48" s="63">
        <v>1.6040067555854705E-3</v>
      </c>
      <c r="K48" s="62">
        <v>2.4653070006038715E-3</v>
      </c>
      <c r="L48" s="64">
        <v>1.0546991396599775E-4</v>
      </c>
      <c r="M48" s="63">
        <v>1.4907390380437219E-4</v>
      </c>
      <c r="N48" s="63">
        <v>6.3358016173258247E-5</v>
      </c>
      <c r="O48" s="63">
        <v>7.6353322661402255E-5</v>
      </c>
      <c r="P48" s="63">
        <v>1.1711365762668717E-4</v>
      </c>
      <c r="Q48" s="63">
        <v>8.4571024944093531E-5</v>
      </c>
      <c r="R48" s="62">
        <v>5.3541103491052419E-5</v>
      </c>
      <c r="S48" s="62">
        <v>2.4182563608532841E-4</v>
      </c>
    </row>
    <row r="49" spans="2:19" x14ac:dyDescent="0.15">
      <c r="B49" s="102"/>
      <c r="C49" s="102">
        <v>11</v>
      </c>
      <c r="D49" s="65" t="s">
        <v>14</v>
      </c>
      <c r="E49" s="64">
        <v>1.4599881224046677E-4</v>
      </c>
      <c r="F49" s="63">
        <v>3.3162556460375166E-3</v>
      </c>
      <c r="G49" s="63">
        <v>0.29577495144373933</v>
      </c>
      <c r="H49" s="63">
        <v>6.1920371408349408E-4</v>
      </c>
      <c r="I49" s="63">
        <v>2.5896693738482396E-4</v>
      </c>
      <c r="J49" s="63">
        <v>2.9539859662942824E-5</v>
      </c>
      <c r="K49" s="62">
        <v>1.6900454448788035E-3</v>
      </c>
      <c r="L49" s="64">
        <v>2.2076353573557251E-6</v>
      </c>
      <c r="M49" s="63">
        <v>2.1263205576487745E-6</v>
      </c>
      <c r="N49" s="63">
        <v>1.239088905137659E-6</v>
      </c>
      <c r="O49" s="63">
        <v>2.4610349713363332E-6</v>
      </c>
      <c r="P49" s="63">
        <v>3.2318018865776023E-6</v>
      </c>
      <c r="Q49" s="63">
        <v>5.845440987924548E-6</v>
      </c>
      <c r="R49" s="62">
        <v>2.516463222604921E-6</v>
      </c>
      <c r="S49" s="62">
        <v>5.8737711994406741E-4</v>
      </c>
    </row>
    <row r="50" spans="2:19" x14ac:dyDescent="0.15">
      <c r="B50" s="102"/>
      <c r="C50" s="102">
        <v>12</v>
      </c>
      <c r="D50" s="65" t="s">
        <v>13</v>
      </c>
      <c r="E50" s="64">
        <v>0.30222613672757515</v>
      </c>
      <c r="F50" s="63">
        <v>0.13100115100680176</v>
      </c>
      <c r="G50" s="63">
        <v>0.38675118822992854</v>
      </c>
      <c r="H50" s="63">
        <v>4.6666627262360753E-2</v>
      </c>
      <c r="I50" s="63">
        <v>5.8060936776010194E-2</v>
      </c>
      <c r="J50" s="63">
        <v>-4.1342697075246373E-3</v>
      </c>
      <c r="K50" s="62">
        <v>3.0875086539603535E-2</v>
      </c>
      <c r="L50" s="64">
        <v>1.4893872252897029E-3</v>
      </c>
      <c r="M50" s="63">
        <v>5.9013101378152001E-4</v>
      </c>
      <c r="N50" s="63">
        <v>1.1096172841403306E-3</v>
      </c>
      <c r="O50" s="63">
        <v>4.9212781958534986E-4</v>
      </c>
      <c r="P50" s="63">
        <v>6.4952012352261401E-4</v>
      </c>
      <c r="Q50" s="63">
        <v>7.5054165854653379E-4</v>
      </c>
      <c r="R50" s="62">
        <v>3.7628307668454157E-4</v>
      </c>
      <c r="S50" s="62">
        <v>2.4709465601886033E-3</v>
      </c>
    </row>
    <row r="51" spans="2:19" x14ac:dyDescent="0.15">
      <c r="B51" s="92"/>
      <c r="C51" s="92">
        <v>13</v>
      </c>
      <c r="D51" s="57" t="s">
        <v>12</v>
      </c>
      <c r="E51" s="56">
        <v>7.4432390946458824E-4</v>
      </c>
      <c r="F51" s="55">
        <v>6.980423836283414E-4</v>
      </c>
      <c r="G51" s="55">
        <v>8.598070213904469E-4</v>
      </c>
      <c r="H51" s="55">
        <v>3.1567936899549245E-3</v>
      </c>
      <c r="I51" s="55">
        <v>1.320252406840588E-3</v>
      </c>
      <c r="J51" s="55">
        <v>1.5059864865984602E-4</v>
      </c>
      <c r="K51" s="54">
        <v>8.6161059353902364E-3</v>
      </c>
      <c r="L51" s="56">
        <v>1.125485717755599E-5</v>
      </c>
      <c r="M51" s="55">
        <v>1.0840302095316547E-5</v>
      </c>
      <c r="N51" s="55">
        <v>6.3170616520305316E-6</v>
      </c>
      <c r="O51" s="55">
        <v>1.254672653211082E-5</v>
      </c>
      <c r="P51" s="55">
        <v>1.6476212223360358E-5</v>
      </c>
      <c r="Q51" s="55">
        <v>2.9800937568659194E-5</v>
      </c>
      <c r="R51" s="54">
        <v>1.2829308095932513E-5</v>
      </c>
      <c r="S51" s="54">
        <v>5.6881652436522193E-5</v>
      </c>
    </row>
    <row r="52" spans="2:19" x14ac:dyDescent="0.15">
      <c r="B52" s="82" t="s">
        <v>25</v>
      </c>
      <c r="C52" s="82">
        <v>1</v>
      </c>
      <c r="D52" s="71" t="s">
        <v>24</v>
      </c>
      <c r="E52" s="70">
        <v>6.7130704494380274E-3</v>
      </c>
      <c r="F52" s="69">
        <v>7.5145003745733735E-3</v>
      </c>
      <c r="G52" s="69">
        <v>2.7272674697544574E-3</v>
      </c>
      <c r="H52" s="69">
        <v>5.9290022599372627E-3</v>
      </c>
      <c r="I52" s="69">
        <v>7.774639874933746E-3</v>
      </c>
      <c r="J52" s="69">
        <v>1.0414765421544327E-2</v>
      </c>
      <c r="K52" s="68">
        <v>1.0244064510876392E-2</v>
      </c>
      <c r="L52" s="70">
        <v>8.2208784265544524E-3</v>
      </c>
      <c r="M52" s="69">
        <v>9.9058759834152275E-3</v>
      </c>
      <c r="N52" s="69">
        <v>3.0487938063616209E-3</v>
      </c>
      <c r="O52" s="69">
        <v>5.8753055914671469E-3</v>
      </c>
      <c r="P52" s="69">
        <v>7.5905694664471345E-3</v>
      </c>
      <c r="Q52" s="69">
        <v>-7.3641568568738408E-2</v>
      </c>
      <c r="R52" s="68">
        <v>1.4227940157320982E-2</v>
      </c>
      <c r="S52" s="68">
        <v>8.4429886028871363E-3</v>
      </c>
    </row>
    <row r="53" spans="2:19" x14ac:dyDescent="0.15">
      <c r="B53" s="102"/>
      <c r="C53" s="102">
        <v>2</v>
      </c>
      <c r="D53" s="65" t="s">
        <v>23</v>
      </c>
      <c r="E53" s="64">
        <v>3.1833363005283327E-4</v>
      </c>
      <c r="F53" s="63">
        <v>3.7120303922516063E-4</v>
      </c>
      <c r="G53" s="63">
        <v>1.6740650912954453E-4</v>
      </c>
      <c r="H53" s="63">
        <v>4.4477281016489748E-4</v>
      </c>
      <c r="I53" s="63">
        <v>4.9782893594711242E-4</v>
      </c>
      <c r="J53" s="63">
        <v>1.9327119416057319E-3</v>
      </c>
      <c r="K53" s="62">
        <v>7.1686063054036812E-4</v>
      </c>
      <c r="L53" s="64">
        <v>3.1543483666068785E-4</v>
      </c>
      <c r="M53" s="63">
        <v>3.9288478340051555E-4</v>
      </c>
      <c r="N53" s="63">
        <v>1.8779156516325553E-4</v>
      </c>
      <c r="O53" s="63">
        <v>3.7759165226137554E-4</v>
      </c>
      <c r="P53" s="63">
        <v>4.1887125757341504E-4</v>
      </c>
      <c r="Q53" s="63">
        <v>1.2160245627981562E-3</v>
      </c>
      <c r="R53" s="62">
        <v>9.5163005960330761E-4</v>
      </c>
      <c r="S53" s="62">
        <v>4.165568934144931E-4</v>
      </c>
    </row>
    <row r="54" spans="2:19" x14ac:dyDescent="0.15">
      <c r="B54" s="102"/>
      <c r="C54" s="102">
        <v>3</v>
      </c>
      <c r="D54" s="65" t="s">
        <v>22</v>
      </c>
      <c r="E54" s="64">
        <v>0.12756610770974514</v>
      </c>
      <c r="F54" s="63">
        <v>0.12639708344467762</v>
      </c>
      <c r="G54" s="63">
        <v>5.6469892940339189E-2</v>
      </c>
      <c r="H54" s="63">
        <v>0.15290869427797976</v>
      </c>
      <c r="I54" s="63">
        <v>0.19716647352503106</v>
      </c>
      <c r="J54" s="63">
        <v>0.63058169113896978</v>
      </c>
      <c r="K54" s="62">
        <v>0.19779805767195233</v>
      </c>
      <c r="L54" s="64">
        <v>0.11830183240294342</v>
      </c>
      <c r="M54" s="63">
        <v>0.10916807584933153</v>
      </c>
      <c r="N54" s="63">
        <v>5.3113689524848982E-2</v>
      </c>
      <c r="O54" s="63">
        <v>0.14988438251607905</v>
      </c>
      <c r="P54" s="63">
        <v>0.17491228705824677</v>
      </c>
      <c r="Q54" s="63">
        <v>0.56889766385147089</v>
      </c>
      <c r="R54" s="62">
        <v>0.38444608814938824</v>
      </c>
      <c r="S54" s="62">
        <v>0.14329248751880791</v>
      </c>
    </row>
    <row r="55" spans="2:19" x14ac:dyDescent="0.15">
      <c r="B55" s="102"/>
      <c r="C55" s="102">
        <v>4</v>
      </c>
      <c r="D55" s="65" t="s">
        <v>21</v>
      </c>
      <c r="E55" s="64">
        <v>1.9602495832057349E-3</v>
      </c>
      <c r="F55" s="63">
        <v>1.8712347514517418E-3</v>
      </c>
      <c r="G55" s="63">
        <v>8.6080912424323531E-4</v>
      </c>
      <c r="H55" s="63">
        <v>1.5978094422984344E-3</v>
      </c>
      <c r="I55" s="63">
        <v>2.3954110490018647E-3</v>
      </c>
      <c r="J55" s="63">
        <v>3.318199638713778E-3</v>
      </c>
      <c r="K55" s="62">
        <v>1.6918598216854083E-3</v>
      </c>
      <c r="L55" s="64">
        <v>3.2256913867455572E-3</v>
      </c>
      <c r="M55" s="63">
        <v>4.5342576240644562E-3</v>
      </c>
      <c r="N55" s="63">
        <v>3.8702051035011615E-3</v>
      </c>
      <c r="O55" s="63">
        <v>0.35123187158460428</v>
      </c>
      <c r="P55" s="63">
        <v>0.16275485434462136</v>
      </c>
      <c r="Q55" s="63">
        <v>2.1885827711611472E-3</v>
      </c>
      <c r="R55" s="62">
        <v>3.8222714085371571E-3</v>
      </c>
      <c r="S55" s="62">
        <v>4.9210357791027608E-2</v>
      </c>
    </row>
    <row r="56" spans="2:19" x14ac:dyDescent="0.15">
      <c r="B56" s="102"/>
      <c r="C56" s="102">
        <v>5</v>
      </c>
      <c r="D56" s="65" t="s">
        <v>20</v>
      </c>
      <c r="E56" s="64">
        <v>1.0250571711309466E-2</v>
      </c>
      <c r="F56" s="63">
        <v>1.1674369087373538E-2</v>
      </c>
      <c r="G56" s="63">
        <v>5.4119724196920928E-3</v>
      </c>
      <c r="H56" s="63">
        <v>8.1371481385821964E-3</v>
      </c>
      <c r="I56" s="63">
        <v>1.1666013698331137E-2</v>
      </c>
      <c r="J56" s="63">
        <v>1.9310845341800442E-2</v>
      </c>
      <c r="K56" s="62">
        <v>1.1545762676191486E-2</v>
      </c>
      <c r="L56" s="64">
        <v>1.4325913817789365E-2</v>
      </c>
      <c r="M56" s="63">
        <v>2.5768724256271542E-2</v>
      </c>
      <c r="N56" s="63">
        <v>1.2027993249700846E-2</v>
      </c>
      <c r="O56" s="63">
        <v>1.0106838717656788E-2</v>
      </c>
      <c r="P56" s="63">
        <v>1.1317532159155019E-2</v>
      </c>
      <c r="Q56" s="63">
        <v>1.5505349121597897E-2</v>
      </c>
      <c r="R56" s="62">
        <v>1.7040172631239671E-2</v>
      </c>
      <c r="S56" s="62">
        <v>1.7983886149885674E-2</v>
      </c>
    </row>
    <row r="57" spans="2:19" x14ac:dyDescent="0.15">
      <c r="B57" s="102"/>
      <c r="C57" s="102">
        <v>6</v>
      </c>
      <c r="D57" s="65" t="s">
        <v>19</v>
      </c>
      <c r="E57" s="64">
        <v>0.12604307538823112</v>
      </c>
      <c r="F57" s="63">
        <v>0.11326449656553922</v>
      </c>
      <c r="G57" s="63">
        <v>2.365423529489499E-2</v>
      </c>
      <c r="H57" s="63">
        <v>5.2396764573162488E-2</v>
      </c>
      <c r="I57" s="63">
        <v>6.9375945299208597E-2</v>
      </c>
      <c r="J57" s="63">
        <v>-2.3884763320107621E-2</v>
      </c>
      <c r="K57" s="62">
        <v>4.9617869322005258E-2</v>
      </c>
      <c r="L57" s="64">
        <v>0.15342987492156618</v>
      </c>
      <c r="M57" s="63">
        <v>0.13587795457803564</v>
      </c>
      <c r="N57" s="63">
        <v>2.7011186039572647E-2</v>
      </c>
      <c r="O57" s="63">
        <v>6.0490070282913859E-2</v>
      </c>
      <c r="P57" s="63">
        <v>8.1751694963906593E-2</v>
      </c>
      <c r="Q57" s="63">
        <v>-7.4271129748791839E-2</v>
      </c>
      <c r="R57" s="62">
        <v>0.10203716399256769</v>
      </c>
      <c r="S57" s="62">
        <v>9.6093669686875008E-2</v>
      </c>
    </row>
    <row r="58" spans="2:19" x14ac:dyDescent="0.15">
      <c r="B58" s="102"/>
      <c r="C58" s="102">
        <v>7</v>
      </c>
      <c r="D58" s="65" t="s">
        <v>18</v>
      </c>
      <c r="E58" s="64">
        <v>8.3535433069827809E-3</v>
      </c>
      <c r="F58" s="63">
        <v>1.1913084798802934E-2</v>
      </c>
      <c r="G58" s="63">
        <v>3.9661941340181101E-3</v>
      </c>
      <c r="H58" s="63">
        <v>6.6412394198146936E-3</v>
      </c>
      <c r="I58" s="63">
        <v>9.182999778964725E-3</v>
      </c>
      <c r="J58" s="63">
        <v>1.0589211269831322E-2</v>
      </c>
      <c r="K58" s="62">
        <v>6.6421556497736189E-3</v>
      </c>
      <c r="L58" s="64">
        <v>1.27283607975109E-2</v>
      </c>
      <c r="M58" s="63">
        <v>5.7163899642057085E-2</v>
      </c>
      <c r="N58" s="63">
        <v>1.3179827340226562E-2</v>
      </c>
      <c r="O58" s="63">
        <v>1.2710833129610367E-2</v>
      </c>
      <c r="P58" s="63">
        <v>1.3599103349684704E-2</v>
      </c>
      <c r="Q58" s="63">
        <v>6.7085995683770243E-3</v>
      </c>
      <c r="R58" s="62">
        <v>3.0205056935342769E-2</v>
      </c>
      <c r="S58" s="62">
        <v>3.3736878297205918E-2</v>
      </c>
    </row>
    <row r="59" spans="2:19" x14ac:dyDescent="0.15">
      <c r="B59" s="102"/>
      <c r="C59" s="102">
        <v>8</v>
      </c>
      <c r="D59" s="65" t="s">
        <v>17</v>
      </c>
      <c r="E59" s="64">
        <v>1.7968290190098549E-2</v>
      </c>
      <c r="F59" s="63">
        <v>2.2981153200980972E-2</v>
      </c>
      <c r="G59" s="63">
        <v>1.117627755899985E-2</v>
      </c>
      <c r="H59" s="63">
        <v>1.2066876358407278E-2</v>
      </c>
      <c r="I59" s="63">
        <v>1.6661984219792262E-2</v>
      </c>
      <c r="J59" s="63">
        <v>4.4876621102352158E-3</v>
      </c>
      <c r="K59" s="62">
        <v>9.8604542674817688E-3</v>
      </c>
      <c r="L59" s="64">
        <v>2.1493301105802658E-2</v>
      </c>
      <c r="M59" s="63">
        <v>0.21340596538952086</v>
      </c>
      <c r="N59" s="63">
        <v>1.66353777012897E-2</v>
      </c>
      <c r="O59" s="63">
        <v>1.428744368895702E-2</v>
      </c>
      <c r="P59" s="63">
        <v>5.3244171932917278E-2</v>
      </c>
      <c r="Q59" s="63">
        <v>2.351881337409809E-3</v>
      </c>
      <c r="R59" s="62">
        <v>1.5948711989755584E-2</v>
      </c>
      <c r="S59" s="62">
        <v>0.10737060799323145</v>
      </c>
    </row>
    <row r="60" spans="2:19" x14ac:dyDescent="0.15">
      <c r="B60" s="102"/>
      <c r="C60" s="102">
        <v>9</v>
      </c>
      <c r="D60" s="65" t="s">
        <v>16</v>
      </c>
      <c r="E60" s="64">
        <v>2.3881950323840377E-2</v>
      </c>
      <c r="F60" s="63">
        <v>2.1204057436947848E-2</v>
      </c>
      <c r="G60" s="63">
        <v>1.0343380524426394E-2</v>
      </c>
      <c r="H60" s="63">
        <v>1.9471285154465549E-2</v>
      </c>
      <c r="I60" s="63">
        <v>2.1222611530205333E-2</v>
      </c>
      <c r="J60" s="63">
        <v>1.7188168861670735E-2</v>
      </c>
      <c r="K60" s="62">
        <v>1.9742974053818942E-2</v>
      </c>
      <c r="L60" s="64">
        <v>4.4717904525055856E-2</v>
      </c>
      <c r="M60" s="63">
        <v>4.0519307910863105E-2</v>
      </c>
      <c r="N60" s="63">
        <v>1.9383435861813739E-2</v>
      </c>
      <c r="O60" s="63">
        <v>2.8214366669262681E-2</v>
      </c>
      <c r="P60" s="63">
        <v>2.6920704064616975E-2</v>
      </c>
      <c r="Q60" s="63">
        <v>-2.2765290548688262E-2</v>
      </c>
      <c r="R60" s="62">
        <v>7.678271138775955E-2</v>
      </c>
      <c r="S60" s="62">
        <v>3.6922851576861052E-2</v>
      </c>
    </row>
    <row r="61" spans="2:19" x14ac:dyDescent="0.15">
      <c r="B61" s="102"/>
      <c r="C61" s="102">
        <v>10</v>
      </c>
      <c r="D61" s="65" t="s">
        <v>15</v>
      </c>
      <c r="E61" s="64">
        <v>2.4516856682690411E-2</v>
      </c>
      <c r="F61" s="63">
        <v>3.2480967767838202E-2</v>
      </c>
      <c r="G61" s="63">
        <v>1.4437344673549339E-2</v>
      </c>
      <c r="H61" s="63">
        <v>2.6089444374248351E-2</v>
      </c>
      <c r="I61" s="63">
        <v>4.5206162128344968E-2</v>
      </c>
      <c r="J61" s="63">
        <v>1.2654031413293867E-2</v>
      </c>
      <c r="K61" s="62">
        <v>1.1319825130030863E-2</v>
      </c>
      <c r="L61" s="64">
        <v>3.8782706628643276E-2</v>
      </c>
      <c r="M61" s="63">
        <v>5.2756405017495643E-2</v>
      </c>
      <c r="N61" s="63">
        <v>3.0734147097766295E-2</v>
      </c>
      <c r="O61" s="63">
        <v>4.4174316672373398E-2</v>
      </c>
      <c r="P61" s="63">
        <v>9.3313210021341936E-2</v>
      </c>
      <c r="Q61" s="63">
        <v>2.8412366410923855E-2</v>
      </c>
      <c r="R61" s="62">
        <v>2.7325439197664496E-2</v>
      </c>
      <c r="S61" s="62">
        <v>5.1048189808913146E-2</v>
      </c>
    </row>
    <row r="62" spans="2:19" x14ac:dyDescent="0.15">
      <c r="B62" s="102"/>
      <c r="C62" s="102">
        <v>11</v>
      </c>
      <c r="D62" s="65" t="s">
        <v>14</v>
      </c>
      <c r="E62" s="64">
        <v>2.6820443974351067E-4</v>
      </c>
      <c r="F62" s="63">
        <v>2.4667321410415876E-4</v>
      </c>
      <c r="G62" s="63">
        <v>1.7094659132931841E-4</v>
      </c>
      <c r="H62" s="63">
        <v>4.972143904623049E-4</v>
      </c>
      <c r="I62" s="63">
        <v>3.8334443650700213E-4</v>
      </c>
      <c r="J62" s="63">
        <v>3.6465040028247492E-4</v>
      </c>
      <c r="K62" s="62">
        <v>2.5771561492399171E-4</v>
      </c>
      <c r="L62" s="64">
        <v>3.2385859622386428E-4</v>
      </c>
      <c r="M62" s="63">
        <v>3.3109808183341698E-3</v>
      </c>
      <c r="N62" s="63">
        <v>0.25224781569667493</v>
      </c>
      <c r="O62" s="63">
        <v>7.4922598878918287E-4</v>
      </c>
      <c r="P62" s="63">
        <v>5.1254316167885191E-4</v>
      </c>
      <c r="Q62" s="63">
        <v>2.3431154966251262E-4</v>
      </c>
      <c r="R62" s="62">
        <v>4.1813711150470844E-3</v>
      </c>
      <c r="S62" s="62">
        <v>4.4351727976604159E-2</v>
      </c>
    </row>
    <row r="63" spans="2:19" x14ac:dyDescent="0.15">
      <c r="B63" s="102"/>
      <c r="C63" s="102">
        <v>12</v>
      </c>
      <c r="D63" s="65" t="s">
        <v>13</v>
      </c>
      <c r="E63" s="64">
        <v>0.12187027965877292</v>
      </c>
      <c r="F63" s="63">
        <v>6.6775115125384726E-2</v>
      </c>
      <c r="G63" s="63">
        <v>6.1206963128592487E-2</v>
      </c>
      <c r="H63" s="63">
        <v>7.7313538715305982E-2</v>
      </c>
      <c r="I63" s="63">
        <v>0.20210050875351204</v>
      </c>
      <c r="J63" s="63">
        <v>5.2159630123736721E-2</v>
      </c>
      <c r="K63" s="62">
        <v>4.6308151428766681E-2</v>
      </c>
      <c r="L63" s="64">
        <v>0.43111346731387401</v>
      </c>
      <c r="M63" s="63">
        <v>0.20122563409309976</v>
      </c>
      <c r="N63" s="63">
        <v>0.48074560501166813</v>
      </c>
      <c r="O63" s="63">
        <v>0.14887466963150303</v>
      </c>
      <c r="P63" s="63">
        <v>0.1729152562334956</v>
      </c>
      <c r="Q63" s="63">
        <v>4.030880058619437E-2</v>
      </c>
      <c r="R63" s="62">
        <v>0.10828018891003464</v>
      </c>
      <c r="S63" s="62">
        <v>0.22552330983313845</v>
      </c>
    </row>
    <row r="64" spans="2:19" x14ac:dyDescent="0.15">
      <c r="B64" s="92"/>
      <c r="C64" s="92">
        <v>13</v>
      </c>
      <c r="D64" s="57" t="s">
        <v>12</v>
      </c>
      <c r="E64" s="56">
        <v>2.4340205828735548E-3</v>
      </c>
      <c r="F64" s="55">
        <v>2.2386194685937314E-3</v>
      </c>
      <c r="G64" s="55">
        <v>1.5513819318783378E-3</v>
      </c>
      <c r="H64" s="55">
        <v>4.5123416362665208E-3</v>
      </c>
      <c r="I64" s="55">
        <v>3.4789440834030179E-3</v>
      </c>
      <c r="J64" s="55">
        <v>3.3092911537535401E-3</v>
      </c>
      <c r="K64" s="54">
        <v>2.3388319442168683E-3</v>
      </c>
      <c r="L64" s="56">
        <v>2.9390956014869389E-3</v>
      </c>
      <c r="M64" s="55">
        <v>2.9896330698070579E-3</v>
      </c>
      <c r="N64" s="55">
        <v>2.3438808371566327E-3</v>
      </c>
      <c r="O64" s="55">
        <v>6.799408241267884E-3</v>
      </c>
      <c r="P64" s="55">
        <v>4.6514539667220339E-3</v>
      </c>
      <c r="Q64" s="55">
        <v>2.1264343544385852E-3</v>
      </c>
      <c r="R64" s="54">
        <v>3.7946960790024721E-2</v>
      </c>
      <c r="S64" s="54">
        <v>7.4105618171792552E-3</v>
      </c>
    </row>
    <row r="65" spans="1:19" x14ac:dyDescent="0.15">
      <c r="A65" s="65"/>
      <c r="B65" s="122"/>
      <c r="C65" s="122"/>
      <c r="D65" s="121" t="s">
        <v>57</v>
      </c>
      <c r="E65" s="119">
        <v>0.86983139157697587</v>
      </c>
      <c r="F65" s="119">
        <v>0.86611077501988787</v>
      </c>
      <c r="G65" s="119">
        <v>0.9207128483357967</v>
      </c>
      <c r="H65" s="119">
        <v>0.87082646230565086</v>
      </c>
      <c r="I65" s="119">
        <v>0.85047329144777206</v>
      </c>
      <c r="J65" s="119">
        <v>0.64754030091583148</v>
      </c>
      <c r="K65" s="118">
        <v>0.80280415167551122</v>
      </c>
      <c r="L65" s="119">
        <v>0.85571117836764721</v>
      </c>
      <c r="M65" s="119">
        <v>0.86244081010765683</v>
      </c>
      <c r="N65" s="119">
        <v>0.91768103108004884</v>
      </c>
      <c r="O65" s="119">
        <v>0.83986210424393115</v>
      </c>
      <c r="P65" s="119">
        <v>0.81192637572002679</v>
      </c>
      <c r="Q65" s="119">
        <v>0.51124256741845042</v>
      </c>
      <c r="R65" s="118">
        <v>0.82935176370177777</v>
      </c>
      <c r="S65" s="156">
        <v>0.83387687059278448</v>
      </c>
    </row>
    <row r="66" spans="1:19" x14ac:dyDescent="0.15"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</row>
    <row r="67" spans="1:19" x14ac:dyDescent="0.15">
      <c r="A67" s="1" t="s">
        <v>63</v>
      </c>
    </row>
    <row r="68" spans="1:19" x14ac:dyDescent="0.15">
      <c r="E68" s="59" t="s">
        <v>27</v>
      </c>
      <c r="F68" s="117"/>
      <c r="G68" s="117"/>
      <c r="H68" s="117"/>
      <c r="I68" s="117"/>
      <c r="J68" s="117"/>
      <c r="K68" s="116"/>
      <c r="L68" s="59" t="s">
        <v>25</v>
      </c>
      <c r="M68" s="117"/>
      <c r="N68" s="117"/>
      <c r="O68" s="117"/>
      <c r="P68" s="117"/>
      <c r="Q68" s="117"/>
      <c r="R68" s="116"/>
      <c r="S68" s="71"/>
    </row>
    <row r="69" spans="1:19" x14ac:dyDescent="0.15">
      <c r="E69" s="110">
        <v>71</v>
      </c>
      <c r="F69" s="109">
        <v>72</v>
      </c>
      <c r="G69" s="109">
        <v>73</v>
      </c>
      <c r="H69" s="109">
        <v>74</v>
      </c>
      <c r="I69" s="109">
        <v>75</v>
      </c>
      <c r="J69" s="109">
        <v>76</v>
      </c>
      <c r="K69" s="108">
        <v>0</v>
      </c>
      <c r="L69" s="110">
        <v>71</v>
      </c>
      <c r="M69" s="109">
        <v>72</v>
      </c>
      <c r="N69" s="109">
        <v>73</v>
      </c>
      <c r="O69" s="109">
        <v>74</v>
      </c>
      <c r="P69" s="109">
        <v>75</v>
      </c>
      <c r="Q69" s="109">
        <v>76</v>
      </c>
      <c r="R69" s="108"/>
      <c r="S69" s="108"/>
    </row>
    <row r="70" spans="1:19" ht="33.75" x14ac:dyDescent="0.15">
      <c r="E70" s="110" t="s">
        <v>39</v>
      </c>
      <c r="F70" s="109" t="s">
        <v>38</v>
      </c>
      <c r="G70" s="109" t="s">
        <v>37</v>
      </c>
      <c r="H70" s="109" t="s">
        <v>36</v>
      </c>
      <c r="I70" s="109" t="s">
        <v>35</v>
      </c>
      <c r="J70" s="109" t="s">
        <v>34</v>
      </c>
      <c r="K70" s="108" t="s">
        <v>30</v>
      </c>
      <c r="L70" s="110" t="s">
        <v>39</v>
      </c>
      <c r="M70" s="109" t="s">
        <v>38</v>
      </c>
      <c r="N70" s="109" t="s">
        <v>37</v>
      </c>
      <c r="O70" s="109" t="s">
        <v>36</v>
      </c>
      <c r="P70" s="109" t="s">
        <v>35</v>
      </c>
      <c r="Q70" s="109" t="s">
        <v>34</v>
      </c>
      <c r="R70" s="108" t="s">
        <v>30</v>
      </c>
      <c r="S70" s="108" t="s">
        <v>57</v>
      </c>
    </row>
    <row r="71" spans="1:19" x14ac:dyDescent="0.15">
      <c r="B71" s="82" t="s">
        <v>27</v>
      </c>
      <c r="C71" s="82">
        <v>1</v>
      </c>
      <c r="D71" s="71" t="s">
        <v>24</v>
      </c>
      <c r="E71" s="70">
        <v>3.9062886613993797E-3</v>
      </c>
      <c r="F71" s="69">
        <v>0.15729671983222634</v>
      </c>
      <c r="G71" s="69">
        <v>1.0149922930369929E-2</v>
      </c>
      <c r="H71" s="69">
        <v>2.5294821154797829E-3</v>
      </c>
      <c r="I71" s="69">
        <v>1.0495207917542455E-2</v>
      </c>
      <c r="J71" s="69">
        <v>2.5863189222568501E-3</v>
      </c>
      <c r="K71" s="68">
        <v>0.11600878005829436</v>
      </c>
      <c r="L71" s="70">
        <v>9.2515476616839599E-3</v>
      </c>
      <c r="M71" s="69">
        <v>0.31905062189055233</v>
      </c>
      <c r="N71" s="69">
        <v>4.8348697621363894E-2</v>
      </c>
      <c r="O71" s="69">
        <v>3.0755262725872812E-2</v>
      </c>
      <c r="P71" s="69">
        <v>0.157647811440594</v>
      </c>
      <c r="Q71" s="69">
        <v>1.1029558872402627E-3</v>
      </c>
      <c r="R71" s="68">
        <v>0.1308703823351236</v>
      </c>
      <c r="S71" s="68">
        <v>1</v>
      </c>
    </row>
    <row r="72" spans="1:19" x14ac:dyDescent="0.15">
      <c r="B72" s="102"/>
      <c r="C72" s="102">
        <v>2</v>
      </c>
      <c r="D72" s="65" t="s">
        <v>23</v>
      </c>
      <c r="E72" s="64">
        <v>8.989088160538854E-4</v>
      </c>
      <c r="F72" s="63">
        <v>4.8364845208632684E-2</v>
      </c>
      <c r="G72" s="63">
        <v>7.2998272209098105E-3</v>
      </c>
      <c r="H72" s="63">
        <v>3.048526991010333E-3</v>
      </c>
      <c r="I72" s="63">
        <v>9.0232431146897996E-3</v>
      </c>
      <c r="J72" s="63">
        <v>-6.2802230140032974E-3</v>
      </c>
      <c r="K72" s="62">
        <v>0.15641055395677658</v>
      </c>
      <c r="L72" s="64">
        <v>8.0177010372221059E-3</v>
      </c>
      <c r="M72" s="63">
        <v>0.28919436832739864</v>
      </c>
      <c r="N72" s="63">
        <v>5.398897884670785E-2</v>
      </c>
      <c r="O72" s="63">
        <v>4.5624838201396865E-2</v>
      </c>
      <c r="P72" s="63">
        <v>0.20447834386162111</v>
      </c>
      <c r="Q72" s="63">
        <v>3.7490711098562602E-4</v>
      </c>
      <c r="R72" s="62">
        <v>0.17955518032059792</v>
      </c>
      <c r="S72" s="62">
        <v>0.99999999999999989</v>
      </c>
    </row>
    <row r="73" spans="1:19" x14ac:dyDescent="0.15">
      <c r="B73" s="102"/>
      <c r="C73" s="102">
        <v>3</v>
      </c>
      <c r="D73" s="65" t="s">
        <v>22</v>
      </c>
      <c r="E73" s="64">
        <v>6.969321471678191E-4</v>
      </c>
      <c r="F73" s="63">
        <v>2.0022277980260256E-2</v>
      </c>
      <c r="G73" s="63">
        <v>2.4977121104132797E-3</v>
      </c>
      <c r="H73" s="63">
        <v>2.5074931161301549E-3</v>
      </c>
      <c r="I73" s="63">
        <v>9.4518481565688626E-3</v>
      </c>
      <c r="J73" s="63">
        <v>2.0978772925822227E-4</v>
      </c>
      <c r="K73" s="62">
        <v>0.27250800516515011</v>
      </c>
      <c r="L73" s="64">
        <v>7.4115088040005422E-3</v>
      </c>
      <c r="M73" s="63">
        <v>0.26566334952375564</v>
      </c>
      <c r="N73" s="63">
        <v>4.7530810154936098E-2</v>
      </c>
      <c r="O73" s="63">
        <v>4.2753493678154376E-2</v>
      </c>
      <c r="P73" s="63">
        <v>0.22048999211093789</v>
      </c>
      <c r="Q73" s="63">
        <v>-3.5827092812825661E-3</v>
      </c>
      <c r="R73" s="62">
        <v>0.11183949860454927</v>
      </c>
      <c r="S73" s="62">
        <v>0.99999999999999989</v>
      </c>
    </row>
    <row r="74" spans="1:19" x14ac:dyDescent="0.15">
      <c r="B74" s="102"/>
      <c r="C74" s="102">
        <v>4</v>
      </c>
      <c r="D74" s="65" t="s">
        <v>21</v>
      </c>
      <c r="E74" s="64">
        <v>4.9197313096207087E-4</v>
      </c>
      <c r="F74" s="63">
        <v>3.547769094384997E-2</v>
      </c>
      <c r="G74" s="63">
        <v>7.5911656021169713E-3</v>
      </c>
      <c r="H74" s="63">
        <v>0.35956439749341218</v>
      </c>
      <c r="I74" s="63">
        <v>0.53631953422983036</v>
      </c>
      <c r="J74" s="63">
        <v>2.1764094325004757E-5</v>
      </c>
      <c r="K74" s="62">
        <v>1.4369714570423905E-2</v>
      </c>
      <c r="L74" s="64">
        <v>6.1045221151710314E-4</v>
      </c>
      <c r="M74" s="63">
        <v>2.0627646462101797E-2</v>
      </c>
      <c r="N74" s="63">
        <v>4.2318668092034776E-3</v>
      </c>
      <c r="O74" s="63">
        <v>2.3470727840370778E-3</v>
      </c>
      <c r="P74" s="63">
        <v>1.2174015017049669E-2</v>
      </c>
      <c r="Q74" s="63">
        <v>-1.6504862940271785E-4</v>
      </c>
      <c r="R74" s="62">
        <v>6.3377552805733428E-3</v>
      </c>
      <c r="S74" s="62">
        <v>0.99999999999999989</v>
      </c>
    </row>
    <row r="75" spans="1:19" x14ac:dyDescent="0.15">
      <c r="B75" s="102"/>
      <c r="C75" s="102">
        <v>5</v>
      </c>
      <c r="D75" s="65" t="s">
        <v>20</v>
      </c>
      <c r="E75" s="64">
        <v>3.4307667356040365E-3</v>
      </c>
      <c r="F75" s="63">
        <v>0.20772236965626809</v>
      </c>
      <c r="G75" s="63">
        <v>3.2337570760831991E-2</v>
      </c>
      <c r="H75" s="63">
        <v>4.5065849266675466E-3</v>
      </c>
      <c r="I75" s="63">
        <v>1.3982546684638391E-2</v>
      </c>
      <c r="J75" s="63">
        <v>1.2789600242566412E-4</v>
      </c>
      <c r="K75" s="62">
        <v>0.1085908720040217</v>
      </c>
      <c r="L75" s="64">
        <v>7.6030606472713312E-3</v>
      </c>
      <c r="M75" s="63">
        <v>0.32500827328376342</v>
      </c>
      <c r="N75" s="63">
        <v>6.1878897143769339E-2</v>
      </c>
      <c r="O75" s="63">
        <v>2.5900979976776969E-2</v>
      </c>
      <c r="P75" s="63">
        <v>0.12727305613159159</v>
      </c>
      <c r="Q75" s="63">
        <v>-1.7260396243719419E-3</v>
      </c>
      <c r="R75" s="62">
        <v>8.3363165670741798E-2</v>
      </c>
      <c r="S75" s="62">
        <v>1.0000000000000002</v>
      </c>
    </row>
    <row r="76" spans="1:19" x14ac:dyDescent="0.15">
      <c r="B76" s="102"/>
      <c r="C76" s="102">
        <v>6</v>
      </c>
      <c r="D76" s="65" t="s">
        <v>19</v>
      </c>
      <c r="E76" s="64">
        <v>8.5373986906685084E-3</v>
      </c>
      <c r="F76" s="63">
        <v>0.19215577160383968</v>
      </c>
      <c r="G76" s="63">
        <v>1.0381367924055656E-2</v>
      </c>
      <c r="H76" s="63">
        <v>7.0882132159514133E-3</v>
      </c>
      <c r="I76" s="63">
        <v>3.4751525279164246E-2</v>
      </c>
      <c r="J76" s="63">
        <v>9.9988793584598261E-4</v>
      </c>
      <c r="K76" s="62">
        <v>8.1932181200036883E-2</v>
      </c>
      <c r="L76" s="64">
        <v>1.4553915432720962E-2</v>
      </c>
      <c r="M76" s="63">
        <v>0.41179788145824636</v>
      </c>
      <c r="N76" s="63">
        <v>3.7796593204902348E-2</v>
      </c>
      <c r="O76" s="63">
        <v>2.4221256205198924E-2</v>
      </c>
      <c r="P76" s="63">
        <v>0.12741203227994957</v>
      </c>
      <c r="Q76" s="63">
        <v>1.4682622479744245E-4</v>
      </c>
      <c r="R76" s="62">
        <v>4.8225149344621999E-2</v>
      </c>
      <c r="S76" s="62">
        <v>0.99999999999999978</v>
      </c>
    </row>
    <row r="77" spans="1:19" x14ac:dyDescent="0.15">
      <c r="B77" s="102"/>
      <c r="C77" s="102">
        <v>7</v>
      </c>
      <c r="D77" s="65" t="s">
        <v>18</v>
      </c>
      <c r="E77" s="64">
        <v>2.4408812160603625E-3</v>
      </c>
      <c r="F77" s="63">
        <v>0.57038790935305861</v>
      </c>
      <c r="G77" s="63">
        <v>3.1024610731741127E-2</v>
      </c>
      <c r="H77" s="63">
        <v>9.6687177971143644E-3</v>
      </c>
      <c r="I77" s="63">
        <v>1.9666850890584311E-2</v>
      </c>
      <c r="J77" s="63">
        <v>1.129853540555474E-4</v>
      </c>
      <c r="K77" s="62">
        <v>0.10519336054195447</v>
      </c>
      <c r="L77" s="64">
        <v>2.9791180197210935E-3</v>
      </c>
      <c r="M77" s="63">
        <v>0.14061323041592194</v>
      </c>
      <c r="N77" s="63">
        <v>2.2364881677391472E-2</v>
      </c>
      <c r="O77" s="63">
        <v>1.0955935381333886E-2</v>
      </c>
      <c r="P77" s="63">
        <v>5.6115483169542721E-2</v>
      </c>
      <c r="Q77" s="63">
        <v>-6.719751289479181E-4</v>
      </c>
      <c r="R77" s="62">
        <v>2.9148010580467645E-2</v>
      </c>
      <c r="S77" s="62">
        <v>1.0000000000000002</v>
      </c>
    </row>
    <row r="78" spans="1:19" x14ac:dyDescent="0.15">
      <c r="B78" s="102"/>
      <c r="C78" s="102">
        <v>8</v>
      </c>
      <c r="D78" s="65" t="s">
        <v>17</v>
      </c>
      <c r="E78" s="64">
        <v>8.4159371613112626E-4</v>
      </c>
      <c r="F78" s="63">
        <v>0.91318251363819392</v>
      </c>
      <c r="G78" s="63">
        <v>7.7956151336391506E-3</v>
      </c>
      <c r="H78" s="63">
        <v>1.572171215342807E-3</v>
      </c>
      <c r="I78" s="63">
        <v>5.7870318165725845E-3</v>
      </c>
      <c r="J78" s="63">
        <v>3.3620272624236202E-5</v>
      </c>
      <c r="K78" s="62">
        <v>9.1041067305832248E-3</v>
      </c>
      <c r="L78" s="64">
        <v>8.8731521198646144E-4</v>
      </c>
      <c r="M78" s="63">
        <v>2.8960764347739174E-2</v>
      </c>
      <c r="N78" s="63">
        <v>6.5383631718386312E-3</v>
      </c>
      <c r="O78" s="63">
        <v>2.1189325853700914E-3</v>
      </c>
      <c r="P78" s="63">
        <v>1.7834144556363445E-2</v>
      </c>
      <c r="Q78" s="63">
        <v>-7.0590034274057564E-5</v>
      </c>
      <c r="R78" s="62">
        <v>5.4144176378889998E-3</v>
      </c>
      <c r="S78" s="62">
        <v>1</v>
      </c>
    </row>
    <row r="79" spans="1:19" x14ac:dyDescent="0.15">
      <c r="B79" s="102"/>
      <c r="C79" s="102">
        <v>9</v>
      </c>
      <c r="D79" s="65" t="s">
        <v>16</v>
      </c>
      <c r="E79" s="64">
        <v>9.3256589849896494E-3</v>
      </c>
      <c r="F79" s="63">
        <v>0.14871934100619055</v>
      </c>
      <c r="G79" s="63">
        <v>2.819698041931867E-2</v>
      </c>
      <c r="H79" s="63">
        <v>1.8822791790661549E-2</v>
      </c>
      <c r="I79" s="63">
        <v>4.3160882082151762E-2</v>
      </c>
      <c r="J79" s="63">
        <v>1.87067492225778E-3</v>
      </c>
      <c r="K79" s="62">
        <v>0.22827140683087024</v>
      </c>
      <c r="L79" s="64">
        <v>6.3729834007300833E-3</v>
      </c>
      <c r="M79" s="63">
        <v>0.26650521435065588</v>
      </c>
      <c r="N79" s="63">
        <v>4.6973072849476001E-2</v>
      </c>
      <c r="O79" s="63">
        <v>2.3251549795966848E-2</v>
      </c>
      <c r="P79" s="63">
        <v>0.10897376996077124</v>
      </c>
      <c r="Q79" s="63">
        <v>-1.0926687909965874E-3</v>
      </c>
      <c r="R79" s="62">
        <v>7.0648342396956512E-2</v>
      </c>
      <c r="S79" s="62">
        <v>1</v>
      </c>
    </row>
    <row r="80" spans="1:19" x14ac:dyDescent="0.15">
      <c r="B80" s="102"/>
      <c r="C80" s="102">
        <v>10</v>
      </c>
      <c r="D80" s="65" t="s">
        <v>15</v>
      </c>
      <c r="E80" s="64">
        <v>6.5846906961352803E-3</v>
      </c>
      <c r="F80" s="63">
        <v>0.37220807944418022</v>
      </c>
      <c r="G80" s="63">
        <v>3.1868339609391519E-2</v>
      </c>
      <c r="H80" s="63">
        <v>1.5728619674510586E-2</v>
      </c>
      <c r="I80" s="63">
        <v>8.8207419990386837E-2</v>
      </c>
      <c r="J80" s="63">
        <v>-2.343118752030144E-4</v>
      </c>
      <c r="K80" s="62">
        <v>4.1778680570660934E-2</v>
      </c>
      <c r="L80" s="64">
        <v>5.9439909034704882E-3</v>
      </c>
      <c r="M80" s="63">
        <v>0.26509589837875075</v>
      </c>
      <c r="N80" s="63">
        <v>4.3931307261781835E-2</v>
      </c>
      <c r="O80" s="63">
        <v>1.4710763277186598E-2</v>
      </c>
      <c r="P80" s="63">
        <v>8.8457049778247948E-2</v>
      </c>
      <c r="Q80" s="63">
        <v>-4.9023238264118702E-4</v>
      </c>
      <c r="R80" s="62">
        <v>2.6209704673141217E-2</v>
      </c>
      <c r="S80" s="62">
        <v>1</v>
      </c>
    </row>
    <row r="81" spans="2:19" x14ac:dyDescent="0.15">
      <c r="B81" s="102"/>
      <c r="C81" s="102">
        <v>11</v>
      </c>
      <c r="D81" s="65" t="s">
        <v>14</v>
      </c>
      <c r="E81" s="64">
        <v>5.6068375165410876E-5</v>
      </c>
      <c r="F81" s="63">
        <v>3.1822950795640625E-2</v>
      </c>
      <c r="G81" s="63">
        <v>0.95103808716676852</v>
      </c>
      <c r="H81" s="63">
        <v>6.1369453965234811E-4</v>
      </c>
      <c r="I81" s="63">
        <v>1.0244350932983579E-3</v>
      </c>
      <c r="J81" s="63">
        <v>-1.7765680510904505E-6</v>
      </c>
      <c r="K81" s="62">
        <v>1.1791455257978501E-2</v>
      </c>
      <c r="L81" s="64">
        <v>5.1222668383399319E-5</v>
      </c>
      <c r="M81" s="63">
        <v>1.5567376718924925E-3</v>
      </c>
      <c r="N81" s="63">
        <v>3.5372058770215763E-4</v>
      </c>
      <c r="O81" s="63">
        <v>1.9521373210032171E-4</v>
      </c>
      <c r="P81" s="63">
        <v>1.0049742850126381E-3</v>
      </c>
      <c r="Q81" s="63">
        <v>-1.3950282273302802E-5</v>
      </c>
      <c r="R81" s="62">
        <v>5.0716667672965959E-4</v>
      </c>
      <c r="S81" s="62">
        <v>1</v>
      </c>
    </row>
    <row r="82" spans="2:19" x14ac:dyDescent="0.15">
      <c r="B82" s="102"/>
      <c r="C82" s="102">
        <v>12</v>
      </c>
      <c r="D82" s="65" t="s">
        <v>13</v>
      </c>
      <c r="E82" s="64">
        <v>2.7590167703242956E-2</v>
      </c>
      <c r="F82" s="63">
        <v>0.29882795926305572</v>
      </c>
      <c r="G82" s="63">
        <v>0.29561185549096042</v>
      </c>
      <c r="H82" s="63">
        <v>1.0994583788590983E-2</v>
      </c>
      <c r="I82" s="63">
        <v>5.459813874313079E-2</v>
      </c>
      <c r="J82" s="63">
        <v>5.9105228117394471E-5</v>
      </c>
      <c r="K82" s="62">
        <v>5.1207182475691129E-2</v>
      </c>
      <c r="L82" s="64">
        <v>8.2147841175638382E-3</v>
      </c>
      <c r="M82" s="63">
        <v>0.10270434302450436</v>
      </c>
      <c r="N82" s="63">
        <v>7.5298227850928115E-2</v>
      </c>
      <c r="O82" s="63">
        <v>9.2794912785348974E-3</v>
      </c>
      <c r="P82" s="63">
        <v>4.8012741288343513E-2</v>
      </c>
      <c r="Q82" s="63">
        <v>-4.2578875733875553E-4</v>
      </c>
      <c r="R82" s="62">
        <v>1.8027208504674614E-2</v>
      </c>
      <c r="S82" s="62">
        <v>1</v>
      </c>
    </row>
    <row r="83" spans="2:19" x14ac:dyDescent="0.15">
      <c r="B83" s="92"/>
      <c r="C83" s="92">
        <v>13</v>
      </c>
      <c r="D83" s="57" t="s">
        <v>12</v>
      </c>
      <c r="E83" s="56">
        <v>2.9517219096227595E-3</v>
      </c>
      <c r="F83" s="55">
        <v>6.917020437718531E-2</v>
      </c>
      <c r="G83" s="55">
        <v>2.854843638415976E-2</v>
      </c>
      <c r="H83" s="55">
        <v>3.2307974204060647E-2</v>
      </c>
      <c r="I83" s="55">
        <v>5.3931427492848766E-2</v>
      </c>
      <c r="J83" s="55">
        <v>-9.3527497896434857E-5</v>
      </c>
      <c r="K83" s="54">
        <v>0.62076164555564362</v>
      </c>
      <c r="L83" s="56">
        <v>2.6966194773893593E-3</v>
      </c>
      <c r="M83" s="55">
        <v>8.1954518569586299E-2</v>
      </c>
      <c r="N83" s="55">
        <v>1.8621634843615075E-2</v>
      </c>
      <c r="O83" s="55">
        <v>1.0277034931007257E-2</v>
      </c>
      <c r="P83" s="55">
        <v>5.2906912442671872E-2</v>
      </c>
      <c r="Q83" s="55">
        <v>-7.3441318229839844E-4</v>
      </c>
      <c r="R83" s="54">
        <v>2.6699810492404333E-2</v>
      </c>
      <c r="S83" s="54">
        <v>0.99999999999999989</v>
      </c>
    </row>
    <row r="84" spans="2:19" x14ac:dyDescent="0.15">
      <c r="B84" s="82" t="s">
        <v>25</v>
      </c>
      <c r="C84" s="82">
        <v>1</v>
      </c>
      <c r="D84" s="71" t="s">
        <v>24</v>
      </c>
      <c r="E84" s="70">
        <v>1.7935383829327251E-4</v>
      </c>
      <c r="F84" s="69">
        <v>5.0166450956969253E-3</v>
      </c>
      <c r="G84" s="69">
        <v>6.1007759089967348E-4</v>
      </c>
      <c r="H84" s="69">
        <v>4.0880965567739763E-4</v>
      </c>
      <c r="I84" s="69">
        <v>2.1396425726678053E-3</v>
      </c>
      <c r="J84" s="69">
        <v>-4.3575636042386215E-5</v>
      </c>
      <c r="K84" s="68">
        <v>4.9723552788377492E-3</v>
      </c>
      <c r="L84" s="70">
        <v>1.3270091147362191E-2</v>
      </c>
      <c r="M84" s="69">
        <v>0.50454558015649398</v>
      </c>
      <c r="N84" s="69">
        <v>6.0548968022468945E-2</v>
      </c>
      <c r="O84" s="69">
        <v>3.2422303153750255E-2</v>
      </c>
      <c r="P84" s="69">
        <v>0.16421219291281139</v>
      </c>
      <c r="Q84" s="69">
        <v>1.2226708767200865E-2</v>
      </c>
      <c r="R84" s="68">
        <v>0.19949084744388204</v>
      </c>
      <c r="S84" s="68">
        <v>1</v>
      </c>
    </row>
    <row r="85" spans="2:19" x14ac:dyDescent="0.15">
      <c r="B85" s="102"/>
      <c r="C85" s="102">
        <v>2</v>
      </c>
      <c r="D85" s="65" t="s">
        <v>23</v>
      </c>
      <c r="E85" s="64">
        <v>1.7238277566496079E-4</v>
      </c>
      <c r="F85" s="63">
        <v>5.0228090481621301E-3</v>
      </c>
      <c r="G85" s="63">
        <v>7.5901709624792333E-4</v>
      </c>
      <c r="H85" s="63">
        <v>6.2158372719428611E-4</v>
      </c>
      <c r="I85" s="63">
        <v>2.7769174037245974E-3</v>
      </c>
      <c r="J85" s="63">
        <v>-1.6390162132282055E-4</v>
      </c>
      <c r="K85" s="62">
        <v>7.0525545524295864E-3</v>
      </c>
      <c r="L85" s="64">
        <v>1.0320178583715957E-2</v>
      </c>
      <c r="M85" s="63">
        <v>0.40559687990909854</v>
      </c>
      <c r="N85" s="63">
        <v>7.5592141842541732E-2</v>
      </c>
      <c r="O85" s="63">
        <v>4.2233557313003781E-2</v>
      </c>
      <c r="P85" s="63">
        <v>0.18366799262913527</v>
      </c>
      <c r="Q85" s="63">
        <v>-4.0921426250601026E-3</v>
      </c>
      <c r="R85" s="62">
        <v>0.27044002936546396</v>
      </c>
      <c r="S85" s="62">
        <v>1</v>
      </c>
    </row>
    <row r="86" spans="2:19" x14ac:dyDescent="0.15">
      <c r="B86" s="102"/>
      <c r="C86" s="102">
        <v>3</v>
      </c>
      <c r="D86" s="65" t="s">
        <v>22</v>
      </c>
      <c r="E86" s="64">
        <v>2.0081565034791725E-4</v>
      </c>
      <c r="F86" s="63">
        <v>4.9719081997835861E-3</v>
      </c>
      <c r="G86" s="63">
        <v>7.4429840110192219E-4</v>
      </c>
      <c r="H86" s="63">
        <v>6.212186561746078E-4</v>
      </c>
      <c r="I86" s="63">
        <v>3.1971778751118314E-3</v>
      </c>
      <c r="J86" s="63">
        <v>-1.5545631914205826E-4</v>
      </c>
      <c r="K86" s="62">
        <v>5.6569800963348097E-3</v>
      </c>
      <c r="L86" s="64">
        <v>1.1251746337549051E-2</v>
      </c>
      <c r="M86" s="63">
        <v>0.32762418702124596</v>
      </c>
      <c r="N86" s="63">
        <v>6.2152405756987883E-2</v>
      </c>
      <c r="O86" s="63">
        <v>4.8735179040111452E-2</v>
      </c>
      <c r="P86" s="63">
        <v>0.22295855502348469</v>
      </c>
      <c r="Q86" s="63">
        <v>-5.5653626449843879E-3</v>
      </c>
      <c r="R86" s="62">
        <v>0.31760634690589273</v>
      </c>
      <c r="S86" s="62">
        <v>0.99999999999999978</v>
      </c>
    </row>
    <row r="87" spans="2:19" x14ac:dyDescent="0.15">
      <c r="B87" s="102"/>
      <c r="C87" s="102">
        <v>4</v>
      </c>
      <c r="D87" s="65" t="s">
        <v>21</v>
      </c>
      <c r="E87" s="64">
        <v>8.9854642581457137E-6</v>
      </c>
      <c r="F87" s="63">
        <v>2.1432914035858484E-4</v>
      </c>
      <c r="G87" s="63">
        <v>3.3037249463760456E-5</v>
      </c>
      <c r="H87" s="63">
        <v>1.8901844788147484E-5</v>
      </c>
      <c r="I87" s="63">
        <v>1.1310470670136405E-4</v>
      </c>
      <c r="J87" s="63">
        <v>-2.3819708067099712E-6</v>
      </c>
      <c r="K87" s="62">
        <v>1.4089445592554083E-4</v>
      </c>
      <c r="L87" s="64">
        <v>8.9334286904553506E-4</v>
      </c>
      <c r="M87" s="63">
        <v>3.9623550827611355E-2</v>
      </c>
      <c r="N87" s="63">
        <v>1.318719273950545E-2</v>
      </c>
      <c r="O87" s="63">
        <v>0.3325423794927746</v>
      </c>
      <c r="P87" s="63">
        <v>0.60409420935080538</v>
      </c>
      <c r="Q87" s="63">
        <v>-6.2343214844157949E-5</v>
      </c>
      <c r="R87" s="62">
        <v>9.1947970444131218E-3</v>
      </c>
      <c r="S87" s="62">
        <v>1</v>
      </c>
    </row>
    <row r="88" spans="2:19" x14ac:dyDescent="0.15">
      <c r="B88" s="102"/>
      <c r="C88" s="102">
        <v>5</v>
      </c>
      <c r="D88" s="65" t="s">
        <v>20</v>
      </c>
      <c r="E88" s="64">
        <v>1.285731301888921E-4</v>
      </c>
      <c r="F88" s="63">
        <v>3.6589741843451027E-3</v>
      </c>
      <c r="G88" s="63">
        <v>5.6836270670449179E-4</v>
      </c>
      <c r="H88" s="63">
        <v>2.6340523981930214E-4</v>
      </c>
      <c r="I88" s="63">
        <v>1.5072874725140586E-3</v>
      </c>
      <c r="J88" s="63">
        <v>-3.7932213523038391E-5</v>
      </c>
      <c r="K88" s="62">
        <v>2.6310259516365473E-3</v>
      </c>
      <c r="L88" s="64">
        <v>1.0856520901693704E-2</v>
      </c>
      <c r="M88" s="63">
        <v>0.61618780131674522</v>
      </c>
      <c r="N88" s="63">
        <v>0.1121461906733465</v>
      </c>
      <c r="O88" s="63">
        <v>2.6184325775356742E-2</v>
      </c>
      <c r="P88" s="63">
        <v>0.11494641672185817</v>
      </c>
      <c r="Q88" s="63">
        <v>-1.2085948661419797E-3</v>
      </c>
      <c r="R88" s="62">
        <v>0.1121676430054563</v>
      </c>
      <c r="S88" s="62">
        <v>1</v>
      </c>
    </row>
    <row r="89" spans="2:19" x14ac:dyDescent="0.15">
      <c r="B89" s="102"/>
      <c r="C89" s="102">
        <v>6</v>
      </c>
      <c r="D89" s="65" t="s">
        <v>19</v>
      </c>
      <c r="E89" s="64">
        <v>2.9587610021089843E-4</v>
      </c>
      <c r="F89" s="63">
        <v>6.6436767039650367E-3</v>
      </c>
      <c r="G89" s="63">
        <v>4.6490870428784038E-4</v>
      </c>
      <c r="H89" s="63">
        <v>3.1742813969650607E-4</v>
      </c>
      <c r="I89" s="63">
        <v>1.6775338296288606E-3</v>
      </c>
      <c r="J89" s="63">
        <v>8.7804466553294138E-6</v>
      </c>
      <c r="K89" s="62">
        <v>2.1160668430555592E-3</v>
      </c>
      <c r="L89" s="64">
        <v>2.1760408068800013E-2</v>
      </c>
      <c r="M89" s="63">
        <v>0.60807611441829645</v>
      </c>
      <c r="N89" s="63">
        <v>4.7132857510333866E-2</v>
      </c>
      <c r="O89" s="63">
        <v>2.9329112072189672E-2</v>
      </c>
      <c r="P89" s="63">
        <v>0.15539220578084856</v>
      </c>
      <c r="Q89" s="63">
        <v>1.083447798764893E-3</v>
      </c>
      <c r="R89" s="62">
        <v>0.12570158358326658</v>
      </c>
      <c r="S89" s="62">
        <v>1</v>
      </c>
    </row>
    <row r="90" spans="2:19" x14ac:dyDescent="0.15">
      <c r="B90" s="102"/>
      <c r="C90" s="102">
        <v>7</v>
      </c>
      <c r="D90" s="65" t="s">
        <v>18</v>
      </c>
      <c r="E90" s="64">
        <v>5.5853643340146261E-5</v>
      </c>
      <c r="F90" s="63">
        <v>1.9903470482863423E-3</v>
      </c>
      <c r="G90" s="63">
        <v>2.2203560234031151E-4</v>
      </c>
      <c r="H90" s="63">
        <v>1.1459877481257836E-4</v>
      </c>
      <c r="I90" s="63">
        <v>6.3246548701281931E-4</v>
      </c>
      <c r="J90" s="63">
        <v>-1.108789652025603E-5</v>
      </c>
      <c r="K90" s="62">
        <v>8.068451710070856E-4</v>
      </c>
      <c r="L90" s="64">
        <v>5.1418507448893177E-3</v>
      </c>
      <c r="M90" s="63">
        <v>0.72865286392734296</v>
      </c>
      <c r="N90" s="63">
        <v>6.5505794967245401E-2</v>
      </c>
      <c r="O90" s="63">
        <v>1.7554106447352814E-2</v>
      </c>
      <c r="P90" s="63">
        <v>7.3626240394522785E-2</v>
      </c>
      <c r="Q90" s="63">
        <v>-2.7874668789944923E-4</v>
      </c>
      <c r="R90" s="62">
        <v>0.10598683237626699</v>
      </c>
      <c r="S90" s="62">
        <v>1.0000000000000002</v>
      </c>
    </row>
    <row r="91" spans="2:19" x14ac:dyDescent="0.15">
      <c r="B91" s="102"/>
      <c r="C91" s="102">
        <v>8</v>
      </c>
      <c r="D91" s="65" t="s">
        <v>17</v>
      </c>
      <c r="E91" s="64">
        <v>3.774913583029562E-5</v>
      </c>
      <c r="F91" s="63">
        <v>1.2064126321437282E-3</v>
      </c>
      <c r="G91" s="63">
        <v>1.9659175971184259E-4</v>
      </c>
      <c r="H91" s="63">
        <v>6.5425218612470863E-5</v>
      </c>
      <c r="I91" s="63">
        <v>3.6057736324006634E-4</v>
      </c>
      <c r="J91" s="63">
        <v>-1.4764718907279264E-6</v>
      </c>
      <c r="K91" s="62">
        <v>3.7635488800711947E-4</v>
      </c>
      <c r="L91" s="64">
        <v>2.7281584713750896E-3</v>
      </c>
      <c r="M91" s="63">
        <v>0.85472196629010089</v>
      </c>
      <c r="N91" s="63">
        <v>2.5978983171547274E-2</v>
      </c>
      <c r="O91" s="63">
        <v>6.199814909376735E-3</v>
      </c>
      <c r="P91" s="63">
        <v>9.0576160992516003E-2</v>
      </c>
      <c r="Q91" s="63">
        <v>-3.0705256798223113E-5</v>
      </c>
      <c r="R91" s="62">
        <v>1.7583986896227415E-2</v>
      </c>
      <c r="S91" s="62">
        <v>1</v>
      </c>
    </row>
    <row r="92" spans="2:19" x14ac:dyDescent="0.15">
      <c r="B92" s="102"/>
      <c r="C92" s="102">
        <v>9</v>
      </c>
      <c r="D92" s="65" t="s">
        <v>16</v>
      </c>
      <c r="E92" s="64">
        <v>1.4590165882206438E-4</v>
      </c>
      <c r="F92" s="63">
        <v>3.236929255739051E-3</v>
      </c>
      <c r="G92" s="63">
        <v>5.2907935016332369E-4</v>
      </c>
      <c r="H92" s="63">
        <v>3.0699769484052321E-4</v>
      </c>
      <c r="I92" s="63">
        <v>1.3355518159237391E-3</v>
      </c>
      <c r="J92" s="63">
        <v>-1.6444657118622263E-5</v>
      </c>
      <c r="K92" s="62">
        <v>2.1913078288636288E-3</v>
      </c>
      <c r="L92" s="64">
        <v>1.6505857562223711E-2</v>
      </c>
      <c r="M92" s="63">
        <v>0.4719223076989893</v>
      </c>
      <c r="N92" s="63">
        <v>8.8025889465929916E-2</v>
      </c>
      <c r="O92" s="63">
        <v>3.560284276972462E-2</v>
      </c>
      <c r="P92" s="63">
        <v>0.13317368712976405</v>
      </c>
      <c r="Q92" s="63">
        <v>8.6429241822193637E-4</v>
      </c>
      <c r="R92" s="62">
        <v>0.24617580000791256</v>
      </c>
      <c r="S92" s="62">
        <v>1</v>
      </c>
    </row>
    <row r="93" spans="2:19" x14ac:dyDescent="0.15">
      <c r="B93" s="102"/>
      <c r="C93" s="102">
        <v>10</v>
      </c>
      <c r="D93" s="65" t="s">
        <v>15</v>
      </c>
      <c r="E93" s="64">
        <v>1.0833533119910061E-4</v>
      </c>
      <c r="F93" s="63">
        <v>3.5863947036459168E-3</v>
      </c>
      <c r="G93" s="63">
        <v>5.3414666608858651E-4</v>
      </c>
      <c r="H93" s="63">
        <v>2.9752277470789093E-4</v>
      </c>
      <c r="I93" s="63">
        <v>2.0576639266385297E-3</v>
      </c>
      <c r="J93" s="63">
        <v>-8.7566704814171403E-6</v>
      </c>
      <c r="K93" s="62">
        <v>9.087520875610555E-4</v>
      </c>
      <c r="L93" s="64">
        <v>1.0354035549862788E-2</v>
      </c>
      <c r="M93" s="63">
        <v>0.44442509086577198</v>
      </c>
      <c r="N93" s="63">
        <v>0.10095218290575352</v>
      </c>
      <c r="O93" s="63">
        <v>4.0318010956404582E-2</v>
      </c>
      <c r="P93" s="63">
        <v>0.33387971018427537</v>
      </c>
      <c r="Q93" s="63">
        <v>-7.8020692486335049E-4</v>
      </c>
      <c r="R93" s="62">
        <v>6.33671176434355E-2</v>
      </c>
      <c r="S93" s="62">
        <v>1.0000000000000002</v>
      </c>
    </row>
    <row r="94" spans="2:19" x14ac:dyDescent="0.15">
      <c r="B94" s="102"/>
      <c r="C94" s="102">
        <v>11</v>
      </c>
      <c r="D94" s="65" t="s">
        <v>14</v>
      </c>
      <c r="E94" s="64">
        <v>1.3640839256760435E-6</v>
      </c>
      <c r="F94" s="63">
        <v>3.134879977927693E-5</v>
      </c>
      <c r="G94" s="63">
        <v>7.2795317423139389E-6</v>
      </c>
      <c r="H94" s="63">
        <v>6.5263276975093172E-6</v>
      </c>
      <c r="I94" s="63">
        <v>2.0083332192810488E-5</v>
      </c>
      <c r="J94" s="63">
        <v>-2.9044011171496794E-7</v>
      </c>
      <c r="K94" s="62">
        <v>2.381311658874439E-5</v>
      </c>
      <c r="L94" s="64">
        <v>9.95168835559403E-5</v>
      </c>
      <c r="M94" s="63">
        <v>3.2103312209817346E-2</v>
      </c>
      <c r="N94" s="63">
        <v>0.95365604140224136</v>
      </c>
      <c r="O94" s="63">
        <v>7.870673437018334E-4</v>
      </c>
      <c r="P94" s="63">
        <v>2.1108002807385248E-3</v>
      </c>
      <c r="Q94" s="63">
        <v>-7.4056961905486555E-6</v>
      </c>
      <c r="R94" s="62">
        <v>1.116054282432102E-2</v>
      </c>
      <c r="S94" s="62">
        <v>1</v>
      </c>
    </row>
    <row r="95" spans="2:19" x14ac:dyDescent="0.15">
      <c r="B95" s="102"/>
      <c r="C95" s="102">
        <v>12</v>
      </c>
      <c r="D95" s="65" t="s">
        <v>13</v>
      </c>
      <c r="E95" s="64">
        <v>1.2189672693465582E-4</v>
      </c>
      <c r="F95" s="63">
        <v>1.668909086138581E-3</v>
      </c>
      <c r="G95" s="63">
        <v>5.1258151318125619E-4</v>
      </c>
      <c r="H95" s="63">
        <v>1.995721091259642E-4</v>
      </c>
      <c r="I95" s="63">
        <v>2.08225120534702E-3</v>
      </c>
      <c r="J95" s="63">
        <v>-8.1702155001330274E-6</v>
      </c>
      <c r="K95" s="62">
        <v>8.4149600426566427E-4</v>
      </c>
      <c r="L95" s="64">
        <v>2.6052657866781903E-2</v>
      </c>
      <c r="M95" s="63">
        <v>0.38370334959618485</v>
      </c>
      <c r="N95" s="63">
        <v>0.35743640296996626</v>
      </c>
      <c r="O95" s="63">
        <v>3.0756646335811523E-2</v>
      </c>
      <c r="P95" s="63">
        <v>0.14004548775802034</v>
      </c>
      <c r="Q95" s="63">
        <v>-2.5054813781408351E-4</v>
      </c>
      <c r="R95" s="62">
        <v>5.6837467181556307E-2</v>
      </c>
      <c r="S95" s="62">
        <v>1</v>
      </c>
    </row>
    <row r="96" spans="2:19" x14ac:dyDescent="0.15">
      <c r="B96" s="92"/>
      <c r="C96" s="92">
        <v>13</v>
      </c>
      <c r="D96" s="57" t="s">
        <v>12</v>
      </c>
      <c r="E96" s="56">
        <v>7.4089861939513499E-5</v>
      </c>
      <c r="F96" s="55">
        <v>1.7027018674565624E-3</v>
      </c>
      <c r="G96" s="55">
        <v>3.9538586418357485E-4</v>
      </c>
      <c r="H96" s="55">
        <v>3.5447578332898196E-4</v>
      </c>
      <c r="I96" s="55">
        <v>1.0908209395644581E-3</v>
      </c>
      <c r="J96" s="55">
        <v>-1.5775178765481117E-5</v>
      </c>
      <c r="K96" s="54">
        <v>1.2934032043044668E-3</v>
      </c>
      <c r="L96" s="56">
        <v>5.4052335230444729E-3</v>
      </c>
      <c r="M96" s="55">
        <v>0.17348841407271867</v>
      </c>
      <c r="N96" s="55">
        <v>5.3034598952961073E-2</v>
      </c>
      <c r="O96" s="55">
        <v>4.2749357084512253E-2</v>
      </c>
      <c r="P96" s="55">
        <v>0.11464756562122587</v>
      </c>
      <c r="Q96" s="55">
        <v>-4.0223845321819184E-4</v>
      </c>
      <c r="R96" s="54">
        <v>0.60618196685674375</v>
      </c>
      <c r="S96" s="54">
        <v>0.99999999999999978</v>
      </c>
    </row>
    <row r="97" spans="1:19" x14ac:dyDescent="0.15">
      <c r="A97" s="65"/>
      <c r="B97" s="122"/>
      <c r="C97" s="122"/>
      <c r="D97" s="121" t="s">
        <v>58</v>
      </c>
      <c r="E97" s="119">
        <v>2.3529831793270281E-4</v>
      </c>
      <c r="F97" s="119">
        <v>5.8543810186680381E-3</v>
      </c>
      <c r="G97" s="119">
        <v>2.0853349375605326E-3</v>
      </c>
      <c r="H97" s="119">
        <v>6.0794658299924073E-4</v>
      </c>
      <c r="I97" s="119">
        <v>2.369822964458809E-3</v>
      </c>
      <c r="J97" s="119">
        <v>-2.7431864081999463E-5</v>
      </c>
      <c r="K97" s="118">
        <v>3.9454244531162714E-3</v>
      </c>
      <c r="L97" s="119">
        <v>1.3985473046666476E-2</v>
      </c>
      <c r="M97" s="119">
        <v>0.44476550145904764</v>
      </c>
      <c r="N97" s="119">
        <v>0.18452903981134358</v>
      </c>
      <c r="O97" s="119">
        <v>4.6926229754676758E-2</v>
      </c>
      <c r="P97" s="119">
        <v>0.17784512564320762</v>
      </c>
      <c r="Q97" s="119">
        <v>-8.5942467696577978E-4</v>
      </c>
      <c r="R97" s="118">
        <v>0.11773727855137001</v>
      </c>
      <c r="S97" s="156">
        <v>1</v>
      </c>
    </row>
  </sheetData>
  <phoneticPr fontId="3"/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Z467"/>
  <sheetViews>
    <sheetView showGridLines="0" view="pageBreakPreview" zoomScaleNormal="100" zoomScaleSheetLayoutView="100" workbookViewId="0"/>
  </sheetViews>
  <sheetFormatPr defaultRowHeight="11.25" x14ac:dyDescent="0.15"/>
  <cols>
    <col min="1" max="1" width="1.75" style="1" customWidth="1"/>
    <col min="2" max="2" width="4.5" style="1" bestFit="1" customWidth="1"/>
    <col min="3" max="3" width="3" style="1" bestFit="1" customWidth="1"/>
    <col min="4" max="4" width="17.25" style="1" bestFit="1" customWidth="1"/>
    <col min="5" max="18" width="8.875" style="1" customWidth="1"/>
    <col min="19" max="19" width="10.625" style="1" customWidth="1"/>
    <col min="20" max="16384" width="9" style="1"/>
  </cols>
  <sheetData>
    <row r="1" spans="1:26" x14ac:dyDescent="0.15">
      <c r="A1" s="1" t="s">
        <v>70</v>
      </c>
    </row>
    <row r="2" spans="1:26" x14ac:dyDescent="0.15">
      <c r="A2" s="158" t="s">
        <v>69</v>
      </c>
      <c r="E2" s="155" t="s">
        <v>27</v>
      </c>
      <c r="F2" s="117"/>
      <c r="G2" s="117"/>
      <c r="H2" s="117"/>
      <c r="I2" s="117"/>
      <c r="J2" s="117"/>
      <c r="K2" s="117"/>
      <c r="L2" s="155" t="s">
        <v>25</v>
      </c>
      <c r="M2" s="117"/>
      <c r="N2" s="117"/>
      <c r="O2" s="117"/>
      <c r="P2" s="117"/>
      <c r="Q2" s="117"/>
      <c r="R2" s="116"/>
      <c r="S2" s="104"/>
      <c r="T2" s="158"/>
      <c r="U2" s="158"/>
      <c r="V2" s="158"/>
      <c r="W2" s="158"/>
      <c r="X2" s="158"/>
      <c r="Y2" s="158"/>
      <c r="Z2" s="158"/>
    </row>
    <row r="3" spans="1:26" x14ac:dyDescent="0.15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  <c r="T3" s="158"/>
      <c r="U3" s="158"/>
      <c r="V3" s="158"/>
      <c r="W3" s="158"/>
      <c r="X3" s="158"/>
      <c r="Y3" s="158"/>
      <c r="Z3" s="158"/>
    </row>
    <row r="4" spans="1:26" ht="33.75" x14ac:dyDescent="0.1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 t="s">
        <v>57</v>
      </c>
      <c r="T4" s="158"/>
      <c r="U4" s="158"/>
      <c r="V4" s="158"/>
      <c r="W4" s="158"/>
      <c r="X4" s="158"/>
      <c r="Y4" s="158"/>
      <c r="Z4" s="158"/>
    </row>
    <row r="5" spans="1:26" x14ac:dyDescent="0.15">
      <c r="B5" s="82" t="s">
        <v>27</v>
      </c>
      <c r="C5" s="82">
        <v>1</v>
      </c>
      <c r="D5" s="71" t="s">
        <v>24</v>
      </c>
      <c r="E5" s="154">
        <v>344.33530977416012</v>
      </c>
      <c r="F5" s="153">
        <v>13948.25670053742</v>
      </c>
      <c r="G5" s="153">
        <v>888.96374668037379</v>
      </c>
      <c r="H5" s="153">
        <v>211.166281977208</v>
      </c>
      <c r="I5" s="153">
        <v>858.20946580355917</v>
      </c>
      <c r="J5" s="153">
        <v>234.91303490889112</v>
      </c>
      <c r="K5" s="152">
        <v>9055.9782262683948</v>
      </c>
      <c r="L5" s="154">
        <v>291.59012471968043</v>
      </c>
      <c r="M5" s="153">
        <v>9897.0304859334101</v>
      </c>
      <c r="N5" s="153">
        <v>1877.2525498285427</v>
      </c>
      <c r="O5" s="153">
        <v>1480.3973099779132</v>
      </c>
      <c r="P5" s="153">
        <v>7631.0208187036969</v>
      </c>
      <c r="Q5" s="153">
        <v>-106.65935396628754</v>
      </c>
      <c r="R5" s="152">
        <v>4080.5441380651459</v>
      </c>
      <c r="S5" s="159">
        <f>SUM(E5:R5)</f>
        <v>50692.998839212109</v>
      </c>
      <c r="T5" s="158"/>
      <c r="U5" s="158"/>
      <c r="V5" s="158"/>
      <c r="W5" s="158"/>
      <c r="X5" s="158"/>
      <c r="Y5" s="158"/>
      <c r="Z5" s="158"/>
    </row>
    <row r="6" spans="1:26" x14ac:dyDescent="0.15">
      <c r="B6" s="102"/>
      <c r="C6" s="102">
        <v>2</v>
      </c>
      <c r="D6" s="65" t="s">
        <v>23</v>
      </c>
      <c r="E6" s="148">
        <v>598.45324724634895</v>
      </c>
      <c r="F6" s="147">
        <v>33795.460241278037</v>
      </c>
      <c r="G6" s="147">
        <v>5102.4874884492765</v>
      </c>
      <c r="H6" s="147">
        <v>2046.0351006127726</v>
      </c>
      <c r="I6" s="147">
        <v>5684.3214215515627</v>
      </c>
      <c r="J6" s="147">
        <v>-4522.5626307849225</v>
      </c>
      <c r="K6" s="146">
        <v>93554.227708456718</v>
      </c>
      <c r="L6" s="148">
        <v>3171.3505891772684</v>
      </c>
      <c r="M6" s="147">
        <v>120739.48380847572</v>
      </c>
      <c r="N6" s="147">
        <v>22106.647564796582</v>
      </c>
      <c r="O6" s="147">
        <v>15871.530835207204</v>
      </c>
      <c r="P6" s="147">
        <v>81003.330212332061</v>
      </c>
      <c r="Q6" s="147">
        <v>-1269.9576949393254</v>
      </c>
      <c r="R6" s="146">
        <v>43623.175063482238</v>
      </c>
      <c r="S6" s="160">
        <f t="shared" ref="S6:S33" si="0">SUM(E6:R6)</f>
        <v>421503.98295534158</v>
      </c>
    </row>
    <row r="7" spans="1:26" x14ac:dyDescent="0.15">
      <c r="B7" s="102"/>
      <c r="C7" s="102">
        <v>3</v>
      </c>
      <c r="D7" s="65" t="s">
        <v>22</v>
      </c>
      <c r="E7" s="148">
        <v>4324.149514662915</v>
      </c>
      <c r="F7" s="147">
        <v>126614.87191351681</v>
      </c>
      <c r="G7" s="147">
        <v>15438.308926037702</v>
      </c>
      <c r="H7" s="147">
        <v>15901.499230540281</v>
      </c>
      <c r="I7" s="147">
        <v>57649.443808078446</v>
      </c>
      <c r="J7" s="147">
        <v>1768.0455573260026</v>
      </c>
      <c r="K7" s="146">
        <v>187285.21064963154</v>
      </c>
      <c r="L7" s="148">
        <v>5467.733684423978</v>
      </c>
      <c r="M7" s="147">
        <v>189941.93397447007</v>
      </c>
      <c r="N7" s="147">
        <v>35690.199180135802</v>
      </c>
      <c r="O7" s="147">
        <v>29470.680263376747</v>
      </c>
      <c r="P7" s="147">
        <v>151856.99251887921</v>
      </c>
      <c r="Q7" s="147">
        <v>-2415.7538186837519</v>
      </c>
      <c r="R7" s="146">
        <v>77236.65527758708</v>
      </c>
      <c r="S7" s="160">
        <f t="shared" si="0"/>
        <v>896229.97067998303</v>
      </c>
    </row>
    <row r="8" spans="1:26" x14ac:dyDescent="0.15">
      <c r="B8" s="102"/>
      <c r="C8" s="102">
        <v>4</v>
      </c>
      <c r="D8" s="65" t="s">
        <v>21</v>
      </c>
      <c r="E8" s="148">
        <v>0</v>
      </c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6">
        <v>0</v>
      </c>
      <c r="L8" s="148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6">
        <v>0</v>
      </c>
      <c r="S8" s="160">
        <f t="shared" si="0"/>
        <v>0</v>
      </c>
    </row>
    <row r="9" spans="1:26" x14ac:dyDescent="0.15">
      <c r="B9" s="102"/>
      <c r="C9" s="102">
        <v>5</v>
      </c>
      <c r="D9" s="65" t="s">
        <v>20</v>
      </c>
      <c r="E9" s="148">
        <v>0.38424561041117422</v>
      </c>
      <c r="F9" s="147">
        <v>23.411476106969474</v>
      </c>
      <c r="G9" s="147">
        <v>3.6453018334460916</v>
      </c>
      <c r="H9" s="147">
        <v>0.50117778037815086</v>
      </c>
      <c r="I9" s="147">
        <v>1.5310107330974914</v>
      </c>
      <c r="J9" s="147">
        <v>1.5947398482845945E-2</v>
      </c>
      <c r="K9" s="146">
        <v>11.982290383644411</v>
      </c>
      <c r="L9" s="148">
        <v>0.49284412438839587</v>
      </c>
      <c r="M9" s="147">
        <v>16.147116371599413</v>
      </c>
      <c r="N9" s="147">
        <v>3.2967053183992179</v>
      </c>
      <c r="O9" s="147">
        <v>2.0208271014827761</v>
      </c>
      <c r="P9" s="147">
        <v>10.35716981215552</v>
      </c>
      <c r="Q9" s="147">
        <v>-0.14964210186809701</v>
      </c>
      <c r="R9" s="146">
        <v>5.363525139062209</v>
      </c>
      <c r="S9" s="160">
        <f t="shared" si="0"/>
        <v>78.999995611649069</v>
      </c>
    </row>
    <row r="10" spans="1:26" x14ac:dyDescent="0.15">
      <c r="B10" s="102"/>
      <c r="C10" s="102">
        <v>6</v>
      </c>
      <c r="D10" s="65" t="s">
        <v>19</v>
      </c>
      <c r="E10" s="148">
        <v>50.282920206121474</v>
      </c>
      <c r="F10" s="147">
        <v>1131.8041237806206</v>
      </c>
      <c r="G10" s="147">
        <v>60.759799043321372</v>
      </c>
      <c r="H10" s="147">
        <v>41.485623362878556</v>
      </c>
      <c r="I10" s="147">
        <v>202.95055125050982</v>
      </c>
      <c r="J10" s="147">
        <v>5.9834565137026638</v>
      </c>
      <c r="K10" s="146">
        <v>243.67827395464846</v>
      </c>
      <c r="L10" s="148">
        <v>8.1549534212054109</v>
      </c>
      <c r="M10" s="147">
        <v>258.51123046608757</v>
      </c>
      <c r="N10" s="147">
        <v>55.394046259329926</v>
      </c>
      <c r="O10" s="147">
        <v>38.693402206998869</v>
      </c>
      <c r="P10" s="147">
        <v>199.49199375227425</v>
      </c>
      <c r="Q10" s="147">
        <v>-3.0704841105046556</v>
      </c>
      <c r="R10" s="146">
        <v>100.88005785775313</v>
      </c>
      <c r="S10" s="160">
        <f t="shared" si="0"/>
        <v>2394.9999479649473</v>
      </c>
    </row>
    <row r="11" spans="1:26" x14ac:dyDescent="0.15">
      <c r="B11" s="102"/>
      <c r="C11" s="102">
        <v>7</v>
      </c>
      <c r="D11" s="65" t="s">
        <v>18</v>
      </c>
      <c r="E11" s="148">
        <v>93.604160996864294</v>
      </c>
      <c r="F11" s="147">
        <v>21907.194759621416</v>
      </c>
      <c r="G11" s="147">
        <v>1191.2326867698721</v>
      </c>
      <c r="H11" s="147">
        <v>371.10557164363007</v>
      </c>
      <c r="I11" s="147">
        <v>753.63941334414085</v>
      </c>
      <c r="J11" s="147">
        <v>4.3744301707965141</v>
      </c>
      <c r="K11" s="146">
        <v>2322.3746726577174</v>
      </c>
      <c r="L11" s="148">
        <v>98.828622133137074</v>
      </c>
      <c r="M11" s="147">
        <v>3184.7024403755481</v>
      </c>
      <c r="N11" s="147">
        <v>659.82551974492537</v>
      </c>
      <c r="O11" s="147">
        <v>367.49959644129626</v>
      </c>
      <c r="P11" s="147">
        <v>1931.8156266423002</v>
      </c>
      <c r="Q11" s="147">
        <v>-24.967194548620455</v>
      </c>
      <c r="R11" s="146">
        <v>961.76850597995383</v>
      </c>
      <c r="S11" s="160">
        <f t="shared" si="0"/>
        <v>33822.998811972982</v>
      </c>
    </row>
    <row r="12" spans="1:26" x14ac:dyDescent="0.15">
      <c r="B12" s="102"/>
      <c r="C12" s="102">
        <v>8</v>
      </c>
      <c r="D12" s="65" t="s">
        <v>17</v>
      </c>
      <c r="E12" s="148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6">
        <v>0</v>
      </c>
      <c r="L12" s="148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6">
        <v>0</v>
      </c>
      <c r="S12" s="160">
        <f t="shared" si="0"/>
        <v>0</v>
      </c>
    </row>
    <row r="13" spans="1:26" x14ac:dyDescent="0.15">
      <c r="B13" s="102"/>
      <c r="C13" s="102">
        <v>9</v>
      </c>
      <c r="D13" s="65" t="s">
        <v>16</v>
      </c>
      <c r="E13" s="148">
        <v>364.79806453193942</v>
      </c>
      <c r="F13" s="147">
        <v>5811.6917435309379</v>
      </c>
      <c r="G13" s="147">
        <v>1102.8104644255025</v>
      </c>
      <c r="H13" s="147">
        <v>736.27349185309902</v>
      </c>
      <c r="I13" s="147">
        <v>1682.7167766411062</v>
      </c>
      <c r="J13" s="147">
        <v>73.561080532993927</v>
      </c>
      <c r="K13" s="146">
        <v>4232.6642650447238</v>
      </c>
      <c r="L13" s="148">
        <v>140.70320854379545</v>
      </c>
      <c r="M13" s="147">
        <v>4744.1074750220423</v>
      </c>
      <c r="N13" s="147">
        <v>943.38836668807528</v>
      </c>
      <c r="O13" s="147">
        <v>635.39177655279889</v>
      </c>
      <c r="P13" s="147">
        <v>3248.7567938978473</v>
      </c>
      <c r="Q13" s="147">
        <v>-47.390413164177815</v>
      </c>
      <c r="R13" s="146">
        <v>1691.5255690477895</v>
      </c>
      <c r="S13" s="160">
        <f t="shared" si="0"/>
        <v>25360.998663148472</v>
      </c>
    </row>
    <row r="14" spans="1:26" x14ac:dyDescent="0.15">
      <c r="B14" s="102"/>
      <c r="C14" s="102">
        <v>10</v>
      </c>
      <c r="D14" s="65" t="s">
        <v>15</v>
      </c>
      <c r="E14" s="148">
        <v>439.45410275360967</v>
      </c>
      <c r="F14" s="147">
        <v>24883.325631204563</v>
      </c>
      <c r="G14" s="147">
        <v>2128.1777826268794</v>
      </c>
      <c r="H14" s="147">
        <v>1050.1407889690988</v>
      </c>
      <c r="I14" s="147">
        <v>5884.9192583622826</v>
      </c>
      <c r="J14" s="147">
        <v>-15.560175105321262</v>
      </c>
      <c r="K14" s="146">
        <v>2110.9870207477293</v>
      </c>
      <c r="L14" s="148">
        <v>138.12717829600197</v>
      </c>
      <c r="M14" s="147">
        <v>4455.7909565020364</v>
      </c>
      <c r="N14" s="147">
        <v>917.48498529879009</v>
      </c>
      <c r="O14" s="147">
        <v>375.30039244587823</v>
      </c>
      <c r="P14" s="147">
        <v>2016.0706732609162</v>
      </c>
      <c r="Q14" s="147">
        <v>-19.603374112187989</v>
      </c>
      <c r="R14" s="146">
        <v>863.3610911600374</v>
      </c>
      <c r="S14" s="160">
        <f t="shared" si="0"/>
        <v>45227.976312410326</v>
      </c>
    </row>
    <row r="15" spans="1:26" x14ac:dyDescent="0.15">
      <c r="B15" s="102"/>
      <c r="C15" s="102">
        <v>11</v>
      </c>
      <c r="D15" s="65" t="s">
        <v>14</v>
      </c>
      <c r="E15" s="148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6">
        <v>0</v>
      </c>
      <c r="L15" s="148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6">
        <v>0</v>
      </c>
      <c r="S15" s="160">
        <f t="shared" si="0"/>
        <v>0</v>
      </c>
    </row>
    <row r="16" spans="1:26" x14ac:dyDescent="0.15">
      <c r="B16" s="102"/>
      <c r="C16" s="102">
        <v>12</v>
      </c>
      <c r="D16" s="65" t="s">
        <v>13</v>
      </c>
      <c r="E16" s="148">
        <v>3368.5952375813295</v>
      </c>
      <c r="F16" s="147">
        <v>36481.151745955765</v>
      </c>
      <c r="G16" s="147">
        <v>36095.012200165016</v>
      </c>
      <c r="H16" s="147">
        <v>1341.7631272661731</v>
      </c>
      <c r="I16" s="147">
        <v>6661.5718299612199</v>
      </c>
      <c r="J16" s="147">
        <v>7.2947164464931715</v>
      </c>
      <c r="K16" s="146">
        <v>4515.3286991440955</v>
      </c>
      <c r="L16" s="148">
        <v>221.46617878748836</v>
      </c>
      <c r="M16" s="147">
        <v>6345.0628969030668</v>
      </c>
      <c r="N16" s="147">
        <v>1550.8688531750731</v>
      </c>
      <c r="O16" s="147">
        <v>734.67601147521168</v>
      </c>
      <c r="P16" s="147">
        <v>3788.0729006192992</v>
      </c>
      <c r="Q16" s="147">
        <v>-50.034826432226176</v>
      </c>
      <c r="R16" s="146">
        <v>1875.1644395167448</v>
      </c>
      <c r="S16" s="160">
        <f t="shared" si="0"/>
        <v>102935.99401056475</v>
      </c>
    </row>
    <row r="17" spans="2:19" x14ac:dyDescent="0.15">
      <c r="B17" s="92"/>
      <c r="C17" s="92">
        <v>13</v>
      </c>
      <c r="D17" s="57" t="s">
        <v>12</v>
      </c>
      <c r="E17" s="142">
        <v>138.11179077775409</v>
      </c>
      <c r="F17" s="141">
        <v>3236.4907967286281</v>
      </c>
      <c r="G17" s="141">
        <v>1335.7883275071163</v>
      </c>
      <c r="H17" s="141">
        <v>1511.6980224924282</v>
      </c>
      <c r="I17" s="141">
        <v>2523.4646956257129</v>
      </c>
      <c r="J17" s="141">
        <v>-4.3761745235309499</v>
      </c>
      <c r="K17" s="140">
        <v>3014.3423479864782</v>
      </c>
      <c r="L17" s="142">
        <v>126.17548552059031</v>
      </c>
      <c r="M17" s="141">
        <v>3834.6719875860026</v>
      </c>
      <c r="N17" s="141">
        <v>871.31085319273654</v>
      </c>
      <c r="O17" s="141">
        <v>480.86498039659375</v>
      </c>
      <c r="P17" s="141">
        <v>2475.5273856110371</v>
      </c>
      <c r="Q17" s="141">
        <v>-34.363372595280879</v>
      </c>
      <c r="R17" s="140">
        <v>1249.2906694600886</v>
      </c>
      <c r="S17" s="160">
        <f t="shared" si="0"/>
        <v>20758.99779576635</v>
      </c>
    </row>
    <row r="18" spans="2:19" x14ac:dyDescent="0.15">
      <c r="B18" s="82" t="s">
        <v>25</v>
      </c>
      <c r="C18" s="82">
        <v>1</v>
      </c>
      <c r="D18" s="71" t="s">
        <v>24</v>
      </c>
      <c r="E18" s="154">
        <v>302.99112831304268</v>
      </c>
      <c r="F18" s="153">
        <v>7461.1183714618574</v>
      </c>
      <c r="G18" s="153">
        <v>1116.4427749355166</v>
      </c>
      <c r="H18" s="153">
        <v>875.45527964064252</v>
      </c>
      <c r="I18" s="153">
        <v>4657.9948973103974</v>
      </c>
      <c r="J18" s="153">
        <v>-198.51247699191623</v>
      </c>
      <c r="K18" s="152">
        <v>8150.2719773456647</v>
      </c>
      <c r="L18" s="151">
        <v>30440.658867307189</v>
      </c>
      <c r="M18" s="150">
        <v>1157786.0858737542</v>
      </c>
      <c r="N18" s="150">
        <v>138699.77114183019</v>
      </c>
      <c r="O18" s="150">
        <v>74091.942861450487</v>
      </c>
      <c r="P18" s="150">
        <v>375211.97819344257</v>
      </c>
      <c r="Q18" s="150">
        <v>28181.013991826123</v>
      </c>
      <c r="R18" s="149">
        <v>439029.72580748727</v>
      </c>
      <c r="S18" s="159">
        <f t="shared" si="0"/>
        <v>2265806.9386891131</v>
      </c>
    </row>
    <row r="19" spans="2:19" x14ac:dyDescent="0.15">
      <c r="B19" s="102"/>
      <c r="C19" s="102">
        <v>2</v>
      </c>
      <c r="D19" s="65" t="s">
        <v>23</v>
      </c>
      <c r="E19" s="148">
        <v>2363.4598372641676</v>
      </c>
      <c r="F19" s="147">
        <v>60661.587622046645</v>
      </c>
      <c r="G19" s="147">
        <v>9175.0905316805565</v>
      </c>
      <c r="H19" s="147">
        <v>6702.6344228138705</v>
      </c>
      <c r="I19" s="147">
        <v>35184.994563236491</v>
      </c>
      <c r="J19" s="147">
        <v>-1550.306218324992</v>
      </c>
      <c r="K19" s="146">
        <v>62079.596868519591</v>
      </c>
      <c r="L19" s="145">
        <v>144769.7212509948</v>
      </c>
      <c r="M19" s="144">
        <v>5691807.2125858543</v>
      </c>
      <c r="N19" s="144">
        <v>1060990.3897548176</v>
      </c>
      <c r="O19" s="144">
        <v>591116.7779774043</v>
      </c>
      <c r="P19" s="144">
        <v>2565877.9523561103</v>
      </c>
      <c r="Q19" s="144">
        <v>-57374.195682649406</v>
      </c>
      <c r="R19" s="143">
        <v>3325290.3467650604</v>
      </c>
      <c r="S19" s="160">
        <f t="shared" si="0"/>
        <v>13497095.262634829</v>
      </c>
    </row>
    <row r="20" spans="2:19" x14ac:dyDescent="0.15">
      <c r="B20" s="102"/>
      <c r="C20" s="102">
        <v>3</v>
      </c>
      <c r="D20" s="65" t="s">
        <v>22</v>
      </c>
      <c r="E20" s="148">
        <v>6384.4790536186592</v>
      </c>
      <c r="F20" s="147">
        <v>149407.82517288582</v>
      </c>
      <c r="G20" s="147">
        <v>23654.183178411797</v>
      </c>
      <c r="H20" s="147">
        <v>17799.186124468968</v>
      </c>
      <c r="I20" s="147">
        <v>98951.14322630364</v>
      </c>
      <c r="J20" s="147">
        <v>-3963.1102266283619</v>
      </c>
      <c r="K20" s="146">
        <v>154072.78546957305</v>
      </c>
      <c r="L20" s="145">
        <v>855871.48847413715</v>
      </c>
      <c r="M20" s="144">
        <v>24881860.996291302</v>
      </c>
      <c r="N20" s="144">
        <v>4718377.0090441909</v>
      </c>
      <c r="O20" s="144">
        <v>3699338.3752815519</v>
      </c>
      <c r="P20" s="144">
        <v>16898417.94964217</v>
      </c>
      <c r="Q20" s="144">
        <v>-423887.46498885524</v>
      </c>
      <c r="R20" s="143">
        <v>8796695.3322003055</v>
      </c>
      <c r="S20" s="160">
        <f t="shared" si="0"/>
        <v>59872980.177943423</v>
      </c>
    </row>
    <row r="21" spans="2:19" x14ac:dyDescent="0.15">
      <c r="B21" s="102"/>
      <c r="C21" s="102">
        <v>4</v>
      </c>
      <c r="D21" s="65" t="s">
        <v>21</v>
      </c>
      <c r="E21" s="148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6">
        <v>0</v>
      </c>
      <c r="L21" s="145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43">
        <v>0</v>
      </c>
      <c r="S21" s="160">
        <f t="shared" si="0"/>
        <v>0</v>
      </c>
    </row>
    <row r="22" spans="2:19" x14ac:dyDescent="0.15">
      <c r="B22" s="102"/>
      <c r="C22" s="102">
        <v>5</v>
      </c>
      <c r="D22" s="65" t="s">
        <v>20</v>
      </c>
      <c r="E22" s="148">
        <v>0.5740719692016959</v>
      </c>
      <c r="F22" s="147">
        <v>13.089617019612289</v>
      </c>
      <c r="G22" s="147">
        <v>1.977795652111906</v>
      </c>
      <c r="H22" s="147">
        <v>1.2511844002231527</v>
      </c>
      <c r="I22" s="147">
        <v>7.5031901125396141</v>
      </c>
      <c r="J22" s="147">
        <v>-0.20419159796487349</v>
      </c>
      <c r="K22" s="146">
        <v>10.083640382129074</v>
      </c>
      <c r="L22" s="145">
        <v>56.902511049288186</v>
      </c>
      <c r="M22" s="144">
        <v>3233.120094969192</v>
      </c>
      <c r="N22" s="144">
        <v>588.34382632456845</v>
      </c>
      <c r="O22" s="144">
        <v>136.96975473844125</v>
      </c>
      <c r="P22" s="144">
        <v>600.81990131817781</v>
      </c>
      <c r="Q22" s="144">
        <v>-6.304130501342958</v>
      </c>
      <c r="R22" s="143">
        <v>576.87226584085965</v>
      </c>
      <c r="S22" s="160">
        <f t="shared" si="0"/>
        <v>5220.9995316770373</v>
      </c>
    </row>
    <row r="23" spans="2:19" x14ac:dyDescent="0.15">
      <c r="B23" s="102"/>
      <c r="C23" s="102">
        <v>6</v>
      </c>
      <c r="D23" s="65" t="s">
        <v>19</v>
      </c>
      <c r="E23" s="148">
        <v>5.4726334060247108</v>
      </c>
      <c r="F23" s="147">
        <v>121.08492402652912</v>
      </c>
      <c r="G23" s="147">
        <v>20.086499023713145</v>
      </c>
      <c r="H23" s="147">
        <v>13.717879046127178</v>
      </c>
      <c r="I23" s="147">
        <v>82.725865928026465</v>
      </c>
      <c r="J23" s="147">
        <v>-2.6644087520107318</v>
      </c>
      <c r="K23" s="146">
        <v>112.10301837296062</v>
      </c>
      <c r="L23" s="145">
        <v>2725.3096973208199</v>
      </c>
      <c r="M23" s="144">
        <v>76137.181299407603</v>
      </c>
      <c r="N23" s="144">
        <v>5879.243218800545</v>
      </c>
      <c r="O23" s="144">
        <v>3655.7861160629063</v>
      </c>
      <c r="P23" s="144">
        <v>19372.645304663922</v>
      </c>
      <c r="Q23" s="144">
        <v>137.88157050403112</v>
      </c>
      <c r="R23" s="143">
        <v>6444.4233785162369</v>
      </c>
      <c r="S23" s="160">
        <f t="shared" si="0"/>
        <v>114704.99699632743</v>
      </c>
    </row>
    <row r="24" spans="2:19" x14ac:dyDescent="0.15">
      <c r="B24" s="102"/>
      <c r="C24" s="102">
        <v>7</v>
      </c>
      <c r="D24" s="65" t="s">
        <v>18</v>
      </c>
      <c r="E24" s="148">
        <v>133.76073371715771</v>
      </c>
      <c r="F24" s="147">
        <v>3245.3909501606545</v>
      </c>
      <c r="G24" s="147">
        <v>464.57140914679547</v>
      </c>
      <c r="H24" s="147">
        <v>259.74795505066641</v>
      </c>
      <c r="I24" s="147">
        <v>1539.4524545474078</v>
      </c>
      <c r="J24" s="147">
        <v>-28.427872004072295</v>
      </c>
      <c r="K24" s="146">
        <v>1852.4962595036684</v>
      </c>
      <c r="L24" s="145">
        <v>13008.785427009278</v>
      </c>
      <c r="M24" s="144">
        <v>1844363.6867923327</v>
      </c>
      <c r="N24" s="144">
        <v>165777.47362887784</v>
      </c>
      <c r="O24" s="144">
        <v>44409.095849987571</v>
      </c>
      <c r="P24" s="144">
        <v>186230.71783516463</v>
      </c>
      <c r="Q24" s="144">
        <v>-703.61922158360676</v>
      </c>
      <c r="R24" s="143">
        <v>131423.6933595342</v>
      </c>
      <c r="S24" s="160">
        <f t="shared" si="0"/>
        <v>2391976.8255614452</v>
      </c>
    </row>
    <row r="25" spans="2:19" x14ac:dyDescent="0.15">
      <c r="B25" s="102"/>
      <c r="C25" s="102">
        <v>8</v>
      </c>
      <c r="D25" s="65" t="s">
        <v>17</v>
      </c>
      <c r="E25" s="148">
        <v>3.4962556695178872E-2</v>
      </c>
      <c r="F25" s="147">
        <v>0.79296776813970182</v>
      </c>
      <c r="G25" s="147">
        <v>0.11003392340134241</v>
      </c>
      <c r="H25" s="147">
        <v>5.8165870747133253E-2</v>
      </c>
      <c r="I25" s="147">
        <v>0.38228767063194913</v>
      </c>
      <c r="J25" s="147">
        <v>-2.7939755695240457E-3</v>
      </c>
      <c r="K25" s="146">
        <v>0.33993068680931776</v>
      </c>
      <c r="L25" s="145">
        <v>3.8117826604400422</v>
      </c>
      <c r="M25" s="144">
        <v>1197.7071434352629</v>
      </c>
      <c r="N25" s="144">
        <v>36.338689857009015</v>
      </c>
      <c r="O25" s="144">
        <v>8.66018104979001</v>
      </c>
      <c r="P25" s="144">
        <v>126.80224837184016</v>
      </c>
      <c r="Q25" s="144">
        <v>-4.1601445130289731E-2</v>
      </c>
      <c r="R25" s="143">
        <v>24.005983577156094</v>
      </c>
      <c r="S25" s="160">
        <f t="shared" si="0"/>
        <v>1398.9999820072233</v>
      </c>
    </row>
    <row r="26" spans="2:19" x14ac:dyDescent="0.15">
      <c r="B26" s="102"/>
      <c r="C26" s="102">
        <v>9</v>
      </c>
      <c r="D26" s="65" t="s">
        <v>16</v>
      </c>
      <c r="E26" s="148">
        <v>190.27539976902415</v>
      </c>
      <c r="F26" s="147">
        <v>4361.7677477876232</v>
      </c>
      <c r="G26" s="147">
        <v>654.53222590064195</v>
      </c>
      <c r="H26" s="147">
        <v>434.49386194662128</v>
      </c>
      <c r="I26" s="147">
        <v>2440.2875546820992</v>
      </c>
      <c r="J26" s="147">
        <v>-66.867642736390678</v>
      </c>
      <c r="K26" s="146">
        <v>3395.8863639736733</v>
      </c>
      <c r="L26" s="145">
        <v>37933.597771925852</v>
      </c>
      <c r="M26" s="144">
        <v>1084312.2384973452</v>
      </c>
      <c r="N26" s="144">
        <v>202219.63649562845</v>
      </c>
      <c r="O26" s="144">
        <v>81693.701586727373</v>
      </c>
      <c r="P26" s="144">
        <v>305230.4498160326</v>
      </c>
      <c r="Q26" s="144">
        <v>2008.0870939024592</v>
      </c>
      <c r="R26" s="143">
        <v>233130.71491204418</v>
      </c>
      <c r="S26" s="160">
        <f t="shared" si="0"/>
        <v>1957938.8016849293</v>
      </c>
    </row>
    <row r="27" spans="2:19" x14ac:dyDescent="0.15">
      <c r="B27" s="102"/>
      <c r="C27" s="102">
        <v>10</v>
      </c>
      <c r="D27" s="65" t="s">
        <v>15</v>
      </c>
      <c r="E27" s="148">
        <v>231.4848540335278</v>
      </c>
      <c r="F27" s="147">
        <v>5344.2321854727725</v>
      </c>
      <c r="G27" s="147">
        <v>855.06354264725519</v>
      </c>
      <c r="H27" s="147">
        <v>450.79586782433688</v>
      </c>
      <c r="I27" s="147">
        <v>3292.007779163735</v>
      </c>
      <c r="J27" s="147">
        <v>-24.421719259774122</v>
      </c>
      <c r="K27" s="146">
        <v>2206.5192594124806</v>
      </c>
      <c r="L27" s="145">
        <v>39048.221652881133</v>
      </c>
      <c r="M27" s="144">
        <v>1677008.2559526665</v>
      </c>
      <c r="N27" s="144">
        <v>380979.6565560716</v>
      </c>
      <c r="O27" s="144">
        <v>152135.56426558032</v>
      </c>
      <c r="P27" s="144">
        <v>1260481.124817461</v>
      </c>
      <c r="Q27" s="144">
        <v>-2936.7481748846794</v>
      </c>
      <c r="R27" s="143">
        <v>157699.97476999019</v>
      </c>
      <c r="S27" s="160">
        <f t="shared" si="0"/>
        <v>3676771.7316090604</v>
      </c>
    </row>
    <row r="28" spans="2:19" x14ac:dyDescent="0.15">
      <c r="B28" s="102"/>
      <c r="C28" s="102">
        <v>11</v>
      </c>
      <c r="D28" s="65" t="s">
        <v>14</v>
      </c>
      <c r="E28" s="148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6">
        <v>0</v>
      </c>
      <c r="L28" s="145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3">
        <v>0</v>
      </c>
      <c r="S28" s="160">
        <f t="shared" si="0"/>
        <v>0</v>
      </c>
    </row>
    <row r="29" spans="2:19" x14ac:dyDescent="0.15">
      <c r="B29" s="102"/>
      <c r="C29" s="102">
        <v>12</v>
      </c>
      <c r="D29" s="65" t="s">
        <v>13</v>
      </c>
      <c r="E29" s="148">
        <v>289.9920507157928</v>
      </c>
      <c r="F29" s="147">
        <v>6367.1831699211643</v>
      </c>
      <c r="G29" s="147">
        <v>1036.3291929737575</v>
      </c>
      <c r="H29" s="147">
        <v>576.64774889632804</v>
      </c>
      <c r="I29" s="147">
        <v>3955.7948694789102</v>
      </c>
      <c r="J29" s="147">
        <v>-58.082657248097831</v>
      </c>
      <c r="K29" s="146">
        <v>3655.2898045364054</v>
      </c>
      <c r="L29" s="145">
        <v>175316.65426747402</v>
      </c>
      <c r="M29" s="144">
        <v>2580663.7831903314</v>
      </c>
      <c r="N29" s="144">
        <v>2405946.7538568927</v>
      </c>
      <c r="O29" s="144">
        <v>206751.11855763046</v>
      </c>
      <c r="P29" s="144">
        <v>941207.91071576811</v>
      </c>
      <c r="Q29" s="144">
        <v>-1664.0983757906281</v>
      </c>
      <c r="R29" s="143">
        <v>239627.27430876877</v>
      </c>
      <c r="S29" s="160">
        <f t="shared" si="0"/>
        <v>6563672.5507003488</v>
      </c>
    </row>
    <row r="30" spans="2:19" x14ac:dyDescent="0.15">
      <c r="B30" s="92"/>
      <c r="C30" s="92">
        <v>13</v>
      </c>
      <c r="D30" s="57" t="s">
        <v>12</v>
      </c>
      <c r="E30" s="142">
        <v>146.87695108526907</v>
      </c>
      <c r="F30" s="141">
        <v>3346.7715209552784</v>
      </c>
      <c r="G30" s="141">
        <v>508.09908257169417</v>
      </c>
      <c r="H30" s="141">
        <v>310.24069619061021</v>
      </c>
      <c r="I30" s="141">
        <v>1936.0780748244783</v>
      </c>
      <c r="J30" s="141">
        <v>-43.047897479566565</v>
      </c>
      <c r="K30" s="140">
        <v>2285.9097761419034</v>
      </c>
      <c r="L30" s="139">
        <v>15299.895858766613</v>
      </c>
      <c r="M30" s="138">
        <v>491170.3702052937</v>
      </c>
      <c r="N30" s="138">
        <v>150287.18085487842</v>
      </c>
      <c r="O30" s="138">
        <v>121243.34344484523</v>
      </c>
      <c r="P30" s="138">
        <v>324610.5343461883</v>
      </c>
      <c r="Q30" s="138">
        <v>-1127.0547662167189</v>
      </c>
      <c r="R30" s="137">
        <v>141165.73735125555</v>
      </c>
      <c r="S30" s="161">
        <f t="shared" si="0"/>
        <v>1251140.9354993007</v>
      </c>
    </row>
    <row r="31" spans="2:19" x14ac:dyDescent="0.15">
      <c r="B31" s="136"/>
      <c r="C31" s="135"/>
      <c r="D31" s="135" t="s">
        <v>61</v>
      </c>
      <c r="E31" s="134">
        <f>SUM(E5:E17)</f>
        <v>9722.1685941414526</v>
      </c>
      <c r="F31" s="133">
        <f t="shared" ref="F31:R31" si="1">SUM(F5:F17)</f>
        <v>267833.65913226118</v>
      </c>
      <c r="G31" s="133">
        <f t="shared" si="1"/>
        <v>63347.186723538507</v>
      </c>
      <c r="H31" s="133">
        <f t="shared" si="1"/>
        <v>23211.668416497952</v>
      </c>
      <c r="I31" s="133">
        <f t="shared" si="1"/>
        <v>81902.768231351627</v>
      </c>
      <c r="J31" s="133">
        <f t="shared" si="1"/>
        <v>-2448.3107571164128</v>
      </c>
      <c r="K31" s="132">
        <f t="shared" si="1"/>
        <v>306346.77415427571</v>
      </c>
      <c r="L31" s="133">
        <f t="shared" si="1"/>
        <v>9664.6228691475335</v>
      </c>
      <c r="M31" s="133">
        <f t="shared" si="1"/>
        <v>343417.44237210555</v>
      </c>
      <c r="N31" s="133">
        <f t="shared" si="1"/>
        <v>64675.668624438251</v>
      </c>
      <c r="O31" s="133">
        <f t="shared" si="1"/>
        <v>49457.055395182128</v>
      </c>
      <c r="P31" s="133">
        <f t="shared" si="1"/>
        <v>254161.4360935108</v>
      </c>
      <c r="Q31" s="133">
        <f t="shared" si="1"/>
        <v>-3971.950174654231</v>
      </c>
      <c r="R31" s="132">
        <f t="shared" si="1"/>
        <v>131687.72833729591</v>
      </c>
      <c r="S31" s="160">
        <f t="shared" si="0"/>
        <v>1599007.9180119762</v>
      </c>
    </row>
    <row r="32" spans="2:19" x14ac:dyDescent="0.15">
      <c r="B32" s="131"/>
      <c r="C32" s="130"/>
      <c r="D32" s="130" t="s">
        <v>60</v>
      </c>
      <c r="E32" s="129">
        <f>SUM(E18:E30)</f>
        <v>10049.401676448564</v>
      </c>
      <c r="F32" s="128">
        <f t="shared" ref="F32:R32" si="2">SUM(F18:F30)</f>
        <v>240330.84424950607</v>
      </c>
      <c r="G32" s="128">
        <f t="shared" si="2"/>
        <v>37486.48626686725</v>
      </c>
      <c r="H32" s="128">
        <f t="shared" si="2"/>
        <v>27424.229186149139</v>
      </c>
      <c r="I32" s="128">
        <f t="shared" si="2"/>
        <v>152048.36476325832</v>
      </c>
      <c r="J32" s="128">
        <f t="shared" si="2"/>
        <v>-5935.6481049987178</v>
      </c>
      <c r="K32" s="127">
        <f t="shared" si="2"/>
        <v>237821.28236844833</v>
      </c>
      <c r="L32" s="128">
        <f t="shared" si="2"/>
        <v>1314475.0475615265</v>
      </c>
      <c r="M32" s="128">
        <f t="shared" si="2"/>
        <v>39489540.637926683</v>
      </c>
      <c r="N32" s="128">
        <f t="shared" si="2"/>
        <v>9229781.7970681712</v>
      </c>
      <c r="O32" s="128">
        <f t="shared" si="2"/>
        <v>4974581.3358770283</v>
      </c>
      <c r="P32" s="128">
        <f t="shared" si="2"/>
        <v>22877368.885176692</v>
      </c>
      <c r="Q32" s="128">
        <f t="shared" si="2"/>
        <v>-457372.54428569414</v>
      </c>
      <c r="R32" s="127">
        <f t="shared" si="2"/>
        <v>13471108.10110238</v>
      </c>
      <c r="S32" s="162">
        <f t="shared" si="0"/>
        <v>91598708.220832467</v>
      </c>
    </row>
    <row r="33" spans="1:19" x14ac:dyDescent="0.15">
      <c r="B33" s="123"/>
      <c r="C33" s="122"/>
      <c r="D33" s="122" t="s">
        <v>57</v>
      </c>
      <c r="E33" s="126">
        <f>SUM(E31:E32)</f>
        <v>19771.570270590018</v>
      </c>
      <c r="F33" s="125">
        <f t="shared" ref="F33:R33" si="3">SUM(F31:F32)</f>
        <v>508164.50338176725</v>
      </c>
      <c r="G33" s="125">
        <f t="shared" si="3"/>
        <v>100833.67299040576</v>
      </c>
      <c r="H33" s="125">
        <f t="shared" si="3"/>
        <v>50635.897602647092</v>
      </c>
      <c r="I33" s="125">
        <f t="shared" si="3"/>
        <v>233951.13299460994</v>
      </c>
      <c r="J33" s="125">
        <f t="shared" si="3"/>
        <v>-8383.9588621151306</v>
      </c>
      <c r="K33" s="124">
        <f t="shared" si="3"/>
        <v>544168.05652272399</v>
      </c>
      <c r="L33" s="125">
        <f t="shared" si="3"/>
        <v>1324139.670430674</v>
      </c>
      <c r="M33" s="125">
        <f t="shared" si="3"/>
        <v>39832958.080298789</v>
      </c>
      <c r="N33" s="125">
        <f t="shared" si="3"/>
        <v>9294457.4656926095</v>
      </c>
      <c r="O33" s="125">
        <f t="shared" si="3"/>
        <v>5024038.3912722105</v>
      </c>
      <c r="P33" s="125">
        <f t="shared" si="3"/>
        <v>23131530.321270201</v>
      </c>
      <c r="Q33" s="125">
        <f t="shared" si="3"/>
        <v>-461344.49446034839</v>
      </c>
      <c r="R33" s="124">
        <f t="shared" si="3"/>
        <v>13602795.829439675</v>
      </c>
      <c r="S33" s="161">
        <f t="shared" si="0"/>
        <v>93197716.138844445</v>
      </c>
    </row>
    <row r="34" spans="1:19" x14ac:dyDescent="0.15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1:19" x14ac:dyDescent="0.15">
      <c r="A35" s="158" t="s">
        <v>68</v>
      </c>
    </row>
    <row r="36" spans="1:19" x14ac:dyDescent="0.15">
      <c r="A36" s="158"/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1:19" x14ac:dyDescent="0.15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1:19" ht="33.75" x14ac:dyDescent="0.1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1:19" x14ac:dyDescent="0.15">
      <c r="B39" s="82" t="s">
        <v>27</v>
      </c>
      <c r="C39" s="82">
        <v>1</v>
      </c>
      <c r="D39" s="71" t="s">
        <v>24</v>
      </c>
      <c r="E39" s="70">
        <v>2.2669746252216056E-3</v>
      </c>
      <c r="F39" s="69">
        <v>3.6750329214860636E-3</v>
      </c>
      <c r="G39" s="69">
        <v>6.9900660480484321E-4</v>
      </c>
      <c r="H39" s="69">
        <v>5.3869086905121693E-4</v>
      </c>
      <c r="I39" s="69">
        <v>5.4851299511735454E-4</v>
      </c>
      <c r="J39" s="69">
        <v>-9.8756898687893009E-3</v>
      </c>
      <c r="K39" s="68">
        <v>3.2817091840129336E-3</v>
      </c>
      <c r="L39" s="70">
        <v>1.6455857401198048E-5</v>
      </c>
      <c r="M39" s="69">
        <v>1.0784593939477235E-3</v>
      </c>
      <c r="N39" s="69">
        <v>6.4829064278174003E-6</v>
      </c>
      <c r="O39" s="69">
        <v>1.3111553912541323E-5</v>
      </c>
      <c r="P39" s="69">
        <v>2.432337337431299E-4</v>
      </c>
      <c r="Q39" s="69">
        <v>-8.6720640550766356E-7</v>
      </c>
      <c r="R39" s="68">
        <v>5.11907749722176E-5</v>
      </c>
      <c r="S39" s="68">
        <v>7.528331880255516E-5</v>
      </c>
    </row>
    <row r="40" spans="1:19" x14ac:dyDescent="0.15">
      <c r="B40" s="102"/>
      <c r="C40" s="102">
        <v>2</v>
      </c>
      <c r="D40" s="65" t="s">
        <v>23</v>
      </c>
      <c r="E40" s="64">
        <v>3.9399918840119881E-3</v>
      </c>
      <c r="F40" s="63">
        <v>8.904297622991466E-3</v>
      </c>
      <c r="G40" s="63">
        <v>4.0121686274373061E-3</v>
      </c>
      <c r="H40" s="63">
        <v>5.2194906125086352E-3</v>
      </c>
      <c r="I40" s="63">
        <v>3.6330573040529324E-3</v>
      </c>
      <c r="J40" s="63">
        <v>0.19012749109954691</v>
      </c>
      <c r="K40" s="62">
        <v>3.3902220235415628E-2</v>
      </c>
      <c r="L40" s="64">
        <v>1.7897483021716421E-4</v>
      </c>
      <c r="M40" s="63">
        <v>1.315673733840874E-2</v>
      </c>
      <c r="N40" s="63">
        <v>7.6343125813521057E-5</v>
      </c>
      <c r="O40" s="63">
        <v>1.4057066357644628E-4</v>
      </c>
      <c r="P40" s="63">
        <v>2.5819274932236611E-3</v>
      </c>
      <c r="Q40" s="63">
        <v>-1.0325540206471058E-5</v>
      </c>
      <c r="R40" s="62">
        <v>5.4725645960228113E-4</v>
      </c>
      <c r="S40" s="62">
        <v>6.2596846609966599E-4</v>
      </c>
    </row>
    <row r="41" spans="1:19" x14ac:dyDescent="0.15">
      <c r="B41" s="102"/>
      <c r="C41" s="102">
        <v>3</v>
      </c>
      <c r="D41" s="65" t="s">
        <v>22</v>
      </c>
      <c r="E41" s="64">
        <v>2.8468579745232897E-2</v>
      </c>
      <c r="F41" s="63">
        <v>3.3359998501747326E-2</v>
      </c>
      <c r="G41" s="63">
        <v>1.2139392575474721E-2</v>
      </c>
      <c r="H41" s="63">
        <v>4.0565152540032706E-2</v>
      </c>
      <c r="I41" s="63">
        <v>3.6845863801340042E-2</v>
      </c>
      <c r="J41" s="63">
        <v>-7.4328227911296202E-2</v>
      </c>
      <c r="K41" s="62">
        <v>6.7868493106122571E-2</v>
      </c>
      <c r="L41" s="64">
        <v>3.0857096379757943E-4</v>
      </c>
      <c r="M41" s="63">
        <v>2.0697588361530257E-2</v>
      </c>
      <c r="N41" s="63">
        <v>1.2325258085073222E-4</v>
      </c>
      <c r="O41" s="63">
        <v>2.610153439945772E-4</v>
      </c>
      <c r="P41" s="63">
        <v>4.8403410451767163E-3</v>
      </c>
      <c r="Q41" s="63">
        <v>-1.9641570174466967E-5</v>
      </c>
      <c r="R41" s="62">
        <v>9.6894044180011294E-4</v>
      </c>
      <c r="S41" s="62">
        <v>1.3309760351150393E-3</v>
      </c>
    </row>
    <row r="42" spans="1:19" x14ac:dyDescent="0.15">
      <c r="B42" s="102"/>
      <c r="C42" s="102">
        <v>4</v>
      </c>
      <c r="D42" s="65" t="s">
        <v>21</v>
      </c>
      <c r="E42" s="64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2">
        <v>0</v>
      </c>
      <c r="L42" s="64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2">
        <v>0</v>
      </c>
      <c r="S42" s="62">
        <v>0</v>
      </c>
    </row>
    <row r="43" spans="1:19" x14ac:dyDescent="0.15">
      <c r="B43" s="102"/>
      <c r="C43" s="102">
        <v>5</v>
      </c>
      <c r="D43" s="65" t="s">
        <v>20</v>
      </c>
      <c r="E43" s="64">
        <v>2.5297290865297331E-6</v>
      </c>
      <c r="F43" s="63">
        <v>6.1683655012158039E-6</v>
      </c>
      <c r="G43" s="63">
        <v>2.8663599248015076E-6</v>
      </c>
      <c r="H43" s="63">
        <v>1.2785180073881589E-6</v>
      </c>
      <c r="I43" s="63">
        <v>9.7852484297853666E-7</v>
      </c>
      <c r="J43" s="63">
        <v>-6.7042495829007213E-7</v>
      </c>
      <c r="K43" s="62">
        <v>4.3421474097027399E-6</v>
      </c>
      <c r="L43" s="64">
        <v>2.7813605278129541E-8</v>
      </c>
      <c r="M43" s="63">
        <v>1.7595186112510105E-6</v>
      </c>
      <c r="N43" s="63">
        <v>1.1384846488141467E-8</v>
      </c>
      <c r="O43" s="63">
        <v>1.7898021909680006E-8</v>
      </c>
      <c r="P43" s="63">
        <v>3.3012792708514254E-7</v>
      </c>
      <c r="Q43" s="63">
        <v>-1.2166826860273445E-9</v>
      </c>
      <c r="R43" s="62">
        <v>6.7285881284880318E-8</v>
      </c>
      <c r="S43" s="62">
        <v>1.1732156296170448E-7</v>
      </c>
    </row>
    <row r="44" spans="1:19" x14ac:dyDescent="0.15">
      <c r="B44" s="102"/>
      <c r="C44" s="102">
        <v>6</v>
      </c>
      <c r="D44" s="65" t="s">
        <v>19</v>
      </c>
      <c r="E44" s="64">
        <v>3.3104390096990935E-4</v>
      </c>
      <c r="F44" s="63">
        <v>2.9820338877239099E-4</v>
      </c>
      <c r="G44" s="63">
        <v>4.7776414951111867E-5</v>
      </c>
      <c r="H44" s="63">
        <v>1.0583094182097036E-4</v>
      </c>
      <c r="I44" s="63">
        <v>1.2971310520666786E-4</v>
      </c>
      <c r="J44" s="63">
        <v>-2.5154313337968909E-4</v>
      </c>
      <c r="K44" s="62">
        <v>8.8304235014808124E-5</v>
      </c>
      <c r="L44" s="64">
        <v>4.6022392130658803E-7</v>
      </c>
      <c r="M44" s="63">
        <v>2.8169445909395258E-5</v>
      </c>
      <c r="N44" s="63">
        <v>1.912978723029162E-7</v>
      </c>
      <c r="O44" s="63">
        <v>3.4269896714705607E-7</v>
      </c>
      <c r="P44" s="63">
        <v>6.3586751556614916E-6</v>
      </c>
      <c r="Q44" s="63">
        <v>-2.4964931715982147E-8</v>
      </c>
      <c r="R44" s="62">
        <v>1.2655489479472179E-6</v>
      </c>
      <c r="S44" s="62">
        <v>3.5567740860357137E-6</v>
      </c>
    </row>
    <row r="45" spans="1:19" x14ac:dyDescent="0.15">
      <c r="B45" s="102"/>
      <c r="C45" s="102">
        <v>7</v>
      </c>
      <c r="D45" s="65" t="s">
        <v>18</v>
      </c>
      <c r="E45" s="64">
        <v>6.1625471385500419E-4</v>
      </c>
      <c r="F45" s="63">
        <v>5.7720232490353915E-3</v>
      </c>
      <c r="G45" s="63">
        <v>9.366855724105798E-4</v>
      </c>
      <c r="H45" s="63">
        <v>9.4670030189778561E-4</v>
      </c>
      <c r="I45" s="63">
        <v>4.8167845767679049E-4</v>
      </c>
      <c r="J45" s="63">
        <v>-1.8390003660808483E-4</v>
      </c>
      <c r="K45" s="62">
        <v>8.4158310693292348E-4</v>
      </c>
      <c r="L45" s="64">
        <v>5.5773826858616637E-6</v>
      </c>
      <c r="M45" s="63">
        <v>3.470305834293212E-4</v>
      </c>
      <c r="N45" s="63">
        <v>2.278642318841449E-6</v>
      </c>
      <c r="O45" s="63">
        <v>3.2548632310397302E-6</v>
      </c>
      <c r="P45" s="63">
        <v>6.1575343448132705E-5</v>
      </c>
      <c r="Q45" s="63">
        <v>-2.0299870789544874E-7</v>
      </c>
      <c r="R45" s="62">
        <v>1.2065468108949473E-5</v>
      </c>
      <c r="S45" s="62">
        <v>5.0229965887332426E-5</v>
      </c>
    </row>
    <row r="46" spans="1:19" x14ac:dyDescent="0.15">
      <c r="B46" s="102"/>
      <c r="C46" s="102">
        <v>8</v>
      </c>
      <c r="D46" s="65" t="s">
        <v>17</v>
      </c>
      <c r="E46" s="64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2">
        <v>0</v>
      </c>
      <c r="L46" s="64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2">
        <v>0</v>
      </c>
      <c r="S46" s="62">
        <v>0</v>
      </c>
    </row>
    <row r="47" spans="1:19" x14ac:dyDescent="0.15">
      <c r="B47" s="102"/>
      <c r="C47" s="102">
        <v>9</v>
      </c>
      <c r="D47" s="65" t="s">
        <v>16</v>
      </c>
      <c r="E47" s="64">
        <v>2.4016937332574421E-3</v>
      </c>
      <c r="F47" s="63">
        <v>1.5312421434129483E-3</v>
      </c>
      <c r="G47" s="63">
        <v>8.6715774558857137E-4</v>
      </c>
      <c r="H47" s="63">
        <v>1.878253495169883E-3</v>
      </c>
      <c r="I47" s="63">
        <v>1.0754857128328424E-3</v>
      </c>
      <c r="J47" s="63">
        <v>-3.0924908787570492E-3</v>
      </c>
      <c r="K47" s="62">
        <v>1.5338346498172059E-3</v>
      </c>
      <c r="L47" s="64">
        <v>7.9405704768418541E-6</v>
      </c>
      <c r="M47" s="63">
        <v>5.1695579594373707E-4</v>
      </c>
      <c r="N47" s="63">
        <v>3.2578986279117704E-6</v>
      </c>
      <c r="O47" s="63">
        <v>5.6275254471934475E-6</v>
      </c>
      <c r="P47" s="63">
        <v>1.0355197080138069E-4</v>
      </c>
      <c r="Q47" s="63">
        <v>-3.8531332065464755E-7</v>
      </c>
      <c r="R47" s="62">
        <v>2.1220332836771121E-5</v>
      </c>
      <c r="S47" s="62">
        <v>3.7663191983665573E-5</v>
      </c>
    </row>
    <row r="48" spans="1:19" x14ac:dyDescent="0.15">
      <c r="B48" s="102"/>
      <c r="C48" s="102">
        <v>10</v>
      </c>
      <c r="D48" s="65" t="s">
        <v>15</v>
      </c>
      <c r="E48" s="64">
        <v>2.8932011083770684E-3</v>
      </c>
      <c r="F48" s="63">
        <v>6.5561627416285892E-3</v>
      </c>
      <c r="G48" s="63">
        <v>1.6734206898878E-3</v>
      </c>
      <c r="H48" s="63">
        <v>2.6789374181288698E-3</v>
      </c>
      <c r="I48" s="63">
        <v>3.7612667035846498E-3</v>
      </c>
      <c r="J48" s="63">
        <v>6.5414617670665753E-4</v>
      </c>
      <c r="K48" s="62">
        <v>7.649803610641552E-4</v>
      </c>
      <c r="L48" s="64">
        <v>7.7951924862133485E-6</v>
      </c>
      <c r="M48" s="63">
        <v>4.8553852808039792E-4</v>
      </c>
      <c r="N48" s="63">
        <v>3.1684438565086686E-6</v>
      </c>
      <c r="O48" s="63">
        <v>3.3239531683730661E-6</v>
      </c>
      <c r="P48" s="63">
        <v>6.4260917247842077E-5</v>
      </c>
      <c r="Q48" s="63">
        <v>-1.5938753580886938E-7</v>
      </c>
      <c r="R48" s="62">
        <v>1.0830938679246344E-5</v>
      </c>
      <c r="S48" s="62">
        <v>6.7167305890134636E-5</v>
      </c>
    </row>
    <row r="49" spans="2:19" x14ac:dyDescent="0.15">
      <c r="B49" s="102"/>
      <c r="C49" s="102">
        <v>11</v>
      </c>
      <c r="D49" s="65" t="s">
        <v>14</v>
      </c>
      <c r="E49" s="64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2">
        <v>0</v>
      </c>
      <c r="L49" s="64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2">
        <v>0</v>
      </c>
      <c r="S49" s="62">
        <v>0</v>
      </c>
    </row>
    <row r="50" spans="2:19" x14ac:dyDescent="0.15">
      <c r="B50" s="102"/>
      <c r="C50" s="102">
        <v>12</v>
      </c>
      <c r="D50" s="65" t="s">
        <v>13</v>
      </c>
      <c r="E50" s="64">
        <v>2.2177568519614787E-2</v>
      </c>
      <c r="F50" s="63">
        <v>9.6119132704913998E-3</v>
      </c>
      <c r="G50" s="63">
        <v>2.8382093221061808E-2</v>
      </c>
      <c r="H50" s="63">
        <v>3.4228738523980244E-3</v>
      </c>
      <c r="I50" s="63">
        <v>4.2576537107058684E-3</v>
      </c>
      <c r="J50" s="63">
        <v>-3.0666819886884312E-4</v>
      </c>
      <c r="K50" s="62">
        <v>1.6362667058801279E-3</v>
      </c>
      <c r="L50" s="64">
        <v>1.2498420036750874E-5</v>
      </c>
      <c r="M50" s="63">
        <v>6.9140867011373058E-4</v>
      </c>
      <c r="N50" s="63">
        <v>5.3557725399647308E-6</v>
      </c>
      <c r="O50" s="63">
        <v>6.5068641153176516E-6</v>
      </c>
      <c r="P50" s="63">
        <v>1.2074231445555394E-4</v>
      </c>
      <c r="Q50" s="63">
        <v>-4.0681403334024879E-7</v>
      </c>
      <c r="R50" s="62">
        <v>2.3524098162242139E-5</v>
      </c>
      <c r="S50" s="62">
        <v>1.5286851105287064E-4</v>
      </c>
    </row>
    <row r="51" spans="2:19" x14ac:dyDescent="0.15">
      <c r="B51" s="92"/>
      <c r="C51" s="92">
        <v>13</v>
      </c>
      <c r="D51" s="57" t="s">
        <v>12</v>
      </c>
      <c r="E51" s="56">
        <v>9.092762672013937E-4</v>
      </c>
      <c r="F51" s="55">
        <v>8.5273812229209184E-4</v>
      </c>
      <c r="G51" s="55">
        <v>1.0503520160810443E-3</v>
      </c>
      <c r="H51" s="55">
        <v>3.8563823440682966E-3</v>
      </c>
      <c r="I51" s="55">
        <v>1.6128383960139056E-3</v>
      </c>
      <c r="J51" s="55">
        <v>1.8397336879518014E-4</v>
      </c>
      <c r="K51" s="54">
        <v>1.0923386430471257E-3</v>
      </c>
      <c r="L51" s="56">
        <v>7.1206999868388362E-6</v>
      </c>
      <c r="M51" s="55">
        <v>4.1785645033610112E-4</v>
      </c>
      <c r="N51" s="55">
        <v>3.0089860478848024E-6</v>
      </c>
      <c r="O51" s="55">
        <v>4.2589155442447617E-6</v>
      </c>
      <c r="P51" s="55">
        <v>7.8905795605970744E-5</v>
      </c>
      <c r="Q51" s="55">
        <v>-2.7939543716806298E-7</v>
      </c>
      <c r="R51" s="54">
        <v>1.5672458224051068E-5</v>
      </c>
      <c r="S51" s="54">
        <v>3.0828838002603118E-5</v>
      </c>
    </row>
    <row r="52" spans="2:19" x14ac:dyDescent="0.15">
      <c r="B52" s="82" t="s">
        <v>25</v>
      </c>
      <c r="C52" s="82">
        <v>1</v>
      </c>
      <c r="D52" s="71" t="s">
        <v>24</v>
      </c>
      <c r="E52" s="70">
        <v>1.9947800299755267E-3</v>
      </c>
      <c r="F52" s="69">
        <v>1.9658267147585787E-3</v>
      </c>
      <c r="G52" s="69">
        <v>8.7787705233289528E-4</v>
      </c>
      <c r="H52" s="69">
        <v>2.2333099820168994E-3</v>
      </c>
      <c r="I52" s="69">
        <v>2.9770945604437123E-3</v>
      </c>
      <c r="J52" s="69">
        <v>8.3454187998451348E-3</v>
      </c>
      <c r="K52" s="68">
        <v>2.9534989740451056E-3</v>
      </c>
      <c r="L52" s="70">
        <v>1.7179153169212683E-3</v>
      </c>
      <c r="M52" s="69">
        <v>0.12616160799617415</v>
      </c>
      <c r="N52" s="69">
        <v>4.7898597232125159E-4</v>
      </c>
      <c r="O52" s="69">
        <v>6.5621606900064758E-4</v>
      </c>
      <c r="P52" s="69">
        <v>1.19596332613125E-2</v>
      </c>
      <c r="Q52" s="69">
        <v>2.291290443699594E-4</v>
      </c>
      <c r="R52" s="68">
        <v>5.5076654337041439E-3</v>
      </c>
      <c r="S52" s="68">
        <v>3.3649117238341159E-3</v>
      </c>
    </row>
    <row r="53" spans="2:19" x14ac:dyDescent="0.15">
      <c r="B53" s="102"/>
      <c r="C53" s="102">
        <v>2</v>
      </c>
      <c r="D53" s="65" t="s">
        <v>23</v>
      </c>
      <c r="E53" s="64">
        <v>1.556013376125252E-2</v>
      </c>
      <c r="F53" s="63">
        <v>1.5982881328248238E-2</v>
      </c>
      <c r="G53" s="63">
        <v>7.2145224203760926E-3</v>
      </c>
      <c r="H53" s="63">
        <v>1.7098600819935434E-2</v>
      </c>
      <c r="I53" s="63">
        <v>2.2488014313613091E-2</v>
      </c>
      <c r="J53" s="63">
        <v>6.5174516262033549E-2</v>
      </c>
      <c r="K53" s="62">
        <v>2.2496430324036799E-2</v>
      </c>
      <c r="L53" s="64">
        <v>8.1700636851395076E-3</v>
      </c>
      <c r="M53" s="63">
        <v>0.62022471949309121</v>
      </c>
      <c r="N53" s="63">
        <v>3.6640256092459267E-3</v>
      </c>
      <c r="O53" s="63">
        <v>5.2353915066044596E-3</v>
      </c>
      <c r="P53" s="63">
        <v>8.1785660071986607E-2</v>
      </c>
      <c r="Q53" s="63">
        <v>-4.6648763710466635E-4</v>
      </c>
      <c r="R53" s="62">
        <v>4.1716051609541498E-2</v>
      </c>
      <c r="S53" s="62">
        <v>2.004430885590882E-2</v>
      </c>
    </row>
    <row r="54" spans="2:19" x14ac:dyDescent="0.15">
      <c r="B54" s="102"/>
      <c r="C54" s="102">
        <v>3</v>
      </c>
      <c r="D54" s="65" t="s">
        <v>22</v>
      </c>
      <c r="E54" s="64">
        <v>4.2033017233420185E-2</v>
      </c>
      <c r="F54" s="63">
        <v>3.9365397986748679E-2</v>
      </c>
      <c r="G54" s="63">
        <v>1.8599667685794172E-2</v>
      </c>
      <c r="H54" s="63">
        <v>4.5406202884366968E-2</v>
      </c>
      <c r="I54" s="63">
        <v>6.3243287453752808E-2</v>
      </c>
      <c r="J54" s="63">
        <v>0.16660824091429613</v>
      </c>
      <c r="K54" s="62">
        <v>5.583296055364953E-2</v>
      </c>
      <c r="L54" s="64">
        <v>4.8301015617799946E-2</v>
      </c>
      <c r="M54" s="63">
        <v>2.7113260657821483</v>
      </c>
      <c r="N54" s="63">
        <v>1.6294449376879114E-2</v>
      </c>
      <c r="O54" s="63">
        <v>3.2764227698414791E-2</v>
      </c>
      <c r="P54" s="63">
        <v>0.53862587848916565</v>
      </c>
      <c r="Q54" s="63">
        <v>-3.4464668234248782E-3</v>
      </c>
      <c r="R54" s="62">
        <v>0.11035529478755846</v>
      </c>
      <c r="S54" s="62">
        <v>8.8916354479084053E-2</v>
      </c>
    </row>
    <row r="55" spans="2:19" x14ac:dyDescent="0.15">
      <c r="B55" s="102"/>
      <c r="C55" s="102">
        <v>4</v>
      </c>
      <c r="D55" s="65" t="s">
        <v>21</v>
      </c>
      <c r="E55" s="64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2">
        <v>0</v>
      </c>
      <c r="L55" s="64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2">
        <v>0</v>
      </c>
      <c r="S55" s="62">
        <v>0</v>
      </c>
    </row>
    <row r="56" spans="2:19" x14ac:dyDescent="0.15">
      <c r="B56" s="102"/>
      <c r="C56" s="102">
        <v>5</v>
      </c>
      <c r="D56" s="65" t="s">
        <v>20</v>
      </c>
      <c r="E56" s="64">
        <v>3.779474687288968E-6</v>
      </c>
      <c r="F56" s="63">
        <v>3.4488018473925845E-6</v>
      </c>
      <c r="G56" s="63">
        <v>1.5551727828532003E-6</v>
      </c>
      <c r="H56" s="63">
        <v>3.1918050817046795E-6</v>
      </c>
      <c r="I56" s="63">
        <v>4.7955626750288818E-6</v>
      </c>
      <c r="J56" s="63">
        <v>8.5841677372040817E-6</v>
      </c>
      <c r="K56" s="62">
        <v>3.6541138266354224E-6</v>
      </c>
      <c r="L56" s="64">
        <v>3.2112871054785179E-6</v>
      </c>
      <c r="M56" s="63">
        <v>3.5230655731902945E-4</v>
      </c>
      <c r="N56" s="63">
        <v>2.0317873446460858E-6</v>
      </c>
      <c r="O56" s="63">
        <v>1.2131110422427265E-6</v>
      </c>
      <c r="P56" s="63">
        <v>1.9150736366307595E-5</v>
      </c>
      <c r="Q56" s="63">
        <v>-5.1256473517070364E-8</v>
      </c>
      <c r="R56" s="62">
        <v>7.2369118796923754E-6</v>
      </c>
      <c r="S56" s="62">
        <v>7.7536184722060254E-6</v>
      </c>
    </row>
    <row r="57" spans="2:19" x14ac:dyDescent="0.15">
      <c r="B57" s="102"/>
      <c r="C57" s="102">
        <v>6</v>
      </c>
      <c r="D57" s="65" t="s">
        <v>19</v>
      </c>
      <c r="E57" s="64">
        <v>3.6029767242677103E-5</v>
      </c>
      <c r="F57" s="63">
        <v>3.1902989143868281E-5</v>
      </c>
      <c r="G57" s="63">
        <v>1.5794339800034398E-5</v>
      </c>
      <c r="H57" s="63">
        <v>3.4994678675525139E-5</v>
      </c>
      <c r="I57" s="63">
        <v>5.2873120493225769E-5</v>
      </c>
      <c r="J57" s="63">
        <v>1.1201113011353814E-4</v>
      </c>
      <c r="K57" s="62">
        <v>4.0623938768203955E-5</v>
      </c>
      <c r="L57" s="64">
        <v>1.538025603450305E-4</v>
      </c>
      <c r="M57" s="63">
        <v>8.2965146482827084E-3</v>
      </c>
      <c r="N57" s="63">
        <v>2.0303386274449369E-5</v>
      </c>
      <c r="O57" s="63">
        <v>3.2378494901611236E-5</v>
      </c>
      <c r="P57" s="63">
        <v>6.1749023648125423E-4</v>
      </c>
      <c r="Q57" s="63">
        <v>1.12106230439335E-6</v>
      </c>
      <c r="R57" s="62">
        <v>8.0845842082166003E-5</v>
      </c>
      <c r="S57" s="62">
        <v>1.7034645917299741E-4</v>
      </c>
    </row>
    <row r="58" spans="2:19" x14ac:dyDescent="0.15">
      <c r="B58" s="102"/>
      <c r="C58" s="102">
        <v>7</v>
      </c>
      <c r="D58" s="65" t="s">
        <v>18</v>
      </c>
      <c r="E58" s="64">
        <v>8.8063053825848431E-4</v>
      </c>
      <c r="F58" s="63">
        <v>8.5508310041883609E-4</v>
      </c>
      <c r="G58" s="63">
        <v>3.6530003007407527E-4</v>
      </c>
      <c r="H58" s="63">
        <v>6.6262402468033439E-4</v>
      </c>
      <c r="I58" s="63">
        <v>9.8392025528863582E-4</v>
      </c>
      <c r="J58" s="63">
        <v>1.1951011898966787E-3</v>
      </c>
      <c r="K58" s="62">
        <v>6.713083706991037E-4</v>
      </c>
      <c r="L58" s="64">
        <v>7.341494097423373E-4</v>
      </c>
      <c r="M58" s="63">
        <v>0.20097658047070818</v>
      </c>
      <c r="N58" s="63">
        <v>5.7249614574988344E-4</v>
      </c>
      <c r="O58" s="63">
        <v>3.9332161070531425E-4</v>
      </c>
      <c r="P58" s="63">
        <v>5.9359807701855043E-3</v>
      </c>
      <c r="Q58" s="63">
        <v>-5.7208587273881677E-6</v>
      </c>
      <c r="R58" s="62">
        <v>1.6487214658522673E-3</v>
      </c>
      <c r="S58" s="62">
        <v>3.5522844978698237E-3</v>
      </c>
    </row>
    <row r="59" spans="2:19" x14ac:dyDescent="0.15">
      <c r="B59" s="102"/>
      <c r="C59" s="102">
        <v>8</v>
      </c>
      <c r="D59" s="65" t="s">
        <v>17</v>
      </c>
      <c r="E59" s="64">
        <v>2.3018036957297864E-7</v>
      </c>
      <c r="F59" s="63">
        <v>2.0892809160003842E-7</v>
      </c>
      <c r="G59" s="63">
        <v>8.6521457705499738E-8</v>
      </c>
      <c r="H59" s="63">
        <v>1.4838270186182427E-7</v>
      </c>
      <c r="I59" s="63">
        <v>2.4433400419142467E-7</v>
      </c>
      <c r="J59" s="63">
        <v>1.1745808927246167E-7</v>
      </c>
      <c r="K59" s="62">
        <v>1.2318422471402486E-7</v>
      </c>
      <c r="L59" s="64">
        <v>2.1511754544109582E-7</v>
      </c>
      <c r="M59" s="63">
        <v>1.3051172489282595E-4</v>
      </c>
      <c r="N59" s="63">
        <v>1.2549207940827313E-7</v>
      </c>
      <c r="O59" s="63">
        <v>7.6701321977128228E-8</v>
      </c>
      <c r="P59" s="63">
        <v>4.0417376719653234E-6</v>
      </c>
      <c r="Q59" s="63">
        <v>-3.3824543608960855E-10</v>
      </c>
      <c r="R59" s="62">
        <v>3.0115711574379493E-7</v>
      </c>
      <c r="S59" s="62">
        <v>2.0776313112640401E-6</v>
      </c>
    </row>
    <row r="60" spans="2:19" x14ac:dyDescent="0.15">
      <c r="B60" s="102"/>
      <c r="C60" s="102">
        <v>9</v>
      </c>
      <c r="D60" s="65" t="s">
        <v>16</v>
      </c>
      <c r="E60" s="64">
        <v>1.2527019182644521E-3</v>
      </c>
      <c r="F60" s="63">
        <v>1.1492217567502913E-3</v>
      </c>
      <c r="G60" s="63">
        <v>5.1466929969942428E-4</v>
      </c>
      <c r="H60" s="63">
        <v>1.1084055366126478E-3</v>
      </c>
      <c r="I60" s="63">
        <v>1.559676849186219E-3</v>
      </c>
      <c r="J60" s="63">
        <v>2.8111002958082429E-3</v>
      </c>
      <c r="K60" s="62">
        <v>1.2306027234242605E-3</v>
      </c>
      <c r="L60" s="64">
        <v>2.1407785200178433E-3</v>
      </c>
      <c r="M60" s="63">
        <v>0.11815531145852169</v>
      </c>
      <c r="N60" s="63">
        <v>6.9834555898626652E-4</v>
      </c>
      <c r="O60" s="63">
        <v>7.2354317685528584E-4</v>
      </c>
      <c r="P60" s="63">
        <v>9.7290184006417636E-3</v>
      </c>
      <c r="Q60" s="63">
        <v>1.6326987984569122E-5</v>
      </c>
      <c r="R60" s="62">
        <v>2.9246447440300031E-3</v>
      </c>
      <c r="S60" s="62">
        <v>2.9077019386969513E-3</v>
      </c>
    </row>
    <row r="61" spans="2:19" x14ac:dyDescent="0.15">
      <c r="B61" s="102"/>
      <c r="C61" s="102">
        <v>10</v>
      </c>
      <c r="D61" s="65" t="s">
        <v>15</v>
      </c>
      <c r="E61" s="64">
        <v>1.5240095201427843E-3</v>
      </c>
      <c r="F61" s="63">
        <v>1.4080777005574556E-3</v>
      </c>
      <c r="G61" s="63">
        <v>6.7235032482506837E-4</v>
      </c>
      <c r="H61" s="63">
        <v>1.1499923923896154E-3</v>
      </c>
      <c r="I61" s="63">
        <v>2.1040423333107943E-3</v>
      </c>
      <c r="J61" s="63">
        <v>1.0266834514555902E-3</v>
      </c>
      <c r="K61" s="62">
        <v>7.9959937373868259E-4</v>
      </c>
      <c r="L61" s="64">
        <v>2.2036821991414184E-3</v>
      </c>
      <c r="M61" s="63">
        <v>0.18274019767147054</v>
      </c>
      <c r="N61" s="63">
        <v>1.3156756476802251E-3</v>
      </c>
      <c r="O61" s="63">
        <v>1.3474312871541304E-3</v>
      </c>
      <c r="P61" s="63">
        <v>4.017700090014599E-2</v>
      </c>
      <c r="Q61" s="63">
        <v>-2.3877575982955099E-5</v>
      </c>
      <c r="R61" s="62">
        <v>1.9783596619549859E-3</v>
      </c>
      <c r="S61" s="62">
        <v>5.460311774272808E-3</v>
      </c>
    </row>
    <row r="62" spans="2:19" x14ac:dyDescent="0.15">
      <c r="B62" s="102"/>
      <c r="C62" s="102">
        <v>11</v>
      </c>
      <c r="D62" s="65" t="s">
        <v>14</v>
      </c>
      <c r="E62" s="64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2">
        <v>0</v>
      </c>
      <c r="L62" s="64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2">
        <v>0</v>
      </c>
      <c r="S62" s="62">
        <v>0</v>
      </c>
    </row>
    <row r="63" spans="2:19" x14ac:dyDescent="0.15">
      <c r="B63" s="102"/>
      <c r="C63" s="102">
        <v>12</v>
      </c>
      <c r="D63" s="65" t="s">
        <v>13</v>
      </c>
      <c r="E63" s="64">
        <v>1.9091989750335291E-3</v>
      </c>
      <c r="F63" s="63">
        <v>1.6776008836782231E-3</v>
      </c>
      <c r="G63" s="63">
        <v>8.1488244413322202E-4</v>
      </c>
      <c r="H63" s="63">
        <v>1.4710439284190216E-3</v>
      </c>
      <c r="I63" s="63">
        <v>2.5282928916381836E-3</v>
      </c>
      <c r="J63" s="63">
        <v>2.4417815297472496E-3</v>
      </c>
      <c r="K63" s="62">
        <v>1.3246054509032171E-3</v>
      </c>
      <c r="L63" s="64">
        <v>9.8939765722661794E-3</v>
      </c>
      <c r="M63" s="63">
        <v>0.28120971270705347</v>
      </c>
      <c r="N63" s="63">
        <v>8.3086996882704173E-3</v>
      </c>
      <c r="O63" s="63">
        <v>1.8311492591722143E-3</v>
      </c>
      <c r="P63" s="63">
        <v>3.000037868994522E-2</v>
      </c>
      <c r="Q63" s="63">
        <v>-1.3530147307442592E-5</v>
      </c>
      <c r="R63" s="62">
        <v>3.0061446369166085E-3</v>
      </c>
      <c r="S63" s="62">
        <v>9.7475995594036701E-3</v>
      </c>
    </row>
    <row r="64" spans="2:19" x14ac:dyDescent="0.15">
      <c r="B64" s="92"/>
      <c r="C64" s="92">
        <v>13</v>
      </c>
      <c r="D64" s="57" t="s">
        <v>12</v>
      </c>
      <c r="E64" s="56">
        <v>9.6698279754871275E-4</v>
      </c>
      <c r="F64" s="55">
        <v>8.8179446251005248E-4</v>
      </c>
      <c r="G64" s="55">
        <v>3.995265453053338E-4</v>
      </c>
      <c r="H64" s="55">
        <v>7.9143236638514435E-4</v>
      </c>
      <c r="I64" s="55">
        <v>1.2374181664480681E-3</v>
      </c>
      <c r="J64" s="55">
        <v>1.8097236927551422E-3</v>
      </c>
      <c r="K64" s="54">
        <v>8.2836894245504164E-4</v>
      </c>
      <c r="L64" s="56">
        <v>8.6344798112448172E-4</v>
      </c>
      <c r="M64" s="55">
        <v>5.3521841781688943E-2</v>
      </c>
      <c r="N64" s="55">
        <v>5.1900194828428069E-4</v>
      </c>
      <c r="O64" s="55">
        <v>1.073825670581345E-3</v>
      </c>
      <c r="P64" s="55">
        <v>1.0346745757507762E-2</v>
      </c>
      <c r="Q64" s="55">
        <v>-9.1636511592786328E-6</v>
      </c>
      <c r="R64" s="54">
        <v>1.7709362403715598E-3</v>
      </c>
      <c r="S64" s="54">
        <v>1.8580483315432301E-3</v>
      </c>
    </row>
    <row r="65" spans="1:19" x14ac:dyDescent="0.15">
      <c r="A65" s="65"/>
      <c r="B65" s="122"/>
      <c r="C65" s="122"/>
      <c r="D65" s="121" t="s">
        <v>57</v>
      </c>
      <c r="E65" s="119">
        <v>0.13016860842302433</v>
      </c>
      <c r="F65" s="119">
        <v>0.13388922498011213</v>
      </c>
      <c r="G65" s="119">
        <v>7.9287151664203456E-2</v>
      </c>
      <c r="H65" s="119">
        <v>0.12917353769434892</v>
      </c>
      <c r="I65" s="119">
        <v>0.14952670855222799</v>
      </c>
      <c r="J65" s="119">
        <v>0.35245969908416896</v>
      </c>
      <c r="K65" s="118">
        <v>0.1971958483244885</v>
      </c>
      <c r="L65" s="119">
        <v>7.4727680221763973E-2</v>
      </c>
      <c r="M65" s="119">
        <v>4.3405168743776619</v>
      </c>
      <c r="N65" s="119">
        <v>3.2097491652317844E-2</v>
      </c>
      <c r="O65" s="119">
        <v>4.4496804865732806E-2</v>
      </c>
      <c r="P65" s="119">
        <v>0.73730220646819589</v>
      </c>
      <c r="Q65" s="119">
        <v>-3.7510156012023552E-3</v>
      </c>
      <c r="R65" s="118">
        <v>0.17064823629822221</v>
      </c>
      <c r="S65" s="156">
        <v>0.13840635859805281</v>
      </c>
    </row>
    <row r="66" spans="1:19" x14ac:dyDescent="0.15"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</row>
    <row r="67" spans="1:19" x14ac:dyDescent="0.15">
      <c r="A67" s="158" t="s">
        <v>67</v>
      </c>
    </row>
    <row r="68" spans="1:19" x14ac:dyDescent="0.15">
      <c r="A68" s="158"/>
      <c r="E68" s="59" t="s">
        <v>27</v>
      </c>
      <c r="F68" s="117"/>
      <c r="G68" s="117"/>
      <c r="H68" s="117"/>
      <c r="I68" s="117"/>
      <c r="J68" s="117"/>
      <c r="K68" s="116"/>
      <c r="L68" s="59" t="s">
        <v>25</v>
      </c>
      <c r="M68" s="117"/>
      <c r="N68" s="117"/>
      <c r="O68" s="117"/>
      <c r="P68" s="117"/>
      <c r="Q68" s="117"/>
      <c r="R68" s="116"/>
      <c r="S68" s="71"/>
    </row>
    <row r="69" spans="1:19" x14ac:dyDescent="0.15">
      <c r="E69" s="110">
        <v>71</v>
      </c>
      <c r="F69" s="109">
        <v>72</v>
      </c>
      <c r="G69" s="109">
        <v>73</v>
      </c>
      <c r="H69" s="109">
        <v>74</v>
      </c>
      <c r="I69" s="109">
        <v>75</v>
      </c>
      <c r="J69" s="109">
        <v>76</v>
      </c>
      <c r="K69" s="108"/>
      <c r="L69" s="110">
        <v>71</v>
      </c>
      <c r="M69" s="109">
        <v>72</v>
      </c>
      <c r="N69" s="109">
        <v>73</v>
      </c>
      <c r="O69" s="109">
        <v>74</v>
      </c>
      <c r="P69" s="109">
        <v>75</v>
      </c>
      <c r="Q69" s="109">
        <v>76</v>
      </c>
      <c r="R69" s="108"/>
      <c r="S69" s="108"/>
    </row>
    <row r="70" spans="1:19" ht="33.75" x14ac:dyDescent="0.15">
      <c r="E70" s="110" t="s">
        <v>39</v>
      </c>
      <c r="F70" s="109" t="s">
        <v>38</v>
      </c>
      <c r="G70" s="109" t="s">
        <v>37</v>
      </c>
      <c r="H70" s="109" t="s">
        <v>36</v>
      </c>
      <c r="I70" s="109" t="s">
        <v>35</v>
      </c>
      <c r="J70" s="109" t="s">
        <v>34</v>
      </c>
      <c r="K70" s="108" t="s">
        <v>30</v>
      </c>
      <c r="L70" s="110" t="s">
        <v>39</v>
      </c>
      <c r="M70" s="109" t="s">
        <v>38</v>
      </c>
      <c r="N70" s="109" t="s">
        <v>37</v>
      </c>
      <c r="O70" s="109" t="s">
        <v>36</v>
      </c>
      <c r="P70" s="109" t="s">
        <v>35</v>
      </c>
      <c r="Q70" s="109" t="s">
        <v>34</v>
      </c>
      <c r="R70" s="108" t="s">
        <v>30</v>
      </c>
      <c r="S70" s="108" t="s">
        <v>57</v>
      </c>
    </row>
    <row r="71" spans="1:19" x14ac:dyDescent="0.15">
      <c r="B71" s="82" t="s">
        <v>27</v>
      </c>
      <c r="C71" s="82">
        <v>1</v>
      </c>
      <c r="D71" s="71" t="s">
        <v>24</v>
      </c>
      <c r="E71" s="70">
        <v>6.7925614514604228E-3</v>
      </c>
      <c r="F71" s="69">
        <v>0.27515154005345899</v>
      </c>
      <c r="G71" s="69">
        <v>1.75362232859805E-2</v>
      </c>
      <c r="H71" s="69">
        <v>4.1655906498446566E-3</v>
      </c>
      <c r="I71" s="69">
        <v>1.6929546198788222E-2</v>
      </c>
      <c r="J71" s="69">
        <v>4.6340331068987954E-3</v>
      </c>
      <c r="K71" s="68">
        <v>0.17864356880902069</v>
      </c>
      <c r="L71" s="70">
        <v>5.7520788155489685E-3</v>
      </c>
      <c r="M71" s="69">
        <v>0.19523466183811258</v>
      </c>
      <c r="N71" s="69">
        <v>3.7031791229846282E-2</v>
      </c>
      <c r="O71" s="69">
        <v>2.9203190655053425E-2</v>
      </c>
      <c r="P71" s="69">
        <v>0.15053401837416927</v>
      </c>
      <c r="Q71" s="69">
        <v>-2.1040253370014535E-3</v>
      </c>
      <c r="R71" s="68">
        <v>8.0495220868818648E-2</v>
      </c>
      <c r="S71" s="68">
        <v>1</v>
      </c>
    </row>
    <row r="72" spans="1:19" x14ac:dyDescent="0.15">
      <c r="B72" s="102"/>
      <c r="C72" s="102">
        <v>2</v>
      </c>
      <c r="D72" s="65" t="s">
        <v>23</v>
      </c>
      <c r="E72" s="64">
        <v>1.4198044892727744E-3</v>
      </c>
      <c r="F72" s="63">
        <v>8.01782702130686E-2</v>
      </c>
      <c r="G72" s="63">
        <v>1.210543125280476E-2</v>
      </c>
      <c r="H72" s="63">
        <v>4.8541299331673225E-3</v>
      </c>
      <c r="I72" s="63">
        <v>1.3485807136854072E-2</v>
      </c>
      <c r="J72" s="63">
        <v>-1.0729584567802503E-2</v>
      </c>
      <c r="K72" s="62">
        <v>0.22195336578437222</v>
      </c>
      <c r="L72" s="64">
        <v>7.5238923412813243E-3</v>
      </c>
      <c r="M72" s="63">
        <v>0.28644921208554297</v>
      </c>
      <c r="N72" s="63">
        <v>5.2447066833859038E-2</v>
      </c>
      <c r="O72" s="63">
        <v>3.7654521610745478E-2</v>
      </c>
      <c r="P72" s="63">
        <v>0.19217690339337642</v>
      </c>
      <c r="Q72" s="63">
        <v>-3.0129197974242575E-3</v>
      </c>
      <c r="R72" s="62">
        <v>0.10349409929088173</v>
      </c>
      <c r="S72" s="62">
        <v>1</v>
      </c>
    </row>
    <row r="73" spans="1:19" x14ac:dyDescent="0.15">
      <c r="B73" s="102"/>
      <c r="C73" s="102">
        <v>3</v>
      </c>
      <c r="D73" s="65" t="s">
        <v>22</v>
      </c>
      <c r="E73" s="64">
        <v>4.8248213696559586E-3</v>
      </c>
      <c r="F73" s="63">
        <v>0.14127498081485962</v>
      </c>
      <c r="G73" s="63">
        <v>1.7225834251363439E-2</v>
      </c>
      <c r="H73" s="63">
        <v>1.7742655067064513E-2</v>
      </c>
      <c r="I73" s="63">
        <v>6.4324387371623992E-2</v>
      </c>
      <c r="J73" s="63">
        <v>1.9727587953620434E-3</v>
      </c>
      <c r="K73" s="62">
        <v>0.20897003757588631</v>
      </c>
      <c r="L73" s="64">
        <v>6.1008154863148875E-3</v>
      </c>
      <c r="M73" s="63">
        <v>0.21193436973588184</v>
      </c>
      <c r="N73" s="63">
        <v>3.9822590571320794E-2</v>
      </c>
      <c r="O73" s="63">
        <v>3.2882944364175749E-2</v>
      </c>
      <c r="P73" s="63">
        <v>0.16943976154207724</v>
      </c>
      <c r="Q73" s="63">
        <v>-2.6954619882337606E-3</v>
      </c>
      <c r="R73" s="62">
        <v>8.6179505042647125E-2</v>
      </c>
      <c r="S73" s="62">
        <v>1</v>
      </c>
    </row>
    <row r="74" spans="1:19" x14ac:dyDescent="0.15">
      <c r="B74" s="102"/>
      <c r="C74" s="102">
        <v>4</v>
      </c>
      <c r="D74" s="65" t="s">
        <v>21</v>
      </c>
      <c r="E74" s="64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2">
        <v>0</v>
      </c>
      <c r="L74" s="64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2">
        <v>0</v>
      </c>
      <c r="S74" s="62">
        <v>0</v>
      </c>
    </row>
    <row r="75" spans="1:19" x14ac:dyDescent="0.15">
      <c r="B75" s="102"/>
      <c r="C75" s="102">
        <v>5</v>
      </c>
      <c r="D75" s="65" t="s">
        <v>20</v>
      </c>
      <c r="E75" s="64">
        <v>4.8638687563992049E-3</v>
      </c>
      <c r="F75" s="63">
        <v>0.29634781528414789</v>
      </c>
      <c r="G75" s="63">
        <v>4.6143063746051247E-2</v>
      </c>
      <c r="H75" s="63">
        <v>6.3440228888348056E-3</v>
      </c>
      <c r="I75" s="63">
        <v>1.9379883773964841E-2</v>
      </c>
      <c r="J75" s="63">
        <v>2.0186581479372128E-4</v>
      </c>
      <c r="K75" s="62">
        <v>0.15167457024361586</v>
      </c>
      <c r="L75" s="64">
        <v>6.2385335666489935E-3</v>
      </c>
      <c r="M75" s="63">
        <v>0.20439388947533579</v>
      </c>
      <c r="N75" s="63">
        <v>4.1730449386418664E-2</v>
      </c>
      <c r="O75" s="63">
        <v>2.5580091313129032E-2</v>
      </c>
      <c r="P75" s="63">
        <v>0.13110342262637148</v>
      </c>
      <c r="Q75" s="63">
        <v>-1.8942039263358046E-3</v>
      </c>
      <c r="R75" s="62">
        <v>6.789272705062431E-2</v>
      </c>
      <c r="S75" s="62">
        <v>1</v>
      </c>
    </row>
    <row r="76" spans="1:19" x14ac:dyDescent="0.15">
      <c r="B76" s="102"/>
      <c r="C76" s="102">
        <v>6</v>
      </c>
      <c r="D76" s="65" t="s">
        <v>19</v>
      </c>
      <c r="E76" s="64">
        <v>2.0994956700874801E-2</v>
      </c>
      <c r="F76" s="63">
        <v>0.47256958178321656</v>
      </c>
      <c r="G76" s="63">
        <v>2.5369436477420182E-2</v>
      </c>
      <c r="H76" s="63">
        <v>1.7321763784641942E-2</v>
      </c>
      <c r="I76" s="63">
        <v>8.473927167428906E-2</v>
      </c>
      <c r="J76" s="63">
        <v>2.4983117510239865E-3</v>
      </c>
      <c r="K76" s="62">
        <v>0.10174458423755042</v>
      </c>
      <c r="L76" s="64">
        <v>3.4049910640435491E-3</v>
      </c>
      <c r="M76" s="63">
        <v>0.10793788562949526</v>
      </c>
      <c r="N76" s="63">
        <v>2.3129038606618232E-2</v>
      </c>
      <c r="O76" s="63">
        <v>1.6155909414477022E-2</v>
      </c>
      <c r="P76" s="63">
        <v>8.3295197530916174E-2</v>
      </c>
      <c r="Q76" s="63">
        <v>-1.2820393224282419E-3</v>
      </c>
      <c r="R76" s="62">
        <v>4.2121110667861103E-2</v>
      </c>
      <c r="S76" s="62">
        <v>1</v>
      </c>
    </row>
    <row r="77" spans="1:19" x14ac:dyDescent="0.15">
      <c r="B77" s="102"/>
      <c r="C77" s="102">
        <v>7</v>
      </c>
      <c r="D77" s="65" t="s">
        <v>18</v>
      </c>
      <c r="E77" s="64">
        <v>2.7674707827423455E-3</v>
      </c>
      <c r="F77" s="63">
        <v>0.64770113618271197</v>
      </c>
      <c r="G77" s="63">
        <v>3.5219605848437911E-2</v>
      </c>
      <c r="H77" s="63">
        <v>1.0971989021631713E-2</v>
      </c>
      <c r="I77" s="63">
        <v>2.2281862632397943E-2</v>
      </c>
      <c r="J77" s="63">
        <v>1.2933300784813949E-4</v>
      </c>
      <c r="K77" s="62">
        <v>6.8662589191695836E-2</v>
      </c>
      <c r="L77" s="64">
        <v>2.9219355351233016E-3</v>
      </c>
      <c r="M77" s="63">
        <v>9.4157897059328671E-2</v>
      </c>
      <c r="N77" s="63">
        <v>1.9508190962397875E-2</v>
      </c>
      <c r="O77" s="63">
        <v>1.0865375908395364E-2</v>
      </c>
      <c r="P77" s="63">
        <v>5.7115444948614612E-2</v>
      </c>
      <c r="Q77" s="63">
        <v>-7.3817211440702687E-4</v>
      </c>
      <c r="R77" s="62">
        <v>2.8435341033081252E-2</v>
      </c>
      <c r="S77" s="62">
        <v>1</v>
      </c>
    </row>
    <row r="78" spans="1:19" x14ac:dyDescent="0.15">
      <c r="B78" s="102"/>
      <c r="C78" s="102">
        <v>8</v>
      </c>
      <c r="D78" s="65" t="s">
        <v>17</v>
      </c>
      <c r="E78" s="64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2">
        <v>0</v>
      </c>
      <c r="L78" s="64">
        <v>0</v>
      </c>
      <c r="M78" s="63">
        <v>0</v>
      </c>
      <c r="N78" s="63">
        <v>0</v>
      </c>
      <c r="O78" s="63">
        <v>0</v>
      </c>
      <c r="P78" s="63">
        <v>0</v>
      </c>
      <c r="Q78" s="63">
        <v>0</v>
      </c>
      <c r="R78" s="62">
        <v>0</v>
      </c>
      <c r="S78" s="62">
        <v>1</v>
      </c>
    </row>
    <row r="79" spans="1:19" x14ac:dyDescent="0.15">
      <c r="B79" s="102"/>
      <c r="C79" s="102">
        <v>9</v>
      </c>
      <c r="D79" s="65" t="s">
        <v>16</v>
      </c>
      <c r="E79" s="64">
        <v>1.4384215281790923E-2</v>
      </c>
      <c r="F79" s="63">
        <v>0.22915863135846395</v>
      </c>
      <c r="G79" s="63">
        <v>4.3484504655093605E-2</v>
      </c>
      <c r="H79" s="63">
        <v>2.9031723144363489E-2</v>
      </c>
      <c r="I79" s="63">
        <v>6.635057234895983E-2</v>
      </c>
      <c r="J79" s="63">
        <v>2.9005593001305572E-3</v>
      </c>
      <c r="K79" s="62">
        <v>0.16689659272744328</v>
      </c>
      <c r="L79" s="64">
        <v>5.5480152975303882E-3</v>
      </c>
      <c r="M79" s="63">
        <v>0.18706311758596494</v>
      </c>
      <c r="N79" s="63">
        <v>3.7198391877954429E-2</v>
      </c>
      <c r="O79" s="63">
        <v>2.5053894170030188E-2</v>
      </c>
      <c r="P79" s="63">
        <v>0.12810050728083303</v>
      </c>
      <c r="Q79" s="63">
        <v>-1.8686335579142558E-3</v>
      </c>
      <c r="R79" s="62">
        <v>6.6697908529355726E-2</v>
      </c>
      <c r="S79" s="62">
        <v>1</v>
      </c>
    </row>
    <row r="80" spans="1:19" x14ac:dyDescent="0.15">
      <c r="B80" s="102"/>
      <c r="C80" s="102">
        <v>10</v>
      </c>
      <c r="D80" s="65" t="s">
        <v>15</v>
      </c>
      <c r="E80" s="64">
        <v>9.7164219711733096E-3</v>
      </c>
      <c r="F80" s="63">
        <v>0.55017552541648218</v>
      </c>
      <c r="G80" s="63">
        <v>4.7054455143572683E-2</v>
      </c>
      <c r="H80" s="63">
        <v>2.3218832116548745E-2</v>
      </c>
      <c r="I80" s="63">
        <v>0.1301167935905965</v>
      </c>
      <c r="J80" s="63">
        <v>-3.4403872058833701E-4</v>
      </c>
      <c r="K80" s="62">
        <v>4.6674363808943742E-2</v>
      </c>
      <c r="L80" s="64">
        <v>3.0540207534799778E-3</v>
      </c>
      <c r="M80" s="63">
        <v>9.8518468430332795E-2</v>
      </c>
      <c r="N80" s="63">
        <v>2.0285784598481734E-2</v>
      </c>
      <c r="O80" s="63">
        <v>8.297970040788619E-3</v>
      </c>
      <c r="P80" s="63">
        <v>4.4575743547201709E-2</v>
      </c>
      <c r="Q80" s="63">
        <v>-4.3343469486183762E-4</v>
      </c>
      <c r="R80" s="62">
        <v>1.9089093997847865E-2</v>
      </c>
      <c r="S80" s="62">
        <v>1</v>
      </c>
    </row>
    <row r="81" spans="2:19" x14ac:dyDescent="0.15">
      <c r="B81" s="102"/>
      <c r="C81" s="102">
        <v>11</v>
      </c>
      <c r="D81" s="65" t="s">
        <v>14</v>
      </c>
      <c r="E81" s="64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2">
        <v>0</v>
      </c>
      <c r="L81" s="64">
        <v>0</v>
      </c>
      <c r="M81" s="63">
        <v>0</v>
      </c>
      <c r="N81" s="63">
        <v>0</v>
      </c>
      <c r="O81" s="63">
        <v>0</v>
      </c>
      <c r="P81" s="63">
        <v>0</v>
      </c>
      <c r="Q81" s="63">
        <v>0</v>
      </c>
      <c r="R81" s="62">
        <v>0</v>
      </c>
      <c r="S81" s="62">
        <v>0</v>
      </c>
    </row>
    <row r="82" spans="2:19" x14ac:dyDescent="0.15">
      <c r="B82" s="102"/>
      <c r="C82" s="102">
        <v>12</v>
      </c>
      <c r="D82" s="65" t="s">
        <v>13</v>
      </c>
      <c r="E82" s="64">
        <v>3.2725144104943468E-2</v>
      </c>
      <c r="F82" s="63">
        <v>0.35440617343445047</v>
      </c>
      <c r="G82" s="63">
        <v>0.35065491470807025</v>
      </c>
      <c r="H82" s="63">
        <v>1.3034926608164509E-2</v>
      </c>
      <c r="I82" s="63">
        <v>6.4715670101534312E-2</v>
      </c>
      <c r="J82" s="63">
        <v>7.0866527463119306E-5</v>
      </c>
      <c r="K82" s="62">
        <v>4.386540143266765E-2</v>
      </c>
      <c r="L82" s="64">
        <v>2.1514940513884615E-3</v>
      </c>
      <c r="M82" s="63">
        <v>6.1640857096613322E-2</v>
      </c>
      <c r="N82" s="63">
        <v>1.5066341643486737E-2</v>
      </c>
      <c r="O82" s="63">
        <v>7.1372119979703965E-3</v>
      </c>
      <c r="P82" s="63">
        <v>3.6800275132433398E-2</v>
      </c>
      <c r="Q82" s="63">
        <v>-4.8607707064149874E-4</v>
      </c>
      <c r="R82" s="62">
        <v>1.8216800231455371E-2</v>
      </c>
      <c r="S82" s="62">
        <v>1</v>
      </c>
    </row>
    <row r="83" spans="2:19" x14ac:dyDescent="0.15">
      <c r="B83" s="92"/>
      <c r="C83" s="92">
        <v>13</v>
      </c>
      <c r="D83" s="57" t="s">
        <v>12</v>
      </c>
      <c r="E83" s="56">
        <v>6.6531049396768571E-3</v>
      </c>
      <c r="F83" s="55">
        <v>0.15590785396146087</v>
      </c>
      <c r="G83" s="55">
        <v>6.4347438187962083E-2</v>
      </c>
      <c r="H83" s="55">
        <v>7.2821339323073109E-2</v>
      </c>
      <c r="I83" s="55">
        <v>0.12156004449021887</v>
      </c>
      <c r="J83" s="55">
        <v>-2.1080856439145823E-4</v>
      </c>
      <c r="K83" s="54">
        <v>0.14520654501929914</v>
      </c>
      <c r="L83" s="56">
        <v>6.0781106468599799E-3</v>
      </c>
      <c r="M83" s="55">
        <v>0.18472336792521152</v>
      </c>
      <c r="N83" s="55">
        <v>4.1972683930359786E-2</v>
      </c>
      <c r="O83" s="55">
        <v>2.3164171272982297E-2</v>
      </c>
      <c r="P83" s="55">
        <v>0.1192508140309116</v>
      </c>
      <c r="Q83" s="55">
        <v>-1.6553483426010596E-3</v>
      </c>
      <c r="R83" s="54">
        <v>6.018068317897661E-2</v>
      </c>
      <c r="S83" s="54">
        <v>1</v>
      </c>
    </row>
    <row r="84" spans="2:19" x14ac:dyDescent="0.15">
      <c r="B84" s="82" t="s">
        <v>25</v>
      </c>
      <c r="C84" s="82">
        <v>1</v>
      </c>
      <c r="D84" s="71" t="s">
        <v>24</v>
      </c>
      <c r="E84" s="70">
        <v>1.3372327674498991E-4</v>
      </c>
      <c r="F84" s="69">
        <v>3.2929188467303843E-3</v>
      </c>
      <c r="G84" s="69">
        <v>4.9273517344837708E-4</v>
      </c>
      <c r="H84" s="69">
        <v>3.8637681997175755E-4</v>
      </c>
      <c r="I84" s="69">
        <v>2.0557774882644189E-3</v>
      </c>
      <c r="J84" s="69">
        <v>-8.7612264576595388E-5</v>
      </c>
      <c r="K84" s="68">
        <v>3.5970725652649913E-3</v>
      </c>
      <c r="L84" s="70">
        <v>1.3434798149624649E-2</v>
      </c>
      <c r="M84" s="69">
        <v>0.51098179024184365</v>
      </c>
      <c r="N84" s="69">
        <v>6.1214293580579823E-2</v>
      </c>
      <c r="O84" s="69">
        <v>3.2700024700390636E-2</v>
      </c>
      <c r="P84" s="69">
        <v>0.16559750603046619</v>
      </c>
      <c r="Q84" s="69">
        <v>1.2437517738439931E-2</v>
      </c>
      <c r="R84" s="68">
        <v>0.19376307765280687</v>
      </c>
      <c r="S84" s="68">
        <v>1</v>
      </c>
    </row>
    <row r="85" spans="2:19" x14ac:dyDescent="0.15">
      <c r="B85" s="102"/>
      <c r="C85" s="102">
        <v>2</v>
      </c>
      <c r="D85" s="65" t="s">
        <v>23</v>
      </c>
      <c r="E85" s="64">
        <v>1.7510877646445433E-4</v>
      </c>
      <c r="F85" s="63">
        <v>4.4944179796953306E-3</v>
      </c>
      <c r="G85" s="63">
        <v>6.7978260160026806E-4</v>
      </c>
      <c r="H85" s="63">
        <v>4.9659828966083916E-4</v>
      </c>
      <c r="I85" s="63">
        <v>2.6068567998213765E-3</v>
      </c>
      <c r="J85" s="63">
        <v>-1.1486221206549814E-4</v>
      </c>
      <c r="K85" s="62">
        <v>4.5994783070383953E-3</v>
      </c>
      <c r="L85" s="64">
        <v>1.0725990921303882E-2</v>
      </c>
      <c r="M85" s="63">
        <v>0.42170608577854335</v>
      </c>
      <c r="N85" s="63">
        <v>7.8608794641321728E-2</v>
      </c>
      <c r="O85" s="63">
        <v>4.3795851364689095E-2</v>
      </c>
      <c r="P85" s="63">
        <v>0.19010593779088536</v>
      </c>
      <c r="Q85" s="63">
        <v>-4.2508550592721484E-3</v>
      </c>
      <c r="R85" s="62">
        <v>0.24637081402031355</v>
      </c>
      <c r="S85" s="62">
        <v>1</v>
      </c>
    </row>
    <row r="86" spans="2:19" x14ac:dyDescent="0.15">
      <c r="B86" s="102"/>
      <c r="C86" s="102">
        <v>3</v>
      </c>
      <c r="D86" s="65" t="s">
        <v>22</v>
      </c>
      <c r="E86" s="64">
        <v>1.0663372751187411E-4</v>
      </c>
      <c r="F86" s="63">
        <v>2.495413201895804E-3</v>
      </c>
      <c r="G86" s="63">
        <v>3.9507275415573434E-4</v>
      </c>
      <c r="H86" s="63">
        <v>2.9728244813552809E-4</v>
      </c>
      <c r="I86" s="63">
        <v>1.6526844485144937E-3</v>
      </c>
      <c r="J86" s="63">
        <v>-6.6191965304715695E-5</v>
      </c>
      <c r="K86" s="62">
        <v>2.5733274844790812E-3</v>
      </c>
      <c r="L86" s="64">
        <v>1.4294786829225367E-2</v>
      </c>
      <c r="M86" s="63">
        <v>0.41557745952083941</v>
      </c>
      <c r="N86" s="63">
        <v>7.8806449837992051E-2</v>
      </c>
      <c r="O86" s="63">
        <v>6.1786441301018603E-2</v>
      </c>
      <c r="P86" s="63">
        <v>0.28223779573723923</v>
      </c>
      <c r="Q86" s="63">
        <v>-7.0797789541969542E-3</v>
      </c>
      <c r="R86" s="62">
        <v>0.1469226236284947</v>
      </c>
      <c r="S86" s="62">
        <v>1</v>
      </c>
    </row>
    <row r="87" spans="2:19" x14ac:dyDescent="0.15">
      <c r="B87" s="102"/>
      <c r="C87" s="102">
        <v>4</v>
      </c>
      <c r="D87" s="65" t="s">
        <v>21</v>
      </c>
      <c r="E87" s="64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2">
        <v>0</v>
      </c>
      <c r="L87" s="64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2">
        <v>0</v>
      </c>
      <c r="S87" s="62">
        <v>0</v>
      </c>
    </row>
    <row r="88" spans="2:19" x14ac:dyDescent="0.15">
      <c r="B88" s="102"/>
      <c r="C88" s="102">
        <v>5</v>
      </c>
      <c r="D88" s="65" t="s">
        <v>20</v>
      </c>
      <c r="E88" s="64">
        <v>1.099544188270207E-4</v>
      </c>
      <c r="F88" s="63">
        <v>2.5071094031314293E-3</v>
      </c>
      <c r="G88" s="63">
        <v>3.7881551992336956E-4</v>
      </c>
      <c r="H88" s="63">
        <v>2.39644610697994E-4</v>
      </c>
      <c r="I88" s="63">
        <v>1.4371175609221927E-3</v>
      </c>
      <c r="J88" s="63">
        <v>-3.9109675594873137E-5</v>
      </c>
      <c r="K88" s="62">
        <v>1.9313620545164285E-3</v>
      </c>
      <c r="L88" s="64">
        <v>1.0898777275126574E-2</v>
      </c>
      <c r="M88" s="63">
        <v>0.61925309040023635</v>
      </c>
      <c r="N88" s="63">
        <v>0.11268796764967082</v>
      </c>
      <c r="O88" s="63">
        <v>2.6234393224403373E-2</v>
      </c>
      <c r="P88" s="63">
        <v>0.11507756276798371</v>
      </c>
      <c r="Q88" s="63">
        <v>-1.2074566303050421E-3</v>
      </c>
      <c r="R88" s="62">
        <v>0.11049077142046065</v>
      </c>
      <c r="S88" s="62">
        <v>1</v>
      </c>
    </row>
    <row r="89" spans="2:19" x14ac:dyDescent="0.15">
      <c r="B89" s="102"/>
      <c r="C89" s="102">
        <v>6</v>
      </c>
      <c r="D89" s="65" t="s">
        <v>19</v>
      </c>
      <c r="E89" s="64">
        <v>4.7710505639086769E-5</v>
      </c>
      <c r="F89" s="63">
        <v>1.0556203059785265E-3</v>
      </c>
      <c r="G89" s="63">
        <v>1.7511442003138072E-4</v>
      </c>
      <c r="H89" s="63">
        <v>1.1959268911856029E-4</v>
      </c>
      <c r="I89" s="63">
        <v>7.2120542342784893E-4</v>
      </c>
      <c r="J89" s="63">
        <v>-2.3228358151616005E-5</v>
      </c>
      <c r="K89" s="62">
        <v>9.7731590870927696E-4</v>
      </c>
      <c r="L89" s="64">
        <v>2.3759293567725541E-2</v>
      </c>
      <c r="M89" s="63">
        <v>0.66376516536455099</v>
      </c>
      <c r="N89" s="63">
        <v>5.1255336495835344E-2</v>
      </c>
      <c r="O89" s="63">
        <v>3.1871201881291673E-2</v>
      </c>
      <c r="P89" s="63">
        <v>0.16889103188141127</v>
      </c>
      <c r="Q89" s="63">
        <v>1.2020537388484109E-3</v>
      </c>
      <c r="R89" s="62">
        <v>5.6182586175583714E-2</v>
      </c>
      <c r="S89" s="62">
        <v>1</v>
      </c>
    </row>
    <row r="90" spans="2:19" x14ac:dyDescent="0.15">
      <c r="B90" s="102"/>
      <c r="C90" s="102">
        <v>7</v>
      </c>
      <c r="D90" s="65" t="s">
        <v>18</v>
      </c>
      <c r="E90" s="64">
        <v>5.5920580955361624E-5</v>
      </c>
      <c r="F90" s="63">
        <v>1.3567819367977763E-3</v>
      </c>
      <c r="G90" s="63">
        <v>1.9422069820335789E-4</v>
      </c>
      <c r="H90" s="63">
        <v>1.0859133427837384E-4</v>
      </c>
      <c r="I90" s="63">
        <v>6.4359003736838766E-4</v>
      </c>
      <c r="J90" s="63">
        <v>-1.1884677017052496E-5</v>
      </c>
      <c r="K90" s="62">
        <v>7.7446246121922618E-4</v>
      </c>
      <c r="L90" s="64">
        <v>5.4385081360292251E-3</v>
      </c>
      <c r="M90" s="63">
        <v>0.77106252329991676</v>
      </c>
      <c r="N90" s="63">
        <v>6.9305635346181296E-2</v>
      </c>
      <c r="O90" s="63">
        <v>1.8565855394340563E-2</v>
      </c>
      <c r="P90" s="63">
        <v>7.7856405565907824E-2</v>
      </c>
      <c r="Q90" s="63">
        <v>-2.941580428641708E-4</v>
      </c>
      <c r="R90" s="62">
        <v>5.4943547928682966E-2</v>
      </c>
      <c r="S90" s="62">
        <v>1</v>
      </c>
    </row>
    <row r="91" spans="2:19" x14ac:dyDescent="0.15">
      <c r="B91" s="102"/>
      <c r="C91" s="102">
        <v>8</v>
      </c>
      <c r="D91" s="65" t="s">
        <v>17</v>
      </c>
      <c r="E91" s="64">
        <v>2.4991105893379743E-5</v>
      </c>
      <c r="F91" s="63">
        <v>5.6681042054195505E-4</v>
      </c>
      <c r="G91" s="63">
        <v>7.8651840469269054E-5</v>
      </c>
      <c r="H91" s="63">
        <v>4.1576748745685783E-5</v>
      </c>
      <c r="I91" s="63">
        <v>2.7325780954154101E-4</v>
      </c>
      <c r="J91" s="63">
        <v>-1.9971233777397002E-6</v>
      </c>
      <c r="K91" s="62">
        <v>2.4298119455412734E-4</v>
      </c>
      <c r="L91" s="64">
        <v>2.7246481125547013E-3</v>
      </c>
      <c r="M91" s="63">
        <v>0.85611662533179289</v>
      </c>
      <c r="N91" s="63">
        <v>2.5974760775101562E-2</v>
      </c>
      <c r="O91" s="63">
        <v>6.1902653046247832E-3</v>
      </c>
      <c r="P91" s="63">
        <v>9.0637776985464935E-2</v>
      </c>
      <c r="Q91" s="63">
        <v>-2.9736558731474622E-5</v>
      </c>
      <c r="R91" s="62">
        <v>1.7159388052824256E-2</v>
      </c>
      <c r="S91" s="62">
        <v>1</v>
      </c>
    </row>
    <row r="92" spans="2:19" x14ac:dyDescent="0.15">
      <c r="B92" s="102"/>
      <c r="C92" s="102">
        <v>9</v>
      </c>
      <c r="D92" s="65" t="s">
        <v>16</v>
      </c>
      <c r="E92" s="64">
        <v>9.7181484735518912E-5</v>
      </c>
      <c r="F92" s="63">
        <v>2.2277344644449806E-3</v>
      </c>
      <c r="G92" s="63">
        <v>3.3429657011617311E-4</v>
      </c>
      <c r="H92" s="63">
        <v>2.2191391353637409E-4</v>
      </c>
      <c r="I92" s="63">
        <v>1.2463553776972387E-3</v>
      </c>
      <c r="J92" s="63">
        <v>-3.4152059644993433E-5</v>
      </c>
      <c r="K92" s="62">
        <v>1.7344190538801825E-3</v>
      </c>
      <c r="L92" s="64">
        <v>1.9374250992565043E-2</v>
      </c>
      <c r="M92" s="63">
        <v>0.5538029266104878</v>
      </c>
      <c r="N92" s="63">
        <v>0.1032818984544388</v>
      </c>
      <c r="O92" s="63">
        <v>4.1724338634294804E-2</v>
      </c>
      <c r="P92" s="63">
        <v>0.1558937641735087</v>
      </c>
      <c r="Q92" s="63">
        <v>1.0256127986096267E-3</v>
      </c>
      <c r="R92" s="62">
        <v>0.11906945953132986</v>
      </c>
      <c r="S92" s="62">
        <v>1</v>
      </c>
    </row>
    <row r="93" spans="2:19" x14ac:dyDescent="0.15">
      <c r="B93" s="102"/>
      <c r="C93" s="102">
        <v>10</v>
      </c>
      <c r="D93" s="65" t="s">
        <v>15</v>
      </c>
      <c r="E93" s="64">
        <v>6.2958723285283584E-5</v>
      </c>
      <c r="F93" s="63">
        <v>1.453512095822708E-3</v>
      </c>
      <c r="G93" s="63">
        <v>2.3255823452304856E-4</v>
      </c>
      <c r="H93" s="63">
        <v>1.2260643323295343E-4</v>
      </c>
      <c r="I93" s="63">
        <v>8.9535277669333538E-4</v>
      </c>
      <c r="J93" s="63">
        <v>-6.6421635724136944E-6</v>
      </c>
      <c r="K93" s="62">
        <v>6.001240817979322E-4</v>
      </c>
      <c r="L93" s="64">
        <v>1.0620246374607682E-2</v>
      </c>
      <c r="M93" s="63">
        <v>0.45610888528528798</v>
      </c>
      <c r="N93" s="63">
        <v>0.10361797913120487</v>
      </c>
      <c r="O93" s="63">
        <v>4.1377484209225428E-2</v>
      </c>
      <c r="P93" s="63">
        <v>0.34282278499400842</v>
      </c>
      <c r="Q93" s="63">
        <v>-7.9873007879101439E-4</v>
      </c>
      <c r="R93" s="62">
        <v>4.2890879902673797E-2</v>
      </c>
      <c r="S93" s="62">
        <v>1</v>
      </c>
    </row>
    <row r="94" spans="2:19" x14ac:dyDescent="0.15">
      <c r="B94" s="102"/>
      <c r="C94" s="102">
        <v>11</v>
      </c>
      <c r="D94" s="65" t="s">
        <v>14</v>
      </c>
      <c r="E94" s="64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2">
        <v>0</v>
      </c>
      <c r="L94" s="64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2">
        <v>0</v>
      </c>
      <c r="S94" s="62">
        <v>0</v>
      </c>
    </row>
    <row r="95" spans="2:19" x14ac:dyDescent="0.15">
      <c r="B95" s="102"/>
      <c r="C95" s="102">
        <v>12</v>
      </c>
      <c r="D95" s="65" t="s">
        <v>13</v>
      </c>
      <c r="E95" s="64">
        <v>4.4181370791394892E-5</v>
      </c>
      <c r="F95" s="63">
        <v>9.700641098011175E-4</v>
      </c>
      <c r="G95" s="63">
        <v>1.5788861875249709E-4</v>
      </c>
      <c r="H95" s="63">
        <v>8.7854435827210682E-5</v>
      </c>
      <c r="I95" s="63">
        <v>6.0268010613308612E-4</v>
      </c>
      <c r="J95" s="63">
        <v>-8.8491095190146808E-6</v>
      </c>
      <c r="K95" s="62">
        <v>5.5689703840365763E-4</v>
      </c>
      <c r="L95" s="64">
        <v>2.6710146326353164E-2</v>
      </c>
      <c r="M95" s="63">
        <v>0.393173754975783</v>
      </c>
      <c r="N95" s="63">
        <v>0.36655496374513324</v>
      </c>
      <c r="O95" s="63">
        <v>3.1499304232593069E-2</v>
      </c>
      <c r="P95" s="63">
        <v>0.14339653653431272</v>
      </c>
      <c r="Q95" s="63">
        <v>-2.5353159575473757E-4</v>
      </c>
      <c r="R95" s="62">
        <v>3.6508109211389646E-2</v>
      </c>
      <c r="S95" s="62">
        <v>1</v>
      </c>
    </row>
    <row r="96" spans="2:19" x14ac:dyDescent="0.15">
      <c r="B96" s="92"/>
      <c r="C96" s="92">
        <v>13</v>
      </c>
      <c r="D96" s="57" t="s">
        <v>12</v>
      </c>
      <c r="E96" s="56">
        <v>1.1739440930901518E-4</v>
      </c>
      <c r="F96" s="55">
        <v>2.6749756370329785E-3</v>
      </c>
      <c r="G96" s="55">
        <v>4.0610859109083808E-4</v>
      </c>
      <c r="H96" s="55">
        <v>2.479662261764303E-4</v>
      </c>
      <c r="I96" s="55">
        <v>1.5474500273239284E-3</v>
      </c>
      <c r="J96" s="55">
        <v>-3.4406913128765278E-5</v>
      </c>
      <c r="K96" s="54">
        <v>1.8270601746634171E-3</v>
      </c>
      <c r="L96" s="56">
        <v>1.2228754910541543E-2</v>
      </c>
      <c r="M96" s="55">
        <v>0.39257797124932153</v>
      </c>
      <c r="N96" s="55">
        <v>0.12012010525009507</v>
      </c>
      <c r="O96" s="55">
        <v>9.6906223755247753E-2</v>
      </c>
      <c r="P96" s="55">
        <v>0.25945161343205825</v>
      </c>
      <c r="Q96" s="55">
        <v>-9.0082158950936895E-4</v>
      </c>
      <c r="R96" s="54">
        <v>0.11282960483977741</v>
      </c>
      <c r="S96" s="54">
        <v>1</v>
      </c>
    </row>
    <row r="97" spans="2:19" x14ac:dyDescent="0.15">
      <c r="B97" s="123"/>
      <c r="C97" s="122"/>
      <c r="D97" s="121" t="s">
        <v>58</v>
      </c>
      <c r="E97" s="119">
        <v>2.1214651055541584E-4</v>
      </c>
      <c r="F97" s="119">
        <v>5.4525424488376106E-3</v>
      </c>
      <c r="G97" s="119">
        <v>1.0819328752668721E-3</v>
      </c>
      <c r="H97" s="119">
        <v>5.4331693629928166E-4</v>
      </c>
      <c r="I97" s="119">
        <v>2.5102668035992788E-3</v>
      </c>
      <c r="J97" s="119">
        <v>-8.9958844588260516E-5</v>
      </c>
      <c r="K97" s="118">
        <v>5.8388561336849857E-3</v>
      </c>
      <c r="L97" s="119">
        <v>1.4207855356219164E-2</v>
      </c>
      <c r="M97" s="119">
        <v>0.42740272756208214</v>
      </c>
      <c r="N97" s="119">
        <v>9.9728382311921437E-2</v>
      </c>
      <c r="O97" s="119">
        <v>5.3907312318549519E-2</v>
      </c>
      <c r="P97" s="119">
        <v>0.24819846751189945</v>
      </c>
      <c r="Q97" s="119">
        <v>-4.9501695274704457E-3</v>
      </c>
      <c r="R97" s="118">
        <v>0.1459563216031437</v>
      </c>
      <c r="S97" s="118">
        <v>1</v>
      </c>
    </row>
    <row r="98" spans="2:19" x14ac:dyDescent="0.15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</row>
    <row r="99" spans="2:19" x14ac:dyDescent="0.15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</row>
    <row r="100" spans="2:19" x14ac:dyDescent="0.15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</row>
    <row r="101" spans="2:19" x14ac:dyDescent="0.15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</row>
    <row r="102" spans="2:19" x14ac:dyDescent="0.15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</row>
    <row r="103" spans="2:19" x14ac:dyDescent="0.15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</row>
    <row r="104" spans="2:19" x14ac:dyDescent="0.15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</row>
    <row r="105" spans="2:19" x14ac:dyDescent="0.15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</row>
    <row r="106" spans="2:19" x14ac:dyDescent="0.15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</row>
    <row r="107" spans="2:19" x14ac:dyDescent="0.15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</row>
    <row r="108" spans="2:19" x14ac:dyDescent="0.15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</row>
    <row r="109" spans="2:19" x14ac:dyDescent="0.15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</row>
    <row r="110" spans="2:19" x14ac:dyDescent="0.15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</row>
    <row r="111" spans="2:19" x14ac:dyDescent="0.15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</row>
    <row r="112" spans="2:19" x14ac:dyDescent="0.15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</row>
    <row r="113" spans="2:19" x14ac:dyDescent="0.15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</row>
    <row r="114" spans="2:19" x14ac:dyDescent="0.15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</row>
    <row r="115" spans="2:19" x14ac:dyDescent="0.15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</row>
    <row r="116" spans="2:19" x14ac:dyDescent="0.15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</row>
    <row r="117" spans="2:19" x14ac:dyDescent="0.15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</row>
    <row r="118" spans="2:19" x14ac:dyDescent="0.15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</row>
    <row r="119" spans="2:19" x14ac:dyDescent="0.15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</row>
    <row r="120" spans="2:19" x14ac:dyDescent="0.15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</row>
    <row r="121" spans="2:19" x14ac:dyDescent="0.15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</row>
    <row r="122" spans="2:19" x14ac:dyDescent="0.15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</row>
    <row r="123" spans="2:19" x14ac:dyDescent="0.15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</row>
    <row r="124" spans="2:19" x14ac:dyDescent="0.15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</row>
    <row r="125" spans="2:19" x14ac:dyDescent="0.15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</row>
    <row r="126" spans="2:19" x14ac:dyDescent="0.15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</row>
    <row r="127" spans="2:19" x14ac:dyDescent="0.15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</row>
    <row r="128" spans="2:19" x14ac:dyDescent="0.15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</row>
    <row r="129" spans="2:19" x14ac:dyDescent="0.15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</row>
    <row r="130" spans="2:19" x14ac:dyDescent="0.15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</row>
    <row r="131" spans="2:19" x14ac:dyDescent="0.15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</row>
    <row r="132" spans="2:19" x14ac:dyDescent="0.15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</row>
    <row r="133" spans="2:19" x14ac:dyDescent="0.15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</row>
    <row r="134" spans="2:19" x14ac:dyDescent="0.15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</row>
    <row r="135" spans="2:19" x14ac:dyDescent="0.15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</row>
    <row r="136" spans="2:19" x14ac:dyDescent="0.15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</row>
    <row r="137" spans="2:19" x14ac:dyDescent="0.15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</row>
    <row r="138" spans="2:19" x14ac:dyDescent="0.15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</row>
    <row r="139" spans="2:19" x14ac:dyDescent="0.15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</row>
    <row r="140" spans="2:19" x14ac:dyDescent="0.1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</row>
    <row r="141" spans="2:19" x14ac:dyDescent="0.15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</row>
    <row r="142" spans="2:19" x14ac:dyDescent="0.15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</row>
    <row r="143" spans="2:19" x14ac:dyDescent="0.15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</row>
    <row r="144" spans="2:19" x14ac:dyDescent="0.15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</row>
    <row r="145" spans="2:19" x14ac:dyDescent="0.15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</row>
    <row r="146" spans="2:19" x14ac:dyDescent="0.15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</row>
    <row r="147" spans="2:19" x14ac:dyDescent="0.15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</row>
    <row r="148" spans="2:19" x14ac:dyDescent="0.15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</row>
    <row r="149" spans="2:19" x14ac:dyDescent="0.15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</row>
    <row r="150" spans="2:19" x14ac:dyDescent="0.15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</row>
    <row r="151" spans="2:19" x14ac:dyDescent="0.15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</row>
    <row r="152" spans="2:19" x14ac:dyDescent="0.15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</row>
    <row r="153" spans="2:19" x14ac:dyDescent="0.15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</row>
    <row r="154" spans="2:19" x14ac:dyDescent="0.15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</row>
    <row r="155" spans="2:19" x14ac:dyDescent="0.15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</row>
    <row r="156" spans="2:19" x14ac:dyDescent="0.15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</row>
    <row r="157" spans="2:19" x14ac:dyDescent="0.15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</row>
    <row r="158" spans="2:19" x14ac:dyDescent="0.15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</row>
    <row r="159" spans="2:19" x14ac:dyDescent="0.15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</row>
    <row r="160" spans="2:19" x14ac:dyDescent="0.15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</row>
    <row r="161" spans="2:19" x14ac:dyDescent="0.15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</row>
    <row r="162" spans="2:19" x14ac:dyDescent="0.15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</row>
    <row r="163" spans="2:19" x14ac:dyDescent="0.15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</row>
    <row r="164" spans="2:19" x14ac:dyDescent="0.15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</row>
    <row r="165" spans="2:19" x14ac:dyDescent="0.15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</row>
    <row r="166" spans="2:19" x14ac:dyDescent="0.15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</row>
    <row r="167" spans="2:19" x14ac:dyDescent="0.15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</row>
    <row r="168" spans="2:19" x14ac:dyDescent="0.15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</row>
    <row r="169" spans="2:19" x14ac:dyDescent="0.15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</row>
    <row r="170" spans="2:19" x14ac:dyDescent="0.15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</row>
    <row r="171" spans="2:19" x14ac:dyDescent="0.15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</row>
    <row r="172" spans="2:19" x14ac:dyDescent="0.15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</row>
    <row r="173" spans="2:19" x14ac:dyDescent="0.15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</row>
    <row r="174" spans="2:19" x14ac:dyDescent="0.15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</row>
    <row r="175" spans="2:19" x14ac:dyDescent="0.15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</row>
    <row r="176" spans="2:19" x14ac:dyDescent="0.15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</row>
    <row r="177" spans="2:19" x14ac:dyDescent="0.15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</row>
    <row r="178" spans="2:19" x14ac:dyDescent="0.15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2:19" x14ac:dyDescent="0.15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2:19" x14ac:dyDescent="0.15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2:19" x14ac:dyDescent="0.15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2:19" x14ac:dyDescent="0.15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2:19" x14ac:dyDescent="0.15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2:19" x14ac:dyDescent="0.15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2:19" x14ac:dyDescent="0.15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</row>
    <row r="186" spans="2:19" x14ac:dyDescent="0.15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</row>
    <row r="187" spans="2:19" x14ac:dyDescent="0.15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</row>
    <row r="188" spans="2:19" x14ac:dyDescent="0.15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</row>
    <row r="189" spans="2:19" x14ac:dyDescent="0.15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</row>
    <row r="190" spans="2:19" x14ac:dyDescent="0.15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</row>
    <row r="191" spans="2:19" x14ac:dyDescent="0.15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</row>
    <row r="192" spans="2:19" x14ac:dyDescent="0.15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</row>
    <row r="193" spans="2:19" x14ac:dyDescent="0.15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</row>
    <row r="194" spans="2:19" x14ac:dyDescent="0.15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</row>
    <row r="195" spans="2:19" x14ac:dyDescent="0.15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</row>
    <row r="196" spans="2:19" x14ac:dyDescent="0.15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</row>
    <row r="197" spans="2:19" x14ac:dyDescent="0.15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</row>
    <row r="198" spans="2:19" x14ac:dyDescent="0.15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</row>
    <row r="199" spans="2:19" x14ac:dyDescent="0.15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</row>
    <row r="200" spans="2:19" x14ac:dyDescent="0.15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</row>
    <row r="201" spans="2:19" x14ac:dyDescent="0.1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</row>
    <row r="202" spans="2:19" x14ac:dyDescent="0.15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</row>
    <row r="203" spans="2:19" x14ac:dyDescent="0.15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</row>
    <row r="204" spans="2:19" x14ac:dyDescent="0.15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</row>
    <row r="205" spans="2:19" x14ac:dyDescent="0.15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</row>
    <row r="206" spans="2:19" x14ac:dyDescent="0.15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</row>
    <row r="207" spans="2:19" x14ac:dyDescent="0.15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</row>
    <row r="208" spans="2:19" x14ac:dyDescent="0.15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</row>
    <row r="209" spans="2:19" x14ac:dyDescent="0.15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</row>
    <row r="210" spans="2:19" x14ac:dyDescent="0.15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</row>
    <row r="211" spans="2:19" x14ac:dyDescent="0.15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</row>
    <row r="212" spans="2:19" x14ac:dyDescent="0.15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</row>
    <row r="213" spans="2:19" x14ac:dyDescent="0.15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</row>
    <row r="214" spans="2:19" x14ac:dyDescent="0.15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</row>
    <row r="215" spans="2:19" x14ac:dyDescent="0.15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</row>
    <row r="216" spans="2:19" x14ac:dyDescent="0.15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</row>
    <row r="217" spans="2:19" x14ac:dyDescent="0.15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</row>
    <row r="218" spans="2:19" x14ac:dyDescent="0.15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</row>
    <row r="219" spans="2:19" x14ac:dyDescent="0.15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</row>
    <row r="220" spans="2:19" x14ac:dyDescent="0.15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</row>
    <row r="221" spans="2:19" x14ac:dyDescent="0.15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</row>
    <row r="222" spans="2:19" x14ac:dyDescent="0.15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</row>
    <row r="223" spans="2:19" x14ac:dyDescent="0.15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</row>
    <row r="224" spans="2:19" x14ac:dyDescent="0.15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</row>
    <row r="225" spans="2:19" x14ac:dyDescent="0.15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</row>
    <row r="226" spans="2:19" x14ac:dyDescent="0.15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</row>
    <row r="227" spans="2:19" x14ac:dyDescent="0.15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</row>
    <row r="228" spans="2:19" x14ac:dyDescent="0.15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</row>
    <row r="229" spans="2:19" x14ac:dyDescent="0.15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</row>
    <row r="230" spans="2:19" x14ac:dyDescent="0.15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</row>
    <row r="231" spans="2:19" x14ac:dyDescent="0.15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</row>
    <row r="232" spans="2:19" x14ac:dyDescent="0.15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</row>
    <row r="233" spans="2:19" x14ac:dyDescent="0.15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</row>
    <row r="234" spans="2:19" x14ac:dyDescent="0.15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</row>
    <row r="235" spans="2:19" x14ac:dyDescent="0.15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</row>
    <row r="236" spans="2:19" x14ac:dyDescent="0.15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</row>
    <row r="237" spans="2:19" x14ac:dyDescent="0.15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</row>
    <row r="238" spans="2:19" x14ac:dyDescent="0.15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</row>
    <row r="239" spans="2:19" x14ac:dyDescent="0.15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</row>
    <row r="240" spans="2:19" x14ac:dyDescent="0.15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</row>
    <row r="241" spans="2:19" x14ac:dyDescent="0.15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</row>
    <row r="242" spans="2:19" x14ac:dyDescent="0.15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</row>
    <row r="243" spans="2:19" x14ac:dyDescent="0.15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</row>
    <row r="244" spans="2:19" x14ac:dyDescent="0.15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</row>
    <row r="245" spans="2:19" x14ac:dyDescent="0.15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</row>
    <row r="246" spans="2:19" x14ac:dyDescent="0.15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</row>
    <row r="247" spans="2:19" x14ac:dyDescent="0.15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</row>
    <row r="248" spans="2:19" x14ac:dyDescent="0.15"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</row>
    <row r="249" spans="2:19" x14ac:dyDescent="0.15"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</row>
    <row r="250" spans="2:19" x14ac:dyDescent="0.15"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</row>
    <row r="251" spans="2:19" x14ac:dyDescent="0.15"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</row>
    <row r="252" spans="2:19" x14ac:dyDescent="0.15"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</row>
    <row r="253" spans="2:19" x14ac:dyDescent="0.15"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</row>
    <row r="254" spans="2:19" x14ac:dyDescent="0.15"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</row>
    <row r="255" spans="2:19" x14ac:dyDescent="0.15"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</row>
    <row r="256" spans="2:19" x14ac:dyDescent="0.15"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</row>
    <row r="257" spans="2:19" x14ac:dyDescent="0.15"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</row>
    <row r="258" spans="2:19" x14ac:dyDescent="0.15"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</row>
    <row r="259" spans="2:19" x14ac:dyDescent="0.15"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</row>
    <row r="260" spans="2:19" x14ac:dyDescent="0.15"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</row>
    <row r="261" spans="2:19" x14ac:dyDescent="0.15"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</row>
    <row r="262" spans="2:19" x14ac:dyDescent="0.15"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</row>
    <row r="263" spans="2:19" x14ac:dyDescent="0.15"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</row>
    <row r="264" spans="2:19" x14ac:dyDescent="0.15"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</row>
    <row r="265" spans="2:19" x14ac:dyDescent="0.15"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</row>
    <row r="266" spans="2:19" x14ac:dyDescent="0.15"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</row>
    <row r="267" spans="2:19" x14ac:dyDescent="0.15"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</row>
    <row r="268" spans="2:19" x14ac:dyDescent="0.15"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</row>
    <row r="269" spans="2:19" x14ac:dyDescent="0.15"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</row>
    <row r="270" spans="2:19" x14ac:dyDescent="0.15"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</row>
    <row r="271" spans="2:19" x14ac:dyDescent="0.15"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</row>
    <row r="272" spans="2:19" x14ac:dyDescent="0.15"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</row>
    <row r="273" spans="2:19" x14ac:dyDescent="0.15"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</row>
    <row r="274" spans="2:19" x14ac:dyDescent="0.15"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</row>
    <row r="275" spans="2:19" x14ac:dyDescent="0.15"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</row>
    <row r="276" spans="2:19" x14ac:dyDescent="0.15"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</row>
    <row r="277" spans="2:19" x14ac:dyDescent="0.15"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</row>
    <row r="278" spans="2:19" x14ac:dyDescent="0.15"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</row>
    <row r="279" spans="2:19" x14ac:dyDescent="0.15"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</row>
    <row r="280" spans="2:19" x14ac:dyDescent="0.15"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</row>
    <row r="281" spans="2:19" x14ac:dyDescent="0.15"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</row>
    <row r="282" spans="2:19" x14ac:dyDescent="0.15"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</row>
    <row r="283" spans="2:19" x14ac:dyDescent="0.15"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</row>
    <row r="284" spans="2:19" x14ac:dyDescent="0.15"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</row>
    <row r="285" spans="2:19" x14ac:dyDescent="0.15"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</row>
    <row r="286" spans="2:19" x14ac:dyDescent="0.15"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</row>
    <row r="287" spans="2:19" x14ac:dyDescent="0.15"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</row>
    <row r="288" spans="2:19" x14ac:dyDescent="0.15"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</row>
    <row r="289" spans="2:19" x14ac:dyDescent="0.15"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</row>
    <row r="290" spans="2:19" x14ac:dyDescent="0.15"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</row>
    <row r="291" spans="2:19" x14ac:dyDescent="0.15"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</row>
    <row r="292" spans="2:19" x14ac:dyDescent="0.15"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</row>
    <row r="293" spans="2:19" x14ac:dyDescent="0.15"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</row>
    <row r="294" spans="2:19" x14ac:dyDescent="0.15"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</row>
    <row r="295" spans="2:19" x14ac:dyDescent="0.15"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</row>
    <row r="296" spans="2:19" x14ac:dyDescent="0.15"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</row>
    <row r="297" spans="2:19" x14ac:dyDescent="0.15"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</row>
    <row r="298" spans="2:19" x14ac:dyDescent="0.15"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</row>
    <row r="299" spans="2:19" x14ac:dyDescent="0.15"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</row>
    <row r="300" spans="2:19" x14ac:dyDescent="0.15"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</row>
    <row r="301" spans="2:19" x14ac:dyDescent="0.15"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</row>
    <row r="302" spans="2:19" x14ac:dyDescent="0.15"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</row>
    <row r="303" spans="2:19" x14ac:dyDescent="0.15"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</row>
    <row r="304" spans="2:19" x14ac:dyDescent="0.15"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</row>
    <row r="305" spans="2:19" x14ac:dyDescent="0.15"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</row>
    <row r="306" spans="2:19" x14ac:dyDescent="0.15"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</row>
    <row r="307" spans="2:19" x14ac:dyDescent="0.15"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</row>
    <row r="308" spans="2:19" x14ac:dyDescent="0.15"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</row>
    <row r="309" spans="2:19" x14ac:dyDescent="0.15"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</row>
    <row r="310" spans="2:19" x14ac:dyDescent="0.15"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</row>
    <row r="311" spans="2:19" x14ac:dyDescent="0.15"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</row>
    <row r="312" spans="2:19" x14ac:dyDescent="0.15"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</row>
    <row r="313" spans="2:19" x14ac:dyDescent="0.15"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</row>
    <row r="314" spans="2:19" x14ac:dyDescent="0.15"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</row>
    <row r="315" spans="2:19" x14ac:dyDescent="0.15"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</row>
    <row r="316" spans="2:19" x14ac:dyDescent="0.15"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</row>
    <row r="317" spans="2:19" x14ac:dyDescent="0.15"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</row>
    <row r="318" spans="2:19" x14ac:dyDescent="0.15"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</row>
    <row r="319" spans="2:19" x14ac:dyDescent="0.15"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</row>
    <row r="320" spans="2:19" x14ac:dyDescent="0.15"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</row>
    <row r="321" spans="2:19" x14ac:dyDescent="0.15"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</row>
    <row r="322" spans="2:19" x14ac:dyDescent="0.15"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</row>
    <row r="323" spans="2:19" x14ac:dyDescent="0.15"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</row>
    <row r="324" spans="2:19" x14ac:dyDescent="0.15"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</row>
    <row r="325" spans="2:19" x14ac:dyDescent="0.15"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</row>
    <row r="326" spans="2:19" x14ac:dyDescent="0.15"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</row>
    <row r="327" spans="2:19" x14ac:dyDescent="0.15"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</row>
    <row r="328" spans="2:19" x14ac:dyDescent="0.15"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</row>
    <row r="329" spans="2:19" x14ac:dyDescent="0.15"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</row>
    <row r="330" spans="2:19" x14ac:dyDescent="0.15"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</row>
    <row r="331" spans="2:19" x14ac:dyDescent="0.15"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</row>
    <row r="332" spans="2:19" x14ac:dyDescent="0.15"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</row>
    <row r="333" spans="2:19" x14ac:dyDescent="0.15"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</row>
    <row r="334" spans="2:19" x14ac:dyDescent="0.15"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</row>
    <row r="335" spans="2:19" x14ac:dyDescent="0.15"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</row>
    <row r="336" spans="2:19" x14ac:dyDescent="0.15"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</row>
    <row r="337" spans="2:19" x14ac:dyDescent="0.15"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</row>
    <row r="338" spans="2:19" x14ac:dyDescent="0.15"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</row>
    <row r="339" spans="2:19" x14ac:dyDescent="0.15"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</row>
    <row r="340" spans="2:19" x14ac:dyDescent="0.15"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</row>
    <row r="341" spans="2:19" x14ac:dyDescent="0.15"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</row>
    <row r="342" spans="2:19" x14ac:dyDescent="0.15"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</row>
    <row r="343" spans="2:19" x14ac:dyDescent="0.15"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</row>
    <row r="344" spans="2:19" x14ac:dyDescent="0.15"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</row>
    <row r="345" spans="2:19" x14ac:dyDescent="0.15"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</row>
    <row r="346" spans="2:19" x14ac:dyDescent="0.15"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</row>
    <row r="347" spans="2:19" x14ac:dyDescent="0.15"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</row>
    <row r="348" spans="2:19" x14ac:dyDescent="0.15"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</row>
    <row r="349" spans="2:19" x14ac:dyDescent="0.15"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</row>
    <row r="350" spans="2:19" x14ac:dyDescent="0.15"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</row>
    <row r="351" spans="2:19" x14ac:dyDescent="0.15"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</row>
    <row r="352" spans="2:19" x14ac:dyDescent="0.15"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</row>
    <row r="353" spans="2:19" x14ac:dyDescent="0.15"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</row>
    <row r="354" spans="2:19" x14ac:dyDescent="0.15"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</row>
    <row r="355" spans="2:19" x14ac:dyDescent="0.15"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</row>
    <row r="356" spans="2:19" x14ac:dyDescent="0.15"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</row>
    <row r="357" spans="2:19" x14ac:dyDescent="0.15"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</row>
    <row r="358" spans="2:19" x14ac:dyDescent="0.15"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</row>
    <row r="359" spans="2:19" x14ac:dyDescent="0.15"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</row>
    <row r="360" spans="2:19" x14ac:dyDescent="0.15"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</row>
    <row r="361" spans="2:19" x14ac:dyDescent="0.15"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</row>
    <row r="362" spans="2:19" x14ac:dyDescent="0.15"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</row>
    <row r="363" spans="2:19" x14ac:dyDescent="0.15"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</row>
    <row r="364" spans="2:19" x14ac:dyDescent="0.15"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</row>
    <row r="365" spans="2:19" x14ac:dyDescent="0.15"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</row>
    <row r="366" spans="2:19" x14ac:dyDescent="0.15"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</row>
    <row r="367" spans="2:19" x14ac:dyDescent="0.15"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</row>
    <row r="368" spans="2:19" x14ac:dyDescent="0.15"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</row>
    <row r="369" spans="2:19" x14ac:dyDescent="0.15"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</row>
    <row r="370" spans="2:19" x14ac:dyDescent="0.15"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</row>
    <row r="371" spans="2:19" x14ac:dyDescent="0.15"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</row>
    <row r="372" spans="2:19" x14ac:dyDescent="0.15"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</row>
    <row r="373" spans="2:19" x14ac:dyDescent="0.15"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</row>
    <row r="374" spans="2:19" x14ac:dyDescent="0.15"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</row>
    <row r="375" spans="2:19" x14ac:dyDescent="0.15"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</row>
    <row r="376" spans="2:19" x14ac:dyDescent="0.15"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</row>
    <row r="377" spans="2:19" x14ac:dyDescent="0.15"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</row>
    <row r="378" spans="2:19" x14ac:dyDescent="0.15"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</row>
    <row r="379" spans="2:19" x14ac:dyDescent="0.15"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</row>
    <row r="380" spans="2:19" x14ac:dyDescent="0.15"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</row>
    <row r="381" spans="2:19" x14ac:dyDescent="0.15"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</row>
    <row r="382" spans="2:19" x14ac:dyDescent="0.15"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</row>
    <row r="383" spans="2:19" x14ac:dyDescent="0.15"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</row>
    <row r="384" spans="2:19" x14ac:dyDescent="0.15"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</row>
    <row r="385" spans="2:19" x14ac:dyDescent="0.15"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</row>
    <row r="386" spans="2:19" x14ac:dyDescent="0.15"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</row>
    <row r="387" spans="2:19" x14ac:dyDescent="0.15"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</row>
    <row r="388" spans="2:19" x14ac:dyDescent="0.15"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</row>
    <row r="389" spans="2:19" x14ac:dyDescent="0.15"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</row>
    <row r="390" spans="2:19" x14ac:dyDescent="0.15"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</row>
    <row r="391" spans="2:19" x14ac:dyDescent="0.15"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</row>
    <row r="392" spans="2:19" x14ac:dyDescent="0.15"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</row>
    <row r="393" spans="2:19" x14ac:dyDescent="0.15"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</row>
    <row r="394" spans="2:19" x14ac:dyDescent="0.15"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</row>
    <row r="395" spans="2:19" x14ac:dyDescent="0.15"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</row>
    <row r="396" spans="2:19" x14ac:dyDescent="0.15"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</row>
    <row r="397" spans="2:19" x14ac:dyDescent="0.15"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</row>
    <row r="398" spans="2:19" x14ac:dyDescent="0.15"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</row>
    <row r="399" spans="2:19" x14ac:dyDescent="0.15"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</row>
    <row r="400" spans="2:19" x14ac:dyDescent="0.15"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</row>
    <row r="401" spans="2:19" x14ac:dyDescent="0.15"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</row>
    <row r="402" spans="2:19" x14ac:dyDescent="0.15"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</row>
    <row r="403" spans="2:19" x14ac:dyDescent="0.15"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</row>
    <row r="404" spans="2:19" x14ac:dyDescent="0.15"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</row>
    <row r="405" spans="2:19" x14ac:dyDescent="0.15"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</row>
    <row r="406" spans="2:19" x14ac:dyDescent="0.15"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</row>
    <row r="407" spans="2:19" x14ac:dyDescent="0.15"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</row>
    <row r="408" spans="2:19" x14ac:dyDescent="0.15"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</row>
    <row r="409" spans="2:19" x14ac:dyDescent="0.15"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</row>
    <row r="410" spans="2:19" x14ac:dyDescent="0.15"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</row>
    <row r="411" spans="2:19" x14ac:dyDescent="0.15"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</row>
    <row r="412" spans="2:19" x14ac:dyDescent="0.15"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</row>
    <row r="413" spans="2:19" x14ac:dyDescent="0.15"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</row>
    <row r="414" spans="2:19" x14ac:dyDescent="0.15"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</row>
    <row r="415" spans="2:19" x14ac:dyDescent="0.15"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</row>
    <row r="416" spans="2:19" x14ac:dyDescent="0.15"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</row>
    <row r="417" spans="2:19" x14ac:dyDescent="0.15"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</row>
    <row r="418" spans="2:19" x14ac:dyDescent="0.15"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</row>
    <row r="419" spans="2:19" x14ac:dyDescent="0.15"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</row>
    <row r="420" spans="2:19" x14ac:dyDescent="0.15"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</row>
    <row r="421" spans="2:19" x14ac:dyDescent="0.15"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</row>
    <row r="422" spans="2:19" x14ac:dyDescent="0.15"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</row>
    <row r="423" spans="2:19" x14ac:dyDescent="0.15"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</row>
    <row r="424" spans="2:19" x14ac:dyDescent="0.15"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</row>
    <row r="425" spans="2:19" x14ac:dyDescent="0.15"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</row>
    <row r="426" spans="2:19" x14ac:dyDescent="0.15"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</row>
    <row r="427" spans="2:19" x14ac:dyDescent="0.15"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</row>
    <row r="428" spans="2:19" x14ac:dyDescent="0.15"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</row>
    <row r="429" spans="2:19" x14ac:dyDescent="0.15"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</row>
    <row r="430" spans="2:19" x14ac:dyDescent="0.15"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</row>
    <row r="431" spans="2:19" x14ac:dyDescent="0.15"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</row>
    <row r="432" spans="2:19" x14ac:dyDescent="0.15"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</row>
    <row r="433" spans="2:19" x14ac:dyDescent="0.15"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</row>
    <row r="434" spans="2:19" x14ac:dyDescent="0.15"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</row>
    <row r="435" spans="2:19" x14ac:dyDescent="0.15"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</row>
    <row r="436" spans="2:19" x14ac:dyDescent="0.15"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</row>
    <row r="437" spans="2:19" x14ac:dyDescent="0.15"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</row>
    <row r="438" spans="2:19" x14ac:dyDescent="0.15"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</row>
    <row r="439" spans="2:19" x14ac:dyDescent="0.15"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</row>
    <row r="440" spans="2:19" x14ac:dyDescent="0.15"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</row>
    <row r="441" spans="2:19" x14ac:dyDescent="0.15"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</row>
    <row r="442" spans="2:19" x14ac:dyDescent="0.15"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</row>
    <row r="443" spans="2:19" x14ac:dyDescent="0.15"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</row>
    <row r="444" spans="2:19" x14ac:dyDescent="0.15"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</row>
    <row r="445" spans="2:19" x14ac:dyDescent="0.15"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</row>
    <row r="446" spans="2:19" x14ac:dyDescent="0.15"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</row>
    <row r="447" spans="2:19" x14ac:dyDescent="0.15"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</row>
    <row r="448" spans="2:19" x14ac:dyDescent="0.15"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</row>
    <row r="449" spans="2:19" x14ac:dyDescent="0.15"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</row>
    <row r="450" spans="2:19" x14ac:dyDescent="0.15"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</row>
    <row r="451" spans="2:19" x14ac:dyDescent="0.15"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</row>
    <row r="452" spans="2:19" x14ac:dyDescent="0.15"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</row>
    <row r="453" spans="2:19" x14ac:dyDescent="0.15"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</row>
    <row r="454" spans="2:19" x14ac:dyDescent="0.15"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</row>
    <row r="455" spans="2:19" x14ac:dyDescent="0.15"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</row>
    <row r="456" spans="2:19" x14ac:dyDescent="0.15"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</row>
    <row r="457" spans="2:19" x14ac:dyDescent="0.15"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</row>
    <row r="458" spans="2:19" x14ac:dyDescent="0.15"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</row>
    <row r="459" spans="2:19" x14ac:dyDescent="0.15"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</row>
    <row r="460" spans="2:19" x14ac:dyDescent="0.15"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</row>
    <row r="461" spans="2:19" x14ac:dyDescent="0.15"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</row>
    <row r="462" spans="2:19" x14ac:dyDescent="0.15"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</row>
    <row r="463" spans="2:19" x14ac:dyDescent="0.15"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</row>
    <row r="464" spans="2:19" x14ac:dyDescent="0.15"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</row>
    <row r="465" spans="2:19" x14ac:dyDescent="0.15"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</row>
    <row r="466" spans="2:19" x14ac:dyDescent="0.15"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</row>
    <row r="467" spans="2:19" x14ac:dyDescent="0.15"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</row>
  </sheetData>
  <phoneticPr fontId="3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表1-1</vt:lpstr>
      <vt:lpstr>表1-2</vt:lpstr>
      <vt:lpstr>表1-3</vt:lpstr>
      <vt:lpstr>表1-4</vt:lpstr>
      <vt:lpstr>表1-5</vt:lpstr>
      <vt:lpstr>表1-6</vt:lpstr>
      <vt:lpstr>'表1-1'!Print_Titles</vt:lpstr>
      <vt:lpstr>'表1-2'!Print_Titles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