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EDA4BCB2-758F-4653-BC32-EB47661D2811}" xr6:coauthVersionLast="47" xr6:coauthVersionMax="47" xr10:uidLastSave="{00000000-0000-0000-0000-000000000000}"/>
  <bookViews>
    <workbookView xWindow="-110" yWindow="-110" windowWidth="19420" windowHeight="10300" tabRatio="764" firstSheet="1" activeTab="1" xr2:uid="{00000000-000D-0000-FFFF-FFFF00000000}"/>
  </bookViews>
  <sheets>
    <sheet name="#88(2)計算表（発注者別） " sheetId="64" state="hidden" r:id="rId1"/>
    <sheet name="83構造別着工建築物" sheetId="44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<sst xmlns="http://schemas.openxmlformats.org/spreadsheetml/2006/main" count="80" uniqueCount="61">
  <si>
    <t>計</t>
  </si>
  <si>
    <t>その他</t>
  </si>
  <si>
    <t>国</t>
  </si>
  <si>
    <t>工事件数</t>
  </si>
  <si>
    <t>県</t>
  </si>
  <si>
    <t>個人</t>
  </si>
  <si>
    <t>鉄     骨     造</t>
  </si>
  <si>
    <t>そ   の   他</t>
  </si>
  <si>
    <t>総    　　　　　　    数</t>
    <phoneticPr fontId="8"/>
  </si>
  <si>
    <t>工事費予定額</t>
    <rPh sb="3" eb="6">
      <t>ヨテイガク</t>
    </rPh>
    <phoneticPr fontId="8"/>
  </si>
  <si>
    <t xml:space="preserve"> </t>
    <phoneticPr fontId="10"/>
  </si>
  <si>
    <t xml:space="preserve"> </t>
    <phoneticPr fontId="10"/>
  </si>
  <si>
    <t>木          造</t>
    <phoneticPr fontId="10"/>
  </si>
  <si>
    <t>鉄筋コンクリート造</t>
    <phoneticPr fontId="10"/>
  </si>
  <si>
    <t xml:space="preserve"> コンクリートブロック造 </t>
    <phoneticPr fontId="10"/>
  </si>
  <si>
    <r>
      <t>単位:床面積 ｍ</t>
    </r>
    <r>
      <rPr>
        <vertAlign val="superscript"/>
        <sz val="13"/>
        <rFont val="ＭＳ 明朝"/>
        <family val="1"/>
        <charset val="128"/>
      </rPr>
      <t>2</t>
    </r>
    <r>
      <rPr>
        <sz val="13"/>
        <rFont val="ＭＳ 明朝"/>
        <family val="1"/>
        <charset val="128"/>
      </rPr>
      <t>、金額 万円</t>
    </r>
    <rPh sb="3" eb="4">
      <t>ユカ</t>
    </rPh>
    <rPh sb="4" eb="6">
      <t>メンセキ</t>
    </rPh>
    <rPh sb="10" eb="12">
      <t>キンガク</t>
    </rPh>
    <phoneticPr fontId="6"/>
  </si>
  <si>
    <t>床面積の合計</t>
    <rPh sb="4" eb="6">
      <t>ゴウケイ</t>
    </rPh>
    <phoneticPr fontId="3"/>
  </si>
  <si>
    <t>建築物の数</t>
    <rPh sb="0" eb="3">
      <t>ケンチクブツ</t>
    </rPh>
    <rPh sb="4" eb="5">
      <t>スウ</t>
    </rPh>
    <phoneticPr fontId="8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</si>
  <si>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</si>
  <si>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</si>
  <si>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</si>
  <si>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</si>
  <si>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</si>
  <si>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</si>
  <si>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</si>
  <si>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</si>
  <si>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</si>
  <si>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 xml:space="preserve">   鉄骨鉄筋コンクリート造 </t>
    <phoneticPr fontId="10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</si>
  <si>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</si>
  <si>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</si>
  <si>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</si>
  <si>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</si>
  <si>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</si>
  <si>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</si>
  <si>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</si>
  <si>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</si>
  <si>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</si>
  <si>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</si>
  <si>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</si>
  <si>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</si>
  <si>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</si>
  <si>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</si>
  <si>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</si>
  <si>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</si>
  <si>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</si>
  <si>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</si>
  <si>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</si>
  <si>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</si>
  <si>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</si>
  <si>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</si>
  <si>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</si>
  <si>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</si>
  <si>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</si>
  <si>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</si>
  <si>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8"/>
  </si>
  <si>
    <t>８３. 構   造   別   着   工   建   築   物</t>
    <phoneticPr fontId="10"/>
  </si>
  <si>
    <t>令和2年</t>
    <rPh sb="0" eb="2">
      <t>レイワ</t>
    </rPh>
    <rPh sb="1" eb="2">
      <t>ガン</t>
    </rPh>
    <rPh sb="3" eb="4">
      <t>ネン</t>
    </rPh>
    <phoneticPr fontId="3"/>
  </si>
  <si>
    <t xml:space="preserve">  3</t>
    <phoneticPr fontId="5"/>
  </si>
  <si>
    <t xml:space="preserve">  4</t>
    <phoneticPr fontId="5"/>
  </si>
  <si>
    <t xml:space="preserve">  5</t>
    <phoneticPr fontId="5"/>
  </si>
  <si>
    <t xml:space="preserve">  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</si>
</sst>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vertAlign val="superscript"/>
      <sz val="13"/>
      <name val="ＭＳ 明朝"/>
      <family val="1"/>
      <charset val="128"/>
    </font>
    <font>
      <sz val="2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11" fillId="0" borderId="0" xfId="1" applyNumberFormat="1" applyFont="1" applyFill="1"/>
    <xf numFmtId="0" fontId="11" fillId="0" borderId="0" xfId="1" applyNumberFormat="1" applyFont="1" applyFill="1" applyAlignment="1" applyProtection="1">
      <alignment horizontal="centerContinuous"/>
    </xf>
    <xf numFmtId="0" fontId="2" fillId="0" borderId="8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10" xfId="1" applyFont="1" applyFill="1" applyBorder="1" applyAlignment="1" applyProtection="1">
      <alignment horizontal="right"/>
    </xf>
    <xf numFmtId="37" fontId="4" fillId="0" borderId="8" xfId="1" applyFont="1" applyFill="1" applyBorder="1" applyAlignment="1" applyProtection="1">
      <alignment horizontal="left"/>
    </xf>
    <xf numFmtId="37" fontId="7" fillId="0" borderId="8" xfId="1" applyFont="1" applyFill="1" applyBorder="1" applyAlignment="1" applyProtection="1">
      <alignment horizontal="left"/>
    </xf>
    <xf numFmtId="37" fontId="4" fillId="0" borderId="8" xfId="1" applyFont="1" applyFill="1" applyBorder="1"/>
    <xf numFmtId="0" fontId="4" fillId="0" borderId="13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37" fontId="4" fillId="0" borderId="10" xfId="1" applyFont="1" applyFill="1" applyBorder="1"/>
    <xf numFmtId="37" fontId="4" fillId="0" borderId="10" xfId="1" applyFont="1" applyFill="1" applyBorder="1" applyAlignment="1" applyProtection="1">
      <alignment horizontal="left"/>
    </xf>
    <xf numFmtId="37" fontId="4" fillId="0" borderId="0" xfId="1" applyFont="1" applyFill="1" applyAlignment="1">
      <alignment vertical="center"/>
    </xf>
    <xf numFmtId="37" fontId="4" fillId="0" borderId="0" xfId="1" applyFont="1" applyFill="1" applyAlignment="1" applyProtection="1">
      <alignment horizontal="right"/>
    </xf>
    <xf numFmtId="37" fontId="11" fillId="0" borderId="0" xfId="1" applyFont="1" applyFill="1" applyAlignment="1" applyProtection="1">
      <alignment horizontal="centerContinuous"/>
    </xf>
    <xf numFmtId="37" fontId="13" fillId="0" borderId="0" xfId="1" applyFont="1" applyFill="1" applyAlignment="1">
      <alignment horizontal="centerContinuous"/>
    </xf>
    <xf numFmtId="0" fontId="4" fillId="0" borderId="8" xfId="1" applyNumberFormat="1" applyFont="1" applyFill="1" applyBorder="1" applyAlignment="1" applyProtection="1">
      <alignment horizontal="right"/>
    </xf>
    <xf numFmtId="37" fontId="2" fillId="0" borderId="9" xfId="1" applyFont="1" applyFill="1" applyBorder="1"/>
    <xf numFmtId="37" fontId="4" fillId="0" borderId="2" xfId="1" applyFont="1" applyFill="1" applyBorder="1" applyAlignment="1" applyProtection="1">
      <alignment horizontal="centerContinuous" vertical="center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7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 applyProtection="1">
      <alignment horizontal="centerContinuous" vertical="center"/>
    </xf>
    <xf numFmtId="37" fontId="2" fillId="0" borderId="0" xfId="1" applyFont="1" applyFill="1"/>
    <xf numFmtId="37" fontId="2" fillId="0" borderId="6" xfId="1" applyFont="1" applyFill="1" applyBorder="1"/>
    <xf numFmtId="37" fontId="4" fillId="0" borderId="11" xfId="1" applyFont="1" applyFill="1" applyBorder="1" applyAlignment="1" applyProtection="1">
      <alignment horizontal="center" vertical="center" wrapText="1" justifyLastLine="1"/>
    </xf>
    <xf numFmtId="37" fontId="4" fillId="0" borderId="11" xfId="1" applyFont="1" applyFill="1" applyBorder="1" applyAlignment="1" applyProtection="1">
      <alignment horizontal="center" vertical="center" justifyLastLine="1"/>
    </xf>
    <xf numFmtId="37" fontId="7" fillId="0" borderId="10" xfId="1" quotePrefix="1" applyFont="1" applyFill="1" applyBorder="1" applyAlignment="1">
      <alignment horizontal="center"/>
    </xf>
    <xf numFmtId="37" fontId="7" fillId="0" borderId="10" xfId="1" applyFont="1" applyFill="1" applyBorder="1" applyProtection="1"/>
    <xf numFmtId="37" fontId="2" fillId="0" borderId="0" xfId="1" applyFont="1" applyFill="1" applyBorder="1"/>
    <xf numFmtId="37" fontId="4" fillId="0" borderId="2" xfId="1" applyFont="1" applyFill="1" applyBorder="1" applyAlignment="1">
      <alignment horizontal="center" vertical="center" justifyLastLine="1"/>
    </xf>
    <xf numFmtId="37" fontId="7" fillId="0" borderId="10" xfId="1" applyFont="1" applyFill="1" applyBorder="1"/>
    <xf numFmtId="37" fontId="4" fillId="0" borderId="4" xfId="1" applyFont="1" applyFill="1" applyBorder="1" applyAlignment="1" applyProtection="1">
      <alignment horizontal="left" vertical="center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Alignment="1" applyProtection="1">
      <alignment vertical="center"/>
    </xf>
    <xf numFmtId="37" fontId="4" fillId="0" borderId="0" xfId="1" applyFont="1" applyFill="1" applyAlignment="1" applyProtection="1">
      <alignment vertical="center"/>
      <protection locked="0"/>
    </xf>
    <xf numFmtId="37" fontId="4" fillId="0" borderId="0" xfId="1" applyFont="1" applyFill="1" applyBorder="1" applyAlignment="1" applyProtection="1">
      <alignment vertical="center"/>
      <protection locked="0"/>
    </xf>
    <xf numFmtId="41" fontId="4" fillId="0" borderId="0" xfId="1" applyNumberFormat="1" applyFont="1" applyFill="1" applyBorder="1" applyProtection="1"/>
    <xf numFmtId="0" fontId="5" fillId="0" borderId="15" xfId="1" applyNumberFormat="1" applyFont="1" applyFill="1" applyBorder="1" applyAlignment="1" applyProtection="1">
      <alignment horizontal="center" vertical="center" wrapText="1"/>
    </xf>
    <xf numFmtId="37" fontId="4" fillId="0" borderId="17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10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4" fillId="0" borderId="0" xfId="1" applyFont="1" applyFill="1" applyBorder="1" applyAlignment="1">
      <alignment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37" fontId="7" fillId="0" borderId="0" xfId="1" applyFont="1" applyFill="1" applyAlignment="1">
      <alignment vertical="center"/>
    </xf>
    <xf numFmtId="0" fontId="4" fillId="0" borderId="15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>
      <alignment vertical="center" wrapText="1"/>
    </xf>
    <xf numFmtId="0" fontId="4" fillId="3" borderId="15" xfId="1" applyNumberFormat="1" applyFont="1" applyFill="1" applyBorder="1" applyAlignment="1">
      <alignment vertical="center"/>
    </xf>
    <xf numFmtId="41" fontId="14" fillId="0" borderId="0" xfId="1" applyNumberFormat="1" applyFont="1" applyFill="1" applyBorder="1" applyProtection="1"/>
    <xf numFmtId="41" fontId="14" fillId="2" borderId="0" xfId="1" applyNumberFormat="1" applyFont="1" applyFill="1" applyBorder="1" applyProtection="1"/>
    <xf numFmtId="41" fontId="15" fillId="0" borderId="0" xfId="1" applyNumberFormat="1" applyFont="1" applyFill="1" applyBorder="1" applyProtection="1"/>
    <xf numFmtId="37" fontId="16" fillId="0" borderId="8" xfId="1" applyFont="1" applyFill="1" applyBorder="1"/>
    <xf numFmtId="37" fontId="4" fillId="4" borderId="15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5" xfId="1" applyFont="1" applyFill="1" applyBorder="1"/>
    <xf numFmtId="37" fontId="17" fillId="0" borderId="0" xfId="1" applyFont="1" applyFill="1" applyAlignment="1">
      <alignment horizontal="center" vertical="center"/>
    </xf>
    <xf numFmtId="37" fontId="15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7" fillId="0" borderId="5" xfId="1" quotePrefix="1" applyFont="1" applyFill="1" applyBorder="1" applyAlignment="1">
      <alignment horizontal="center" vertical="center"/>
    </xf>
    <xf numFmtId="37" fontId="7" fillId="0" borderId="0" xfId="1" applyFont="1" applyFill="1" applyBorder="1" applyAlignment="1" applyProtection="1">
      <alignment vertical="center"/>
    </xf>
    <xf numFmtId="37" fontId="7" fillId="0" borderId="0" xfId="1" applyFont="1" applyFill="1" applyBorder="1" applyAlignment="1">
      <alignment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 justifyLastLine="1"/>
    </xf>
    <xf numFmtId="0" fontId="4" fillId="0" borderId="7" xfId="1" applyNumberFormat="1" applyFont="1" applyFill="1" applyBorder="1" applyAlignment="1">
      <alignment horizontal="distributed" vertical="center" justifyLastLine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328125" defaultRowHeight="16.5" x14ac:dyDescent="0.25"/>
  <cols>
    <col min="1" max="1" width="30.36328125" style="5" customWidth="1"/>
    <col min="2" max="2" width="14.7265625" style="5" customWidth="1"/>
    <col min="3" max="10" width="13.6328125" style="5" customWidth="1"/>
    <col min="11" max="23" width="10.6328125" style="5"/>
    <col min="24" max="24" width="4.08984375" style="5" customWidth="1"/>
    <col min="25" max="25" width="12.26953125" style="5" customWidth="1"/>
    <col min="26" max="16384" width="10.6328125" style="5"/>
  </cols>
  <sheetData>
    <row r="1" spans="1:25" s="1" customFormat="1" ht="27.65" customHeight="1" x14ac:dyDescent="0.35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25" ht="25" customHeight="1" thickBot="1" x14ac:dyDescent="0.35">
      <c r="A2" s="9" t="s">
        <v>25</v>
      </c>
      <c r="B2" s="8"/>
      <c r="C2" s="62" t="s">
        <v>49</v>
      </c>
      <c r="D2" s="10"/>
      <c r="E2" s="10"/>
      <c r="F2" s="10"/>
      <c r="G2" s="10"/>
      <c r="H2" s="10"/>
      <c r="I2" s="10"/>
      <c r="J2" s="3" t="s">
        <v>18</v>
      </c>
    </row>
    <row r="3" spans="1:25" s="4" customFormat="1" ht="24" customHeight="1" thickTop="1" x14ac:dyDescent="0.2">
      <c r="A3" s="11"/>
      <c r="B3" s="77" t="s">
        <v>3</v>
      </c>
      <c r="C3" s="80" t="s">
        <v>22</v>
      </c>
      <c r="D3" s="81"/>
      <c r="E3" s="81"/>
      <c r="F3" s="81"/>
      <c r="G3" s="81"/>
      <c r="H3" s="81"/>
      <c r="I3" s="81"/>
      <c r="J3" s="81"/>
    </row>
    <row r="4" spans="1:25" s="4" customFormat="1" ht="24" customHeight="1" x14ac:dyDescent="0.2">
      <c r="A4" s="12"/>
      <c r="B4" s="78"/>
      <c r="C4" s="82" t="s">
        <v>0</v>
      </c>
      <c r="D4" s="83" t="s">
        <v>5</v>
      </c>
      <c r="E4" s="13" t="s">
        <v>19</v>
      </c>
      <c r="F4" s="14"/>
      <c r="G4" s="14"/>
      <c r="H4" s="14"/>
      <c r="I4" s="14"/>
      <c r="J4" s="14"/>
    </row>
    <row r="5" spans="1:25" s="4" customFormat="1" ht="52.5" customHeight="1" x14ac:dyDescent="0.2">
      <c r="A5" s="12"/>
      <c r="B5" s="79"/>
      <c r="C5" s="78"/>
      <c r="D5" s="84"/>
      <c r="E5" s="47" t="s">
        <v>28</v>
      </c>
      <c r="F5" s="47" t="s">
        <v>29</v>
      </c>
      <c r="G5" s="47" t="s">
        <v>30</v>
      </c>
      <c r="H5" s="15" t="s">
        <v>31</v>
      </c>
      <c r="I5" s="15" t="s">
        <v>32</v>
      </c>
      <c r="J5" s="15" t="s">
        <v>33</v>
      </c>
      <c r="L5" s="56" t="s">
        <v>37</v>
      </c>
      <c r="M5" s="57" t="s">
        <v>38</v>
      </c>
      <c r="N5" s="57" t="s">
        <v>39</v>
      </c>
      <c r="O5" s="57" t="s">
        <v>40</v>
      </c>
      <c r="P5" s="57" t="s">
        <v>46</v>
      </c>
      <c r="Q5" s="57" t="s">
        <v>47</v>
      </c>
      <c r="R5" s="57" t="s">
        <v>41</v>
      </c>
      <c r="S5" s="57" t="s">
        <v>42</v>
      </c>
      <c r="T5" s="57" t="s">
        <v>43</v>
      </c>
      <c r="U5" s="57" t="s">
        <v>44</v>
      </c>
      <c r="V5" s="57" t="s">
        <v>48</v>
      </c>
      <c r="W5" s="56" t="s">
        <v>45</v>
      </c>
      <c r="Y5" s="73" t="s">
        <v>53</v>
      </c>
    </row>
    <row r="6" spans="1:25" s="4" customFormat="1" ht="24" customHeight="1" x14ac:dyDescent="0.25">
      <c r="A6" s="48" t="s">
        <v>35</v>
      </c>
      <c r="B6" s="49">
        <v>2807</v>
      </c>
      <c r="C6" s="50">
        <v>214570</v>
      </c>
      <c r="D6" s="46">
        <v>0</v>
      </c>
      <c r="E6" s="46">
        <v>80978</v>
      </c>
      <c r="F6" s="46">
        <v>29069</v>
      </c>
      <c r="G6" s="46">
        <v>31377</v>
      </c>
      <c r="H6" s="50">
        <v>18029</v>
      </c>
      <c r="I6" s="50">
        <v>1629</v>
      </c>
      <c r="J6" s="50">
        <v>53489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5" s="54" customFormat="1" ht="24" customHeight="1" x14ac:dyDescent="0.25">
      <c r="A7" s="53" t="s">
        <v>36</v>
      </c>
      <c r="B7" s="67">
        <v>2588.5542</v>
      </c>
      <c r="C7" s="68">
        <v>198677.26300000001</v>
      </c>
      <c r="D7" s="68">
        <v>0</v>
      </c>
      <c r="E7" s="59">
        <f>L7+M7+N7+O7</f>
        <v>48260.621500000001</v>
      </c>
      <c r="F7" s="59">
        <f>+P7</f>
        <v>40576.954400000002</v>
      </c>
      <c r="G7" s="59">
        <f>Q7</f>
        <v>26972.329699999998</v>
      </c>
      <c r="H7" s="59">
        <f>+R7+S7</f>
        <v>13668.746599999999</v>
      </c>
      <c r="I7" s="59">
        <f>+T7</f>
        <v>678.48919999999998</v>
      </c>
      <c r="J7" s="60">
        <f>+U7+V7+W7</f>
        <v>68520.121599999999</v>
      </c>
      <c r="L7" s="70">
        <v>4594.5195999999996</v>
      </c>
      <c r="M7" s="70">
        <v>0</v>
      </c>
      <c r="N7" s="70">
        <v>0</v>
      </c>
      <c r="O7" s="70">
        <v>43666.101900000001</v>
      </c>
      <c r="P7" s="70">
        <v>40576.954400000002</v>
      </c>
      <c r="Q7" s="70">
        <v>26972.329699999998</v>
      </c>
      <c r="R7" s="70">
        <v>10334.241099999999</v>
      </c>
      <c r="S7" s="70">
        <v>3334.5055000000002</v>
      </c>
      <c r="T7" s="70">
        <v>678.48919999999998</v>
      </c>
      <c r="U7" s="70">
        <v>2197.6491000000001</v>
      </c>
      <c r="V7" s="70">
        <v>4833.6764999999996</v>
      </c>
      <c r="W7" s="70">
        <v>61488.796000000002</v>
      </c>
      <c r="Y7" s="72">
        <f>SUM(L7:W7)-C7</f>
        <v>0</v>
      </c>
    </row>
    <row r="8" spans="1:25" ht="8.25" customHeight="1" x14ac:dyDescent="0.25">
      <c r="A8" s="39"/>
      <c r="B8" s="69"/>
      <c r="C8" s="66"/>
      <c r="D8" s="66"/>
      <c r="E8" s="61"/>
      <c r="F8" s="61"/>
      <c r="G8" s="61"/>
      <c r="H8" s="61"/>
      <c r="I8" s="61"/>
      <c r="J8" s="6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Y8" s="72"/>
    </row>
    <row r="9" spans="1:25" ht="21.75" customHeight="1" x14ac:dyDescent="0.25">
      <c r="A9" s="40" t="s">
        <v>2</v>
      </c>
      <c r="B9" s="65">
        <v>352.60539999999997</v>
      </c>
      <c r="C9" s="66">
        <v>53003.083700000003</v>
      </c>
      <c r="D9" s="66">
        <v>0</v>
      </c>
      <c r="E9" s="61">
        <f t="shared" ref="E9:E15" si="0">L9+M9+N9+O9</f>
        <v>4522.9517999999998</v>
      </c>
      <c r="F9" s="61">
        <f t="shared" ref="F9:F15" si="1">+P9</f>
        <v>15333.923699999999</v>
      </c>
      <c r="G9" s="61">
        <f t="shared" ref="G9:G15" si="2">Q9</f>
        <v>11000.630499999999</v>
      </c>
      <c r="H9" s="61">
        <f t="shared" ref="H9:H15" si="3">+R9+S9</f>
        <v>4189.0834999999997</v>
      </c>
      <c r="I9" s="61">
        <f t="shared" ref="I9:I15" si="4">+T9</f>
        <v>8.6771999999999991</v>
      </c>
      <c r="J9" s="61">
        <f t="shared" ref="J9:J15" si="5">+U9+V9+W9</f>
        <v>17947.816999999999</v>
      </c>
      <c r="L9" s="63">
        <v>0</v>
      </c>
      <c r="M9" s="63">
        <v>0</v>
      </c>
      <c r="N9" s="63">
        <v>0</v>
      </c>
      <c r="O9" s="63">
        <v>4522.9517999999998</v>
      </c>
      <c r="P9" s="63">
        <v>15333.923699999999</v>
      </c>
      <c r="Q9" s="63">
        <v>11000.630499999999</v>
      </c>
      <c r="R9" s="63">
        <v>2630.4209999999998</v>
      </c>
      <c r="S9" s="63">
        <v>1558.6624999999999</v>
      </c>
      <c r="T9" s="63">
        <v>8.6771999999999991</v>
      </c>
      <c r="U9" s="63">
        <v>273.31319999999999</v>
      </c>
      <c r="V9" s="63">
        <v>2841.1844999999998</v>
      </c>
      <c r="W9" s="63">
        <v>14833.319299999999</v>
      </c>
      <c r="Y9" s="72">
        <f t="shared" ref="Y9:Y15" si="6">SUM(L9:W9)-C9</f>
        <v>0</v>
      </c>
    </row>
    <row r="10" spans="1:25" ht="22" customHeight="1" x14ac:dyDescent="0.25">
      <c r="A10" s="40" t="s">
        <v>23</v>
      </c>
      <c r="B10" s="65">
        <v>39.06</v>
      </c>
      <c r="C10" s="66">
        <v>2927.0535</v>
      </c>
      <c r="D10" s="66">
        <v>0</v>
      </c>
      <c r="E10" s="61">
        <f t="shared" si="0"/>
        <v>0</v>
      </c>
      <c r="F10" s="61">
        <f t="shared" si="1"/>
        <v>74.400000000000006</v>
      </c>
      <c r="G10" s="61">
        <f t="shared" si="2"/>
        <v>75.488799999999998</v>
      </c>
      <c r="H10" s="61">
        <f t="shared" si="3"/>
        <v>397.96949999999998</v>
      </c>
      <c r="I10" s="61">
        <f t="shared" si="4"/>
        <v>0</v>
      </c>
      <c r="J10" s="61">
        <f t="shared" si="5"/>
        <v>2379.1952000000001</v>
      </c>
      <c r="K10" s="71" t="s">
        <v>51</v>
      </c>
      <c r="L10" s="63">
        <v>0</v>
      </c>
      <c r="M10" s="63">
        <v>0</v>
      </c>
      <c r="N10" s="63">
        <v>0</v>
      </c>
      <c r="O10" s="63">
        <v>0</v>
      </c>
      <c r="P10" s="63">
        <v>74.400000000000006</v>
      </c>
      <c r="Q10" s="63">
        <v>75.488799999999998</v>
      </c>
      <c r="R10" s="63">
        <v>340.27949999999998</v>
      </c>
      <c r="S10" s="63">
        <v>57.69</v>
      </c>
      <c r="T10" s="63">
        <v>0</v>
      </c>
      <c r="U10" s="63">
        <v>0</v>
      </c>
      <c r="V10" s="63">
        <v>174.42920000000001</v>
      </c>
      <c r="W10" s="63">
        <v>2204.7660000000001</v>
      </c>
      <c r="Y10" s="72">
        <f t="shared" si="6"/>
        <v>0</v>
      </c>
    </row>
    <row r="11" spans="1:25" ht="22" customHeight="1" x14ac:dyDescent="0.25">
      <c r="A11" s="40" t="s">
        <v>24</v>
      </c>
      <c r="B11" s="65">
        <v>49.6479</v>
      </c>
      <c r="C11" s="66">
        <v>26499.652399999999</v>
      </c>
      <c r="D11" s="66">
        <v>0</v>
      </c>
      <c r="E11" s="61">
        <f t="shared" si="0"/>
        <v>119.3297</v>
      </c>
      <c r="F11" s="61">
        <f t="shared" si="1"/>
        <v>346.88189999999997</v>
      </c>
      <c r="G11" s="61">
        <f t="shared" si="2"/>
        <v>174.54400000000001</v>
      </c>
      <c r="H11" s="61">
        <f t="shared" si="3"/>
        <v>2551.0754999999999</v>
      </c>
      <c r="I11" s="61">
        <f t="shared" si="4"/>
        <v>0</v>
      </c>
      <c r="J11" s="61">
        <f t="shared" si="5"/>
        <v>23307.8213</v>
      </c>
      <c r="L11" s="63">
        <v>0</v>
      </c>
      <c r="M11" s="63">
        <v>0</v>
      </c>
      <c r="N11" s="63">
        <v>0</v>
      </c>
      <c r="O11" s="63">
        <v>119.3297</v>
      </c>
      <c r="P11" s="63">
        <v>346.88189999999997</v>
      </c>
      <c r="Q11" s="63">
        <v>174.54400000000001</v>
      </c>
      <c r="R11" s="63">
        <v>2538.4755</v>
      </c>
      <c r="S11" s="63">
        <v>12.6</v>
      </c>
      <c r="T11" s="63">
        <v>0</v>
      </c>
      <c r="U11" s="63">
        <v>1492.4</v>
      </c>
      <c r="V11" s="63">
        <v>571.50120000000004</v>
      </c>
      <c r="W11" s="63">
        <v>21243.920099999999</v>
      </c>
      <c r="Y11" s="72">
        <f t="shared" si="6"/>
        <v>0</v>
      </c>
    </row>
    <row r="12" spans="1:25" ht="22" customHeight="1" x14ac:dyDescent="0.25">
      <c r="A12" s="40" t="s">
        <v>4</v>
      </c>
      <c r="B12" s="65">
        <v>686.41129999999998</v>
      </c>
      <c r="C12" s="66">
        <v>49098.164700000001</v>
      </c>
      <c r="D12" s="66">
        <v>0</v>
      </c>
      <c r="E12" s="61">
        <f t="shared" si="0"/>
        <v>19008.686699999998</v>
      </c>
      <c r="F12" s="61">
        <f t="shared" si="1"/>
        <v>12783.049800000001</v>
      </c>
      <c r="G12" s="61">
        <f t="shared" si="2"/>
        <v>7478.9398000000001</v>
      </c>
      <c r="H12" s="61">
        <f t="shared" si="3"/>
        <v>3294.1747999999998</v>
      </c>
      <c r="I12" s="61">
        <f t="shared" si="4"/>
        <v>0</v>
      </c>
      <c r="J12" s="61">
        <f t="shared" si="5"/>
        <v>6533.3135999999995</v>
      </c>
      <c r="L12" s="63">
        <v>0</v>
      </c>
      <c r="M12" s="63">
        <v>0</v>
      </c>
      <c r="N12" s="63">
        <v>0</v>
      </c>
      <c r="O12" s="63">
        <v>19008.686699999998</v>
      </c>
      <c r="P12" s="63">
        <v>12783.049800000001</v>
      </c>
      <c r="Q12" s="63">
        <v>7478.9398000000001</v>
      </c>
      <c r="R12" s="63">
        <v>2662.8247999999999</v>
      </c>
      <c r="S12" s="63">
        <v>631.35</v>
      </c>
      <c r="T12" s="63">
        <v>0</v>
      </c>
      <c r="U12" s="63">
        <v>77.165000000000006</v>
      </c>
      <c r="V12" s="63">
        <v>68.510300000000001</v>
      </c>
      <c r="W12" s="63">
        <v>6387.6382999999996</v>
      </c>
      <c r="Y12" s="72">
        <f t="shared" si="6"/>
        <v>0</v>
      </c>
    </row>
    <row r="13" spans="1:25" ht="22" customHeight="1" x14ac:dyDescent="0.25">
      <c r="A13" s="40" t="s">
        <v>26</v>
      </c>
      <c r="B13" s="65">
        <v>1246.2346</v>
      </c>
      <c r="C13" s="66">
        <v>52622.4427</v>
      </c>
      <c r="D13" s="66">
        <v>0</v>
      </c>
      <c r="E13" s="61">
        <f t="shared" si="0"/>
        <v>21642.0452</v>
      </c>
      <c r="F13" s="61">
        <f t="shared" si="1"/>
        <v>10525.855799999999</v>
      </c>
      <c r="G13" s="61">
        <f t="shared" si="2"/>
        <v>6430.0859</v>
      </c>
      <c r="H13" s="61">
        <f t="shared" si="3"/>
        <v>1689.1738</v>
      </c>
      <c r="I13" s="61">
        <f t="shared" si="4"/>
        <v>315.16300000000001</v>
      </c>
      <c r="J13" s="61">
        <f t="shared" si="5"/>
        <v>12020.119000000001</v>
      </c>
      <c r="L13" s="63">
        <v>4594.5195999999996</v>
      </c>
      <c r="M13" s="63">
        <v>0</v>
      </c>
      <c r="N13" s="63">
        <v>0</v>
      </c>
      <c r="O13" s="63">
        <v>17047.525600000001</v>
      </c>
      <c r="P13" s="63">
        <v>10525.855799999999</v>
      </c>
      <c r="Q13" s="63">
        <v>6430.0859</v>
      </c>
      <c r="R13" s="63">
        <v>1646.8883000000001</v>
      </c>
      <c r="S13" s="63">
        <v>42.285499999999999</v>
      </c>
      <c r="T13" s="63">
        <v>315.16300000000001</v>
      </c>
      <c r="U13" s="63">
        <v>227.6584</v>
      </c>
      <c r="V13" s="63">
        <v>1082.6666</v>
      </c>
      <c r="W13" s="63">
        <v>10709.794</v>
      </c>
      <c r="Y13" s="72">
        <f t="shared" si="6"/>
        <v>0</v>
      </c>
    </row>
    <row r="14" spans="1:25" ht="22" customHeight="1" x14ac:dyDescent="0.25">
      <c r="A14" s="40" t="s">
        <v>20</v>
      </c>
      <c r="B14" s="65">
        <v>190.46809999999999</v>
      </c>
      <c r="C14" s="66">
        <v>11574.230600000001</v>
      </c>
      <c r="D14" s="66">
        <v>0</v>
      </c>
      <c r="E14" s="61">
        <f t="shared" si="0"/>
        <v>2967.6080999999999</v>
      </c>
      <c r="F14" s="61">
        <f t="shared" si="1"/>
        <v>1270.0307</v>
      </c>
      <c r="G14" s="61">
        <f t="shared" si="2"/>
        <v>1086.5907</v>
      </c>
      <c r="H14" s="61">
        <f t="shared" si="3"/>
        <v>1347.8724999999999</v>
      </c>
      <c r="I14" s="61">
        <f t="shared" si="4"/>
        <v>354.649</v>
      </c>
      <c r="J14" s="61">
        <f t="shared" si="5"/>
        <v>4547.4795999999997</v>
      </c>
      <c r="L14" s="63">
        <v>0</v>
      </c>
      <c r="M14" s="63">
        <v>0</v>
      </c>
      <c r="N14" s="63">
        <v>0</v>
      </c>
      <c r="O14" s="63">
        <v>2967.6080999999999</v>
      </c>
      <c r="P14" s="63">
        <v>1270.0307</v>
      </c>
      <c r="Q14" s="63">
        <v>1086.5907</v>
      </c>
      <c r="R14" s="63">
        <v>450.952</v>
      </c>
      <c r="S14" s="63">
        <v>896.92049999999995</v>
      </c>
      <c r="T14" s="63">
        <v>354.649</v>
      </c>
      <c r="U14" s="63">
        <v>127.1125</v>
      </c>
      <c r="V14" s="63">
        <v>95.384699999999995</v>
      </c>
      <c r="W14" s="63">
        <v>4324.9823999999999</v>
      </c>
      <c r="Y14" s="72">
        <f t="shared" si="6"/>
        <v>0</v>
      </c>
    </row>
    <row r="15" spans="1:25" ht="21.75" customHeight="1" x14ac:dyDescent="0.25">
      <c r="A15" s="41" t="s">
        <v>1</v>
      </c>
      <c r="B15" s="65">
        <v>24.126899999999999</v>
      </c>
      <c r="C15" s="66">
        <v>2952.6354000000001</v>
      </c>
      <c r="D15" s="66">
        <v>0</v>
      </c>
      <c r="E15" s="61">
        <f t="shared" si="0"/>
        <v>0</v>
      </c>
      <c r="F15" s="61">
        <f t="shared" si="1"/>
        <v>242.8125</v>
      </c>
      <c r="G15" s="61">
        <f t="shared" si="2"/>
        <v>726.05</v>
      </c>
      <c r="H15" s="61">
        <f t="shared" si="3"/>
        <v>199.39700000000002</v>
      </c>
      <c r="I15" s="61">
        <f t="shared" si="4"/>
        <v>0</v>
      </c>
      <c r="J15" s="61">
        <f t="shared" si="5"/>
        <v>1784.3759</v>
      </c>
      <c r="L15" s="63">
        <v>0</v>
      </c>
      <c r="M15" s="63">
        <v>0</v>
      </c>
      <c r="N15" s="63">
        <v>0</v>
      </c>
      <c r="O15" s="63">
        <v>0</v>
      </c>
      <c r="P15" s="63">
        <v>242.8125</v>
      </c>
      <c r="Q15" s="63">
        <v>726.05</v>
      </c>
      <c r="R15" s="63">
        <v>64.400000000000006</v>
      </c>
      <c r="S15" s="63">
        <v>134.99700000000001</v>
      </c>
      <c r="T15" s="63">
        <v>0</v>
      </c>
      <c r="U15" s="63">
        <v>0</v>
      </c>
      <c r="V15" s="63">
        <v>0</v>
      </c>
      <c r="W15" s="63">
        <v>1784.3759</v>
      </c>
      <c r="Y15" s="72">
        <f t="shared" si="6"/>
        <v>0</v>
      </c>
    </row>
    <row r="16" spans="1:25" ht="18" customHeight="1" x14ac:dyDescent="0.25">
      <c r="A16" s="16"/>
      <c r="B16" s="16"/>
      <c r="C16" s="16"/>
      <c r="D16" s="16"/>
      <c r="E16" s="16"/>
      <c r="F16" s="16"/>
      <c r="G16" s="16"/>
      <c r="H16" s="17"/>
      <c r="I16" s="16"/>
      <c r="J16" s="7" t="s">
        <v>21</v>
      </c>
    </row>
    <row r="17" spans="1:23" ht="18" customHeight="1" x14ac:dyDescent="0.25">
      <c r="L17" s="64"/>
      <c r="M17" s="5" t="s">
        <v>50</v>
      </c>
    </row>
    <row r="20" spans="1:23" x14ac:dyDescent="0.25">
      <c r="E20" s="5" t="s">
        <v>52</v>
      </c>
    </row>
    <row r="21" spans="1:23" x14ac:dyDescent="0.25">
      <c r="K21" s="5" t="s">
        <v>53</v>
      </c>
      <c r="L21" s="72">
        <f>SUM(L9:L15)-L7</f>
        <v>0</v>
      </c>
      <c r="M21" s="72">
        <f t="shared" ref="M21:W21" si="7">SUM(M9:M15)-M7</f>
        <v>0</v>
      </c>
      <c r="N21" s="72">
        <f t="shared" si="7"/>
        <v>0</v>
      </c>
      <c r="O21" s="72">
        <f t="shared" si="7"/>
        <v>0</v>
      </c>
      <c r="P21" s="72">
        <f t="shared" si="7"/>
        <v>0</v>
      </c>
      <c r="Q21" s="72">
        <f t="shared" si="7"/>
        <v>0</v>
      </c>
      <c r="R21" s="72">
        <f t="shared" si="7"/>
        <v>0</v>
      </c>
      <c r="S21" s="72">
        <f t="shared" si="7"/>
        <v>0</v>
      </c>
      <c r="T21" s="72">
        <f t="shared" si="7"/>
        <v>0</v>
      </c>
      <c r="U21" s="72">
        <f t="shared" si="7"/>
        <v>0</v>
      </c>
      <c r="V21" s="72">
        <f t="shared" si="7"/>
        <v>0</v>
      </c>
      <c r="W21" s="72">
        <f t="shared" si="7"/>
        <v>0</v>
      </c>
    </row>
    <row r="25" spans="1:23" x14ac:dyDescent="0.25">
      <c r="A25" s="6"/>
    </row>
    <row r="26" spans="1:23" x14ac:dyDescent="0.25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Q12"/>
  <sheetViews>
    <sheetView showGridLines="0" tabSelected="1" zoomScale="70" zoomScaleNormal="70" zoomScaleSheetLayoutView="85" workbookViewId="0">
      <selection activeCell="B9" sqref="B9"/>
    </sheetView>
  </sheetViews>
  <sheetFormatPr defaultColWidth="10.6328125" defaultRowHeight="16.5" x14ac:dyDescent="0.25"/>
  <cols>
    <col min="1" max="1" width="15.6328125" style="29" customWidth="1"/>
    <col min="2" max="8" width="19.08984375" style="29" customWidth="1"/>
    <col min="9" max="9" width="15.6328125" style="29" customWidth="1"/>
    <col min="10" max="17" width="17.08984375" style="29" customWidth="1"/>
    <col min="18" max="16384" width="10.6328125" style="5"/>
  </cols>
  <sheetData>
    <row r="1" spans="1:17" s="18" customFormat="1" ht="27.65" customHeight="1" x14ac:dyDescent="0.35">
      <c r="A1" s="20" t="s">
        <v>55</v>
      </c>
      <c r="B1" s="20"/>
      <c r="C1" s="21"/>
      <c r="D1" s="21"/>
      <c r="E1" s="21"/>
      <c r="F1" s="21"/>
      <c r="G1" s="21"/>
      <c r="H1" s="21"/>
      <c r="I1" s="20" t="s">
        <v>10</v>
      </c>
      <c r="J1" s="21" t="s">
        <v>10</v>
      </c>
      <c r="K1" s="21"/>
      <c r="L1" s="21"/>
      <c r="M1" s="21"/>
      <c r="N1" s="21"/>
      <c r="O1" s="21"/>
      <c r="P1" s="21"/>
      <c r="Q1" s="21"/>
    </row>
    <row r="2" spans="1:17" ht="25" customHeight="1" thickBot="1" x14ac:dyDescent="0.3">
      <c r="A2" s="10"/>
      <c r="B2" s="10"/>
      <c r="C2" s="10"/>
      <c r="D2" s="10"/>
      <c r="E2" s="10"/>
      <c r="F2" s="10"/>
      <c r="G2" s="10"/>
      <c r="H2" s="3" t="s">
        <v>15</v>
      </c>
      <c r="I2" s="10" t="s">
        <v>11</v>
      </c>
      <c r="J2" s="10"/>
      <c r="K2" s="22"/>
      <c r="L2" s="10"/>
      <c r="M2" s="10"/>
      <c r="N2" s="10"/>
      <c r="O2" s="10"/>
      <c r="P2" s="10"/>
      <c r="Q2" s="10"/>
    </row>
    <row r="3" spans="1:17" ht="35.15" customHeight="1" thickTop="1" x14ac:dyDescent="0.25">
      <c r="A3" s="23"/>
      <c r="B3" s="24" t="s">
        <v>8</v>
      </c>
      <c r="C3" s="24"/>
      <c r="D3" s="25"/>
      <c r="E3" s="26" t="s">
        <v>12</v>
      </c>
      <c r="F3" s="25"/>
      <c r="G3" s="38" t="s">
        <v>27</v>
      </c>
      <c r="H3" s="25"/>
      <c r="I3" s="23"/>
      <c r="J3" s="24" t="s">
        <v>13</v>
      </c>
      <c r="K3" s="27"/>
      <c r="L3" s="26" t="s">
        <v>6</v>
      </c>
      <c r="M3" s="27"/>
      <c r="N3" s="28" t="s">
        <v>14</v>
      </c>
      <c r="O3" s="25"/>
      <c r="P3" s="26" t="s">
        <v>7</v>
      </c>
      <c r="Q3" s="25"/>
    </row>
    <row r="4" spans="1:17" ht="35.15" customHeight="1" x14ac:dyDescent="0.25">
      <c r="A4" s="30"/>
      <c r="B4" s="36" t="s">
        <v>17</v>
      </c>
      <c r="C4" s="31" t="s">
        <v>16</v>
      </c>
      <c r="D4" s="32" t="s">
        <v>9</v>
      </c>
      <c r="E4" s="31" t="s">
        <v>16</v>
      </c>
      <c r="F4" s="32" t="s">
        <v>9</v>
      </c>
      <c r="G4" s="31" t="s">
        <v>16</v>
      </c>
      <c r="H4" s="32" t="s">
        <v>9</v>
      </c>
      <c r="I4" s="30"/>
      <c r="J4" s="31" t="s">
        <v>16</v>
      </c>
      <c r="K4" s="32" t="s">
        <v>9</v>
      </c>
      <c r="L4" s="31" t="s">
        <v>16</v>
      </c>
      <c r="M4" s="32" t="s">
        <v>9</v>
      </c>
      <c r="N4" s="31" t="s">
        <v>16</v>
      </c>
      <c r="O4" s="32" t="s">
        <v>9</v>
      </c>
      <c r="P4" s="31" t="s">
        <v>16</v>
      </c>
      <c r="Q4" s="32" t="s">
        <v>9</v>
      </c>
    </row>
    <row r="5" spans="1:17" s="18" customFormat="1" ht="35.15" customHeight="1" x14ac:dyDescent="0.2">
      <c r="A5" s="51" t="s">
        <v>56</v>
      </c>
      <c r="B5" s="42">
        <v>8143</v>
      </c>
      <c r="C5" s="42">
        <v>1697873</v>
      </c>
      <c r="D5" s="45">
        <v>33052942</v>
      </c>
      <c r="E5" s="42">
        <v>749001</v>
      </c>
      <c r="F5" s="45">
        <v>13591710</v>
      </c>
      <c r="G5" s="45">
        <v>9841</v>
      </c>
      <c r="H5" s="45">
        <v>280510</v>
      </c>
      <c r="I5" s="51" t="s">
        <v>56</v>
      </c>
      <c r="J5" s="45">
        <v>124496</v>
      </c>
      <c r="K5" s="45">
        <v>3147102</v>
      </c>
      <c r="L5" s="45">
        <v>807612</v>
      </c>
      <c r="M5" s="45">
        <v>15974436</v>
      </c>
      <c r="N5" s="45">
        <v>268</v>
      </c>
      <c r="O5" s="45">
        <v>3316</v>
      </c>
      <c r="P5" s="45">
        <v>6655</v>
      </c>
      <c r="Q5" s="45">
        <v>55868</v>
      </c>
    </row>
    <row r="6" spans="1:17" s="18" customFormat="1" ht="35.15" customHeight="1" x14ac:dyDescent="0.2">
      <c r="A6" s="51" t="s">
        <v>57</v>
      </c>
      <c r="B6" s="42">
        <v>8671</v>
      </c>
      <c r="C6" s="42">
        <v>1753595</v>
      </c>
      <c r="D6" s="43">
        <v>34609282</v>
      </c>
      <c r="E6" s="42">
        <v>788117</v>
      </c>
      <c r="F6" s="43">
        <v>14379928</v>
      </c>
      <c r="G6" s="44">
        <v>3538</v>
      </c>
      <c r="H6" s="45">
        <v>66080</v>
      </c>
      <c r="I6" s="51" t="s">
        <v>57</v>
      </c>
      <c r="J6" s="44">
        <v>126646</v>
      </c>
      <c r="K6" s="45">
        <v>3450241</v>
      </c>
      <c r="L6" s="44">
        <v>826154</v>
      </c>
      <c r="M6" s="44">
        <v>16573453</v>
      </c>
      <c r="N6" s="44">
        <v>1317</v>
      </c>
      <c r="O6" s="44">
        <v>47363</v>
      </c>
      <c r="P6" s="44">
        <v>7823</v>
      </c>
      <c r="Q6" s="44">
        <v>92217</v>
      </c>
    </row>
    <row r="7" spans="1:17" s="18" customFormat="1" ht="35.15" customHeight="1" x14ac:dyDescent="0.2">
      <c r="A7" s="51" t="s">
        <v>58</v>
      </c>
      <c r="B7" s="42">
        <v>8464</v>
      </c>
      <c r="C7" s="42">
        <v>1710399</v>
      </c>
      <c r="D7" s="42">
        <v>33876148</v>
      </c>
      <c r="E7" s="42">
        <v>750246</v>
      </c>
      <c r="F7" s="52">
        <v>14136660</v>
      </c>
      <c r="G7" s="52">
        <v>9750</v>
      </c>
      <c r="H7" s="52">
        <v>332090</v>
      </c>
      <c r="I7" s="51" t="s">
        <v>58</v>
      </c>
      <c r="J7" s="52">
        <v>197647</v>
      </c>
      <c r="K7" s="52">
        <v>3762725</v>
      </c>
      <c r="L7" s="52">
        <v>739342</v>
      </c>
      <c r="M7" s="52">
        <v>15563188</v>
      </c>
      <c r="N7" s="52">
        <v>214</v>
      </c>
      <c r="O7" s="52">
        <v>3520</v>
      </c>
      <c r="P7" s="52">
        <v>13200</v>
      </c>
      <c r="Q7" s="52">
        <v>77965</v>
      </c>
    </row>
    <row r="8" spans="1:17" s="18" customFormat="1" ht="35.15" customHeight="1" x14ac:dyDescent="0.2">
      <c r="A8" s="51" t="s">
        <v>59</v>
      </c>
      <c r="B8" s="42">
        <v>7627</v>
      </c>
      <c r="C8" s="42">
        <v>1371729</v>
      </c>
      <c r="D8" s="42">
        <v>31651672</v>
      </c>
      <c r="E8" s="42">
        <v>670824</v>
      </c>
      <c r="F8" s="52">
        <v>14835574</v>
      </c>
      <c r="G8" s="52">
        <v>135</v>
      </c>
      <c r="H8" s="52">
        <v>1868</v>
      </c>
      <c r="I8" s="51" t="s">
        <v>59</v>
      </c>
      <c r="J8" s="52">
        <v>89781</v>
      </c>
      <c r="K8" s="52">
        <v>2661571</v>
      </c>
      <c r="L8" s="52">
        <v>602454</v>
      </c>
      <c r="M8" s="52">
        <v>14085552</v>
      </c>
      <c r="N8" s="52">
        <v>113</v>
      </c>
      <c r="O8" s="52">
        <v>2500</v>
      </c>
      <c r="P8" s="52">
        <v>8422</v>
      </c>
      <c r="Q8" s="52">
        <v>64607</v>
      </c>
    </row>
    <row r="9" spans="1:17" s="55" customFormat="1" ht="35.15" customHeight="1" x14ac:dyDescent="0.2">
      <c r="A9" s="74" t="s">
        <v>60</v>
      </c>
      <c r="B9" s="75">
        <v>7221</v>
      </c>
      <c r="C9" s="75">
        <v>1303481</v>
      </c>
      <c r="D9" s="75">
        <v>31884446</v>
      </c>
      <c r="E9" s="75">
        <v>658532</v>
      </c>
      <c r="F9" s="76">
        <v>16269373</v>
      </c>
      <c r="G9" s="76">
        <v>32864</v>
      </c>
      <c r="H9" s="76">
        <v>467681</v>
      </c>
      <c r="I9" s="74" t="s">
        <v>60</v>
      </c>
      <c r="J9" s="76">
        <v>79799</v>
      </c>
      <c r="K9" s="76">
        <v>3066572</v>
      </c>
      <c r="L9" s="76">
        <v>525684</v>
      </c>
      <c r="M9" s="76">
        <v>11995571</v>
      </c>
      <c r="N9" s="76">
        <v>73</v>
      </c>
      <c r="O9" s="76">
        <v>2050</v>
      </c>
      <c r="P9" s="76">
        <v>6529</v>
      </c>
      <c r="Q9" s="76">
        <v>83199</v>
      </c>
    </row>
    <row r="10" spans="1:17" ht="18" customHeight="1" x14ac:dyDescent="0.25">
      <c r="A10" s="33"/>
      <c r="B10" s="34"/>
      <c r="C10" s="34"/>
      <c r="D10" s="34"/>
      <c r="E10" s="34"/>
      <c r="F10" s="37"/>
      <c r="G10" s="37"/>
      <c r="H10" s="37"/>
      <c r="I10" s="33"/>
      <c r="J10" s="37"/>
      <c r="K10" s="37"/>
      <c r="L10" s="37"/>
      <c r="M10" s="37"/>
      <c r="N10" s="37"/>
      <c r="O10" s="37"/>
      <c r="P10" s="37"/>
      <c r="Q10" s="7" t="s">
        <v>54</v>
      </c>
    </row>
    <row r="11" spans="1:17" ht="18" customHeight="1" x14ac:dyDescent="0.25">
      <c r="Q11" s="19"/>
    </row>
    <row r="12" spans="1:17" x14ac:dyDescent="0.25">
      <c r="B12" s="35"/>
      <c r="C12" s="35"/>
      <c r="D12" s="35"/>
      <c r="H12" s="5"/>
      <c r="J12" s="5"/>
      <c r="K12" s="5"/>
      <c r="Q12" s="5"/>
    </row>
  </sheetData>
  <phoneticPr fontId="5"/>
  <printOptions verticalCentered="1"/>
  <pageMargins left="0.78740157480314965" right="0.78740157480314965" top="0.78740157480314965" bottom="0.59055118110236227" header="0.39370078740157483" footer="0.31496062992125984"/>
  <pageSetup paperSize="9" scale="85" pageOrder="overThenDown" orientation="landscape" r:id="rId1"/>
  <headerFooter scaleWithDoc="0" alignWithMargins="0">
    <oddHeader>&amp;L&amp;"ＭＳ ゴシック,標準"建設・住宅&amp;R&amp;"ＭＳ ゴシック,標準"建設・住宅</oddHeader>
  </headerFooter>
  <colBreaks count="1" manualBreakCount="1">
    <brk id="8" max="1048575" man="1"/>
  </colBreaks>
  <ignoredErrors>
    <ignoredError sqref="A6:A9 I6:I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83構造別着工建築物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