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29紀宝町○\"/>
    </mc:Choice>
  </mc:AlternateContent>
  <xr:revisionPtr revIDLastSave="0" documentId="13_ncr:1_{198595C4-3652-4170-9931-6E22EDD9885B}"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3" i="12" l="1"/>
  <c r="AA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<sst xmlns="http://schemas.openxmlformats.org/spreadsheetml/2006/main" count="1164" uniqueCount="574">
  <si>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</si>
  <si>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</si>
  <si>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</si>
  <si>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</si>
  <si>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</si>
  <si>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</si>
  <si>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</si>
  <si>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</si>
  <si>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</si>
  <si>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</si>
  <si>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</si>
  <si>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</si>
  <si>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</si>
  <si>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</si>
  <si>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</si>
  <si>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</si>
  <si>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</si>
  <si>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</si>
  <si>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</si>
  <si>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</si>
  <si>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</si>
  <si>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</si>
  <si>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</si>
  <si>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</si>
  <si>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</si>
  <si>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</si>
  <si>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</si>
  <si>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</si>
  <si>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</si>
  <si>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</si>
  <si>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</si>
  <si>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</si>
  <si>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</si>
  <si>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</si>
  <si>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</si>
  <si>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</si>
  <si>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</si>
  <si>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</si>
  <si>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</si>
  <si>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</si>
  <si>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</si>
  <si>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</si>
  <si>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</si>
  <si>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</si>
  <si>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</si>
  <si>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</si>
  <si>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</si>
  <si>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</si>
  <si>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</si>
  <si>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</si>
  <si>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</si>
  <si>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</si>
  <si>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</si>
  <si>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</si>
  <si>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</si>
  <si>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</si>
  <si>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</si>
  <si>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</si>
  <si>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</si>
  <si>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</si>
  <si>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</si>
  <si>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</si>
  <si>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</si>
  <si>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</si>
  <si>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</si>
  <si>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</si>
  <si>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</si>
  <si>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</si>
  <si>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</si>
  <si>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</si>
  <si>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</si>
  <si>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</si>
  <si>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</si>
  <si>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</si>
  <si>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</si>
  <si>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</si>
  <si>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</si>
  <si>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</si>
  <si>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</si>
  <si>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</si>
  <si>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</si>
  <si>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</si>
  <si>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</si>
  <si>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</si>
  <si>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</si>
  <si>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</si>
  <si>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</si>
  <si>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</si>
  <si>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</si>
  <si>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</si>
  <si>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</si>
  <si>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</si>
  <si>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</si>
  <si>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</si>
  <si>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</si>
  <si>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</si>
  <si>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</si>
  <si>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</si>
  <si>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</si>
  <si>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</si>
  <si>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</si>
  <si>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</si>
  <si>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</si>
  <si>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</si>
  <si>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</si>
  <si>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</si>
  <si>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</si>
  <si>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</si>
  <si>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</si>
  <si>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</si>
  <si>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</si>
  <si>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</si>
  <si>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</si>
  <si>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</si>
  <si>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</si>
  <si>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</si>
  <si>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</si>
  <si>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</si>
  <si>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</si>
  <si>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</si>
  <si>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</si>
  <si>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</si>
  <si>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</si>
  <si>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</si>
  <si>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</si>
  <si>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</si>
  <si>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</si>
  <si>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</si>
  <si>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</si>
  <si>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</si>
  <si>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</si>
  <si>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</si>
  <si>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</si>
  <si>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</si>
  <si>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</si>
  <si>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</si>
  <si>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</si>
  <si>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</si>
  <si>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</si>
  <si>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</si>
  <si>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</si>
  <si>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</si>
  <si>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</si>
  <si>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</si>
  <si>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</si>
  <si>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</si>
  <si>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</si>
  <si>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</si>
  <si>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</si>
  <si>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</si>
  <si>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</si>
  <si>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</si>
  <si>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</si>
  <si>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</si>
  <si>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</si>
  <si>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</si>
  <si>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</si>
  <si>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</si>
  <si>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</si>
  <si>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</si>
  <si>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</si>
  <si>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</si>
  <si>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</si>
  <si>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</si>
  <si>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</si>
  <si>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</si>
  <si>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</si>
  <si>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</si>
  <si>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</si>
  <si>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</si>
  <si>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</si>
  <si>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</si>
  <si>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</si>
  <si>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</si>
  <si>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</si>
  <si>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</si>
  <si>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</si>
  <si>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</si>
  <si>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</si>
  <si>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</si>
  <si>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</si>
  <si>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</si>
  <si>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</si>
  <si>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</si>
  <si>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</si>
  <si>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</si>
  <si>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</si>
  <si>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</si>
  <si>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</si>
  <si>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</si>
  <si>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</si>
  <si>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</si>
  <si>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</si>
  <si>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</si>
  <si>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</si>
  <si>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</si>
  <si>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</si>
  <si>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</si>
  <si>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</si>
  <si>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</si>
  <si>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</si>
  <si>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</si>
  <si>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</si>
  <si>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三重県紀宝町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</si>
  <si>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</si>
  <si>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</si>
  <si>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</si>
  <si>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</si>
  <si>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</si>
  <si>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</si>
  <si>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</si>
  <si>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</si>
  <si>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</si>
  <si>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</si>
  <si>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</si>
  <si>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</si>
  <si>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</si>
  <si>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</si>
  <si>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</si>
  <si>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</si>
  <si>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</si>
  <si>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</si>
  <si>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</si>
  <si>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</si>
  <si>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</si>
  <si>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</si>
  <si>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</si>
  <si>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</si>
  <si>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</si>
  <si>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</si>
  <si>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</si>
  <si>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</si>
  <si>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</si>
  <si>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</si>
  <si>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</si>
  <si>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</si>
  <si>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</si>
  <si>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</si>
  <si>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</si>
  <si>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</si>
  <si>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</si>
  <si>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</si>
  <si>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</si>
  <si>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</si>
  <si>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</si>
  <si>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</si>
  <si>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</si>
  <si>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</si>
  <si>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</si>
  <si>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</si>
  <si>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</si>
  <si>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</si>
  <si>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</si>
  <si>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</si>
  <si>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</si>
  <si>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</si>
  <si>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</si>
  <si>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</si>
  <si>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</si>
  <si>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</si>
  <si>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</si>
  <si>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</si>
  <si>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</si>
  <si>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</si>
  <si>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</si>
  <si>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</si>
  <si>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</si>
  <si>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</si>
  <si>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</si>
  <si>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</si>
  <si>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</si>
  <si>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</si>
  <si>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</si>
  <si>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</si>
  <si>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</si>
  <si>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</si>
  <si>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</si>
  <si>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</si>
  <si>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</si>
  <si>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</si>
  <si>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</si>
  <si>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</si>
  <si>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</si>
  <si>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</si>
  <si>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</si>
  <si>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</si>
  <si>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</si>
  <si>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</si>
  <si>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</si>
  <si>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</si>
  <si>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</si>
  <si>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</si>
  <si>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</si>
  <si>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</si>
  <si>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</si>
  <si>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</si>
  <si>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</si>
  <si>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</si>
  <si>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</si>
  <si>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</si>
  <si>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</si>
  <si>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</si>
  <si>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</si>
  <si>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</si>
  <si>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</si>
  <si>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</si>
  <si>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</si>
  <si>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</si>
  <si>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</si>
  <si>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</si>
  <si>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</si>
  <si>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</si>
  <si>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</si>
  <si>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</si>
  <si>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</si>
  <si>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</si>
  <si>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</si>
  <si>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</si>
  <si>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</si>
  <si>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</si>
  <si>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</si>
  <si>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</si>
  <si>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</si>
  <si>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</si>
  <si>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</si>
  <si>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</si>
  <si>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</si>
  <si>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</si>
  <si>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</si>
  <si>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</si>
  <si>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</si>
  <si>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</si>
  <si>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</si>
  <si>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</si>
  <si>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</si>
  <si>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</si>
  <si>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</si>
  <si>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</si>
  <si>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</si>
  <si>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</si>
  <si>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</si>
  <si>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</si>
  <si>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</si>
  <si>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</si>
  <si>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</si>
  <si>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</si>
  <si>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</si>
  <si>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</si>
  <si>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</si>
  <si>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</si>
  <si>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</si>
  <si>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</si>
  <si>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</si>
  <si>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</si>
  <si>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三重県紀宝町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</si>
  <si>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</si>
  <si>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</si>
  <si>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</si>
  <si>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</si>
  <si>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</si>
  <si>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</si>
  <si>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</si>
  <si>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</si>
  <si>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</si>
  <si>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</si>
  <si>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</si>
  <si>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</si>
  <si>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</si>
  <si>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</si>
  <si>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</si>
  <si>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</si>
  <si>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</si>
  <si>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</si>
  <si>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</si>
  <si>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</si>
  <si>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</si>
  <si>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</si>
  <si>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</si>
  <si>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</si>
  <si>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</si>
  <si>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</si>
  <si>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</si>
  <si>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</si>
  <si>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</si>
  <si>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</si>
  <si>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</si>
  <si>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</si>
  <si>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</si>
  <si>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</si>
  <si>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</si>
  <si>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</si>
  <si>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訪問看護ステーション事業特別会計</t>
    <phoneticPr fontId="5"/>
  </si>
  <si>
    <t>水道事業特別会計</t>
    <phoneticPr fontId="5"/>
  </si>
  <si>
    <t>法適用企業</t>
    <phoneticPr fontId="5"/>
  </si>
  <si>
    <t>町営浄化槽整備推進事業特別会計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</si>
  <si>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</si>
  <si>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</si>
  <si>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</si>
  <si>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</si>
  <si>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</si>
  <si>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</si>
  <si>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</si>
  <si>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</si>
  <si>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</si>
  <si>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</si>
  <si>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</si>
  <si>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</si>
  <si>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</si>
  <si>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</si>
  <si>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</si>
  <si>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</si>
  <si>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</si>
  <si>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</si>
  <si>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</si>
  <si>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</si>
  <si>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</si>
  <si>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</si>
  <si>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</si>
  <si>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</si>
  <si>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</si>
  <si>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</si>
  <si>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</si>
  <si>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</si>
  <si>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</si>
  <si>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</si>
  <si>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</si>
  <si>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</si>
  <si>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</si>
  <si>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</si>
  <si>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</si>
  <si>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</si>
  <si>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</si>
  <si>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</si>
  <si>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</si>
  <si>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</si>
  <si>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</si>
  <si>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</si>
  <si>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</si>
  <si>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</si>
  <si>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</si>
  <si>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</si>
  <si>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</si>
  <si>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</si>
  <si>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</si>
  <si>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</si>
  <si>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</si>
  <si>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</si>
  <si>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</si>
  <si>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</si>
  <si>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</si>
  <si>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</si>
  <si>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</si>
  <si>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</si>
  <si>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</si>
  <si>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</si>
  <si>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</si>
  <si>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</si>
  <si>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</si>
  <si>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</si>
  <si>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</si>
  <si>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</si>
  <si>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</si>
  <si>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</si>
  <si>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</si>
  <si>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</si>
  <si>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</si>
  <si>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</si>
  <si>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</si>
  <si>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</si>
  <si>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</si>
  <si>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</si>
  <si>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</si>
  <si>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</si>
  <si>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</si>
  <si>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</si>
  <si>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</si>
  <si>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</si>
  <si>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</si>
  <si>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</si>
  <si>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</si>
  <si>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</si>
  <si>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</si>
  <si>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</si>
  <si>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</si>
  <si>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</si>
  <si>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</si>
  <si>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</si>
  <si>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</si>
  <si>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</si>
  <si>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</si>
  <si>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</si>
  <si>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</si>
  <si>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</si>
  <si>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</si>
  <si>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</si>
  <si>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</si>
  <si>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</si>
  <si>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</si>
  <si>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</si>
  <si>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</si>
  <si>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</si>
  <si>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</si>
  <si>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</si>
  <si>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</si>
  <si>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</si>
  <si>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</si>
  <si>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</si>
  <si>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</si>
  <si>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</si>
  <si>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</si>
  <si>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</si>
  <si>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</si>
  <si>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</si>
  <si>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</si>
  <si>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</si>
  <si>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</si>
  <si>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</si>
  <si>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</si>
  <si>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</si>
  <si>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</si>
  <si>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</si>
  <si>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</si>
  <si>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</si>
  <si>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</si>
  <si>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</si>
  <si>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</si>
  <si>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</si>
  <si>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</si>
  <si>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</si>
  <si>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</si>
  <si>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5.75</t>
  </si>
  <si>
    <t>▲ 6.48</t>
  </si>
  <si>
    <t>▲ 5.22</t>
  </si>
  <si>
    <t>▲ 9.46</t>
  </si>
  <si>
    <t>一般会計</t>
  </si>
  <si>
    <t>水道事業特別会計</t>
  </si>
  <si>
    <t>町営浄化槽整備推進事業特別会計</t>
  </si>
  <si>
    <t>国民健康保険特別会計</t>
  </si>
  <si>
    <t>診療所事業特別会計</t>
  </si>
  <si>
    <t>訪問看護ステーション事業特別会計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</si>
  <si>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</si>
  <si>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</si>
  <si>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</si>
  <si>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</si>
  <si>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</si>
  <si>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</si>
  <si>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</si>
  <si>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</si>
  <si>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</si>
  <si>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10"/>
  </si>
  <si>
    <t>　〃（共同研修特別会計）</t>
    <rPh sb="3" eb="5">
      <t>キョウドウ</t>
    </rPh>
    <rPh sb="5" eb="7">
      <t>ケンシュウ</t>
    </rPh>
    <rPh sb="7" eb="9">
      <t>トクベツ</t>
    </rPh>
    <rPh sb="9" eb="11">
      <t>カイケイ</t>
    </rPh>
    <phoneticPr fontId="10"/>
  </si>
  <si>
    <t>　〃（デジタル地図特別会計）</t>
    <rPh sb="7" eb="9">
      <t>チズ</t>
    </rPh>
    <rPh sb="9" eb="11">
      <t>トクベツ</t>
    </rPh>
    <rPh sb="11" eb="13">
      <t>カイケイ</t>
    </rPh>
    <phoneticPr fontId="10"/>
  </si>
  <si>
    <t>　〃（物品特別会計）</t>
    <rPh sb="3" eb="5">
      <t>ブッピン</t>
    </rPh>
    <rPh sb="5" eb="7">
      <t>トクベツ</t>
    </rPh>
    <rPh sb="7" eb="9">
      <t>カイケイ</t>
    </rPh>
    <phoneticPr fontId="10"/>
  </si>
  <si>
    <t>　〃（退職手当特別会計）</t>
    <rPh sb="3" eb="5">
      <t>タイショク</t>
    </rPh>
    <rPh sb="5" eb="7">
      <t>テアテ</t>
    </rPh>
    <rPh sb="7" eb="9">
      <t>トクベツ</t>
    </rPh>
    <rPh sb="9" eb="11">
      <t>カイケイ</t>
    </rPh>
    <phoneticPr fontId="10"/>
  </si>
  <si>
    <t>　〃（消防救急無線特別会計）</t>
    <rPh sb="3" eb="5">
      <t>ショウボウ</t>
    </rPh>
    <rPh sb="5" eb="7">
      <t>キュウキュウ</t>
    </rPh>
    <rPh sb="7" eb="9">
      <t>ムセン</t>
    </rPh>
    <rPh sb="9" eb="11">
      <t>トクベツ</t>
    </rPh>
    <rPh sb="11" eb="13">
      <t>カイケイ</t>
    </rPh>
    <phoneticPr fontId="10"/>
  </si>
  <si>
    <t>　〃（公平委員会特別会計）</t>
    <rPh sb="3" eb="5">
      <t>コウヘイ</t>
    </rPh>
    <rPh sb="5" eb="8">
      <t>イインカイ</t>
    </rPh>
    <rPh sb="8" eb="10">
      <t>トクベツ</t>
    </rPh>
    <rPh sb="10" eb="12">
      <t>カイケイ</t>
    </rPh>
    <phoneticPr fontId="10"/>
  </si>
  <si>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10"/>
  </si>
  <si>
    <t>　〃(滞納整理拡充事業特別会計)</t>
    <rPh sb="3" eb="5">
      <t>タイノウ</t>
    </rPh>
    <rPh sb="5" eb="7">
      <t>セイリ</t>
    </rPh>
    <rPh sb="7" eb="9">
      <t>カクジュウ</t>
    </rPh>
    <rPh sb="9" eb="11">
      <t>ジギョウ</t>
    </rPh>
    <rPh sb="11" eb="13">
      <t>トクベツ</t>
    </rPh>
    <rPh sb="13" eb="15">
      <t>カイケイ</t>
    </rPh>
    <phoneticPr fontId="10"/>
  </si>
  <si>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0"/>
  </si>
  <si>
    <t>　〃（後期高齢者医療特別会計）</t>
    <rPh sb="3" eb="5">
      <t>コウキ</t>
    </rPh>
    <rPh sb="5" eb="8">
      <t>コウレイシャ</t>
    </rPh>
    <rPh sb="8" eb="10">
      <t>イリョウ</t>
    </rPh>
    <rPh sb="10" eb="12">
      <t>トクベツ</t>
    </rPh>
    <rPh sb="12" eb="14">
      <t>カイケイ</t>
    </rPh>
    <phoneticPr fontId="10"/>
  </si>
  <si>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10"/>
  </si>
  <si>
    <t>　〃(指定訪問介護特別会計）</t>
    <rPh sb="3" eb="5">
      <t>シテイ</t>
    </rPh>
    <rPh sb="5" eb="7">
      <t>ホウモン</t>
    </rPh>
    <rPh sb="7" eb="9">
      <t>カイゴ</t>
    </rPh>
    <rPh sb="9" eb="11">
      <t>トクベツ</t>
    </rPh>
    <rPh sb="11" eb="13">
      <t>カイケイ</t>
    </rPh>
    <phoneticPr fontId="10"/>
  </si>
  <si>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10"/>
  </si>
  <si>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10"/>
  </si>
  <si>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10"/>
  </si>
  <si>
    <t>　〃(介護保険事業特別会計）</t>
    <rPh sb="3" eb="5">
      <t>カイゴ</t>
    </rPh>
    <rPh sb="5" eb="7">
      <t>ホケン</t>
    </rPh>
    <rPh sb="7" eb="9">
      <t>ジギョウ</t>
    </rPh>
    <rPh sb="9" eb="11">
      <t>トクベツ</t>
    </rPh>
    <rPh sb="11" eb="13">
      <t>カイケイ</t>
    </rPh>
    <phoneticPr fontId="10"/>
  </si>
  <si>
    <t>紀南病院組合（紀南病院会計）</t>
    <rPh sb="0" eb="2">
      <t>キナン</t>
    </rPh>
    <rPh sb="2" eb="4">
      <t>ビョウイン</t>
    </rPh>
    <rPh sb="4" eb="6">
      <t>クミアイ</t>
    </rPh>
    <rPh sb="7" eb="9">
      <t>キナン</t>
    </rPh>
    <rPh sb="9" eb="11">
      <t>ビョウイン</t>
    </rPh>
    <rPh sb="11" eb="13">
      <t>カイケイ</t>
    </rPh>
    <phoneticPr fontId="10"/>
  </si>
  <si>
    <t>南牟婁清掃施設組合（一般会計）</t>
    <rPh sb="0" eb="3">
      <t>ミナミムロ</t>
    </rPh>
    <rPh sb="3" eb="5">
      <t>セイソウ</t>
    </rPh>
    <rPh sb="5" eb="7">
      <t>シセツ</t>
    </rPh>
    <rPh sb="7" eb="9">
      <t>クミアイ</t>
    </rPh>
    <rPh sb="10" eb="12">
      <t>イッパン</t>
    </rPh>
    <rPh sb="12" eb="14">
      <t>カイケイ</t>
    </rPh>
    <phoneticPr fontId="10"/>
  </si>
  <si>
    <t>東紀州環境施設組合</t>
    <rPh sb="0" eb="3">
      <t>ヒガシキシュウ</t>
    </rPh>
    <rPh sb="3" eb="7">
      <t>カンキョウシセツ</t>
    </rPh>
    <rPh sb="7" eb="9">
      <t>クミアイ</t>
    </rPh>
    <phoneticPr fontId="10"/>
  </si>
  <si>
    <t>地域振興基金</t>
    <rPh sb="0" eb="6">
      <t>チイキシンコウキキン</t>
    </rPh>
    <phoneticPr fontId="5"/>
  </si>
  <si>
    <t>水道基金</t>
    <rPh sb="0" eb="2">
      <t>スイドウ</t>
    </rPh>
    <rPh sb="2" eb="4">
      <t>キキン</t>
    </rPh>
    <phoneticPr fontId="38"/>
  </si>
  <si>
    <t>公共事業基金</t>
    <rPh sb="0" eb="6">
      <t>コウキョウジギョウキキン</t>
    </rPh>
    <phoneticPr fontId="38"/>
  </si>
  <si>
    <t>災害対策基金</t>
    <rPh sb="0" eb="4">
      <t>サイガイタイサク</t>
    </rPh>
    <rPh sb="4" eb="6">
      <t>キキン</t>
    </rPh>
    <phoneticPr fontId="38"/>
  </si>
  <si>
    <t>森林環境基金</t>
    <rPh sb="0" eb="2">
      <t>シンリン</t>
    </rPh>
    <rPh sb="2" eb="4">
      <t>カンキョウ</t>
    </rPh>
    <rPh sb="4" eb="6">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</si>
</sst>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9D1D-40E7-B8F5-442A40FE7C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103714</c:v>
                </c:pt>
                <c:pt idx="1">
                  <c:v>113376</c:v>
                </c:pt>
                <c:pt idx="2">
                  <c:v>93611</c:v>
                </c:pt>
                <c:pt idx="3">
                  <c:v>69831</c:v>
                </c:pt>
                <c:pt idx="4">
                  <c:v>95348</c:v>
                </c:pt>
              </c:numCache>
            </c:numRef>
          </c:val>
          <c:smooth val="0"/>
          <c:extLst>
            <c:ext xmlns:c16="http://schemas.microsoft.com/office/drawing/2014/chart" uri="{C3380CC4-5D6E-409C-BE32-E72D297353CC}">
              <c16:uniqueId val="{00000001-9D1D-40E7-B8F5-442A40FE7C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9.4600000000000009</c:v>
                </c:pt>
                <c:pt idx="1">
                  <c:v>14.06</c:v>
                </c:pt>
                <c:pt idx="2">
                  <c:v>7.92</c:v>
                </c:pt>
                <c:pt idx="3">
                  <c:v>7.23</c:v>
                </c:pt>
                <c:pt idx="4">
                  <c:v>10.32</c:v>
                </c:pt>
              </c:numCache>
            </c:numRef>
          </c:val>
          <c:extLst>
            <c:ext xmlns:c16="http://schemas.microsoft.com/office/drawing/2014/chart" uri="{C3380CC4-5D6E-409C-BE32-E72D297353CC}">
              <c16:uniqueId val="{00000000-8B6E-4B63-B565-8CF3CCB07D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50.48</c:v>
                </c:pt>
                <c:pt idx="1">
                  <c:v>50.01</c:v>
                </c:pt>
                <c:pt idx="2">
                  <c:v>59.38</c:v>
                </c:pt>
                <c:pt idx="3">
                  <c:v>58.92</c:v>
                </c:pt>
                <c:pt idx="4">
                  <c:v>47.63</c:v>
                </c:pt>
              </c:numCache>
            </c:numRef>
          </c:val>
          <c:extLst>
            <c:ext xmlns:c16="http://schemas.microsoft.com/office/drawing/2014/chart" uri="{C3380CC4-5D6E-409C-BE32-E72D297353CC}">
              <c16:uniqueId val="{00000001-8B6E-4B63-B565-8CF3CCB07D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-5.75</c:v>
                </c:pt>
                <c:pt idx="1">
                  <c:v>1.73</c:v>
                </c:pt>
                <c:pt idx="2">
                  <c:v>-6.48</c:v>
                </c:pt>
                <c:pt idx="3">
                  <c:v>-5.22</c:v>
                </c:pt>
                <c:pt idx="4">
                  <c:v>-9.4600000000000009</c:v>
                </c:pt>
              </c:numCache>
            </c:numRef>
          </c:val>
          <c:smooth val="0"/>
          <c:extLst>
            <c:ext xmlns:c16="http://schemas.microsoft.com/office/drawing/2014/chart" uri="{C3380CC4-5D6E-409C-BE32-E72D297353CC}">
              <c16:uniqueId val="{00000002-8B6E-4B63-B565-8CF3CCB07D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CE-462C-946C-63C97DCB73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CE-462C-946C-63C97DCB73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CE-462C-946C-63C97DCB73D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0.12</c:v>
                </c:pt>
                <c:pt idx="4">
                  <c:v>#N/A</c:v>
                </c:pt>
                <c:pt idx="5">
                  <c:v>0.01</c:v>
                </c:pt>
                <c:pt idx="6">
                  <c:v>#N/A</c:v>
                </c:pt>
                <c:pt idx="7">
                  <c:v>0.06</c:v>
                </c:pt>
                <c:pt idx="8">
                  <c:v>#N/A</c:v>
                </c:pt>
                <c:pt idx="9">
                  <c:v>0.01</c:v>
                </c:pt>
              </c:numCache>
            </c:numRef>
          </c:val>
          <c:extLst>
            <c:ext xmlns:c16="http://schemas.microsoft.com/office/drawing/2014/chart" uri="{C3380CC4-5D6E-409C-BE32-E72D297353CC}">
              <c16:uniqueId val="{00000003-73CE-462C-946C-63C97DCB73DE}"/>
            </c:ext>
          </c:extLst>
        </c:ser>
        <c:ser>
          <c:idx val="4"/>
          <c:order val="4"/>
          <c:tx>
            <c:strRef>
              <c:f>データシート!$A$31</c:f>
              <c:strCache>
                <c:ptCount val="1"/>
                <c:pt idx="0">
                  <c:v>訪問看護ステーション事業特別会計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4-73CE-462C-946C-63C97DCB73DE}"/>
            </c:ext>
          </c:extLst>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0.06</c:v>
                </c:pt>
                <c:pt idx="4">
                  <c:v>#N/A</c:v>
                </c:pt>
                <c:pt idx="5">
                  <c:v>0.23</c:v>
                </c:pt>
                <c:pt idx="6">
                  <c:v>#N/A</c:v>
                </c:pt>
                <c:pt idx="7">
                  <c:v>0.68</c:v>
                </c:pt>
                <c:pt idx="8">
                  <c:v>#N/A</c:v>
                </c:pt>
                <c:pt idx="9">
                  <c:v>0.31</c:v>
                </c:pt>
              </c:numCache>
            </c:numRef>
          </c:val>
          <c:extLst>
            <c:ext xmlns:c16="http://schemas.microsoft.com/office/drawing/2014/chart" uri="{C3380CC4-5D6E-409C-BE32-E72D297353CC}">
              <c16:uniqueId val="{00000005-73CE-462C-946C-63C97DCB73D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0.85</c:v>
                </c:pt>
                <c:pt idx="2">
                  <c:v>#N/A</c:v>
                </c:pt>
                <c:pt idx="3">
                  <c:v>0.5</c:v>
                </c:pt>
                <c:pt idx="4">
                  <c:v>#N/A</c:v>
                </c:pt>
                <c:pt idx="5">
                  <c:v>1.26</c:v>
                </c:pt>
                <c:pt idx="6">
                  <c:v>#N/A</c:v>
                </c:pt>
                <c:pt idx="7">
                  <c:v>0.48</c:v>
                </c:pt>
                <c:pt idx="8">
                  <c:v>#N/A</c:v>
                </c:pt>
                <c:pt idx="9">
                  <c:v>1.31</c:v>
                </c:pt>
              </c:numCache>
            </c:numRef>
          </c:val>
          <c:extLst>
            <c:ext xmlns:c16="http://schemas.microsoft.com/office/drawing/2014/chart" uri="{C3380CC4-5D6E-409C-BE32-E72D297353CC}">
              <c16:uniqueId val="{00000006-73CE-462C-946C-63C97DCB73DE}"/>
            </c:ext>
          </c:extLst>
        </c:ser>
        <c:ser>
          <c:idx val="7"/>
          <c:order val="7"/>
          <c:tx>
            <c:strRef>
              <c:f>データシート!$A$34</c:f>
              <c:strCache>
                <c:ptCount val="1"/>
                <c:pt idx="0">
                  <c:v>町営浄化槽整備推進事業特別会計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0.12</c:v>
                </c:pt>
                <c:pt idx="2">
                  <c:v>#N/A</c:v>
                </c:pt>
                <c:pt idx="3">
                  <c:v>0.1</c:v>
                </c:pt>
                <c:pt idx="4">
                  <c:v>#N/A</c:v>
                </c:pt>
                <c:pt idx="5">
                  <c:v>0.11</c:v>
                </c:pt>
                <c:pt idx="6">
                  <c:v>#N/A</c:v>
                </c:pt>
                <c:pt idx="7">
                  <c:v>0.36</c:v>
                </c:pt>
                <c:pt idx="8">
                  <c:v>#N/A</c:v>
                </c:pt>
                <c:pt idx="9">
                  <c:v>1.6</c:v>
                </c:pt>
              </c:numCache>
            </c:numRef>
          </c:val>
          <c:extLst>
            <c:ext xmlns:c16="http://schemas.microsoft.com/office/drawing/2014/chart" uri="{C3380CC4-5D6E-409C-BE32-E72D297353CC}">
              <c16:uniqueId val="{00000007-73CE-462C-946C-63C97DCB73DE}"/>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6.11</c:v>
                </c:pt>
                <c:pt idx="2">
                  <c:v>#N/A</c:v>
                </c:pt>
                <c:pt idx="3">
                  <c:v>6.83</c:v>
                </c:pt>
                <c:pt idx="4">
                  <c:v>#N/A</c:v>
                </c:pt>
                <c:pt idx="5">
                  <c:v>7.04</c:v>
                </c:pt>
                <c:pt idx="6">
                  <c:v>#N/A</c:v>
                </c:pt>
                <c:pt idx="7">
                  <c:v>6.91</c:v>
                </c:pt>
                <c:pt idx="8">
                  <c:v>#N/A</c:v>
                </c:pt>
                <c:pt idx="9">
                  <c:v>6.41</c:v>
                </c:pt>
              </c:numCache>
            </c:numRef>
          </c:val>
          <c:extLst>
            <c:ext xmlns:c16="http://schemas.microsoft.com/office/drawing/2014/chart" uri="{C3380CC4-5D6E-409C-BE32-E72D297353CC}">
              <c16:uniqueId val="{00000008-73CE-462C-946C-63C97DCB73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9.3800000000000008</c:v>
                </c:pt>
                <c:pt idx="2">
                  <c:v>#N/A</c:v>
                </c:pt>
                <c:pt idx="3">
                  <c:v>14</c:v>
                </c:pt>
                <c:pt idx="4">
                  <c:v>#N/A</c:v>
                </c:pt>
                <c:pt idx="5">
                  <c:v>7.69</c:v>
                </c:pt>
                <c:pt idx="6">
                  <c:v>#N/A</c:v>
                </c:pt>
                <c:pt idx="7">
                  <c:v>6.55</c:v>
                </c:pt>
                <c:pt idx="8">
                  <c:v>#N/A</c:v>
                </c:pt>
                <c:pt idx="9">
                  <c:v>10</c:v>
                </c:pt>
              </c:numCache>
            </c:numRef>
          </c:val>
          <c:extLst>
            <c:ext xmlns:c16="http://schemas.microsoft.com/office/drawing/2014/chart" uri="{C3380CC4-5D6E-409C-BE32-E72D297353CC}">
              <c16:uniqueId val="{00000009-73CE-462C-946C-63C97DCB73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649</c:v>
                </c:pt>
                <c:pt idx="5">
                  <c:v>660</c:v>
                </c:pt>
                <c:pt idx="8">
                  <c:v>670</c:v>
                </c:pt>
                <c:pt idx="11">
                  <c:v>658</c:v>
                </c:pt>
                <c:pt idx="14">
                  <c:v>637</c:v>
                </c:pt>
              </c:numCache>
            </c:numRef>
          </c:val>
          <c:extLst>
            <c:ext xmlns:c16="http://schemas.microsoft.com/office/drawing/2014/chart" uri="{C3380CC4-5D6E-409C-BE32-E72D297353CC}">
              <c16:uniqueId val="{00000000-ABA9-48B8-A054-52F6C7FF77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A9-48B8-A054-52F6C7FF77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A9-48B8-A054-52F6C7FF77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47</c:v>
                </c:pt>
                <c:pt idx="6">
                  <c:v>54</c:v>
                </c:pt>
                <c:pt idx="9">
                  <c:v>56</c:v>
                </c:pt>
                <c:pt idx="12">
                  <c:v>55</c:v>
                </c:pt>
              </c:numCache>
            </c:numRef>
          </c:val>
          <c:extLst>
            <c:ext xmlns:c16="http://schemas.microsoft.com/office/drawing/2014/chart" uri="{C3380CC4-5D6E-409C-BE32-E72D297353CC}">
              <c16:uniqueId val="{00000003-ABA9-48B8-A054-52F6C7FF77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c:v>
                </c:pt>
                <c:pt idx="3">
                  <c:v>16</c:v>
                </c:pt>
                <c:pt idx="6">
                  <c:v>20</c:v>
                </c:pt>
                <c:pt idx="9">
                  <c:v>19</c:v>
                </c:pt>
                <c:pt idx="12">
                  <c:v>21</c:v>
                </c:pt>
              </c:numCache>
            </c:numRef>
          </c:val>
          <c:extLst>
            <c:ext xmlns:c16="http://schemas.microsoft.com/office/drawing/2014/chart" uri="{C3380CC4-5D6E-409C-BE32-E72D297353CC}">
              <c16:uniqueId val="{00000004-ABA9-48B8-A054-52F6C7FF77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A9-48B8-A054-52F6C7FF77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A9-48B8-A054-52F6C7FF77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920</c:v>
                </c:pt>
                <c:pt idx="3">
                  <c:v>1006</c:v>
                </c:pt>
                <c:pt idx="6">
                  <c:v>1028</c:v>
                </c:pt>
                <c:pt idx="9">
                  <c:v>995</c:v>
                </c:pt>
                <c:pt idx="12">
                  <c:v>956</c:v>
                </c:pt>
              </c:numCache>
            </c:numRef>
          </c:val>
          <c:extLst>
            <c:ext xmlns:c16="http://schemas.microsoft.com/office/drawing/2014/chart" uri="{C3380CC4-5D6E-409C-BE32-E72D297353CC}">
              <c16:uniqueId val="{00000007-ABA9-48B8-A054-52F6C7FF77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338</c:v>
                </c:pt>
                <c:pt idx="2">
                  <c:v>#N/A</c:v>
                </c:pt>
                <c:pt idx="3">
                  <c:v>#N/A</c:v>
                </c:pt>
                <c:pt idx="4">
                  <c:v>409</c:v>
                </c:pt>
                <c:pt idx="5">
                  <c:v>#N/A</c:v>
                </c:pt>
                <c:pt idx="6">
                  <c:v>#N/A</c:v>
                </c:pt>
                <c:pt idx="7">
                  <c:v>432</c:v>
                </c:pt>
                <c:pt idx="8">
                  <c:v>#N/A</c:v>
                </c:pt>
                <c:pt idx="9">
                  <c:v>#N/A</c:v>
                </c:pt>
                <c:pt idx="10">
                  <c:v>412</c:v>
                </c:pt>
                <c:pt idx="11">
                  <c:v>#N/A</c:v>
                </c:pt>
                <c:pt idx="12">
                  <c:v>#N/A</c:v>
                </c:pt>
                <c:pt idx="13">
                  <c:v>395</c:v>
                </c:pt>
                <c:pt idx="14">
                  <c:v>#N/A</c:v>
                </c:pt>
              </c:numCache>
            </c:numRef>
          </c:val>
          <c:smooth val="0"/>
          <c:extLst>
            <c:ext xmlns:c16="http://schemas.microsoft.com/office/drawing/2014/chart" uri="{C3380CC4-5D6E-409C-BE32-E72D297353CC}">
              <c16:uniqueId val="{00000008-ABA9-48B8-A054-52F6C7FF77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7400</c:v>
                </c:pt>
                <c:pt idx="5">
                  <c:v>7062</c:v>
                </c:pt>
                <c:pt idx="8">
                  <c:v>6733</c:v>
                </c:pt>
                <c:pt idx="11">
                  <c:v>6344</c:v>
                </c:pt>
                <c:pt idx="14">
                  <c:v>6344</c:v>
                </c:pt>
              </c:numCache>
            </c:numRef>
          </c:val>
          <c:extLst>
            <c:ext xmlns:c16="http://schemas.microsoft.com/office/drawing/2014/chart" uri="{C3380CC4-5D6E-409C-BE32-E72D297353CC}">
              <c16:uniqueId val="{00000000-E458-489F-A0E8-62A5823584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458-489F-A0E8-62A5823584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2784</c:v>
                </c:pt>
                <c:pt idx="5">
                  <c:v>2915</c:v>
                </c:pt>
                <c:pt idx="8">
                  <c:v>3206</c:v>
                </c:pt>
                <c:pt idx="11">
                  <c:v>3188</c:v>
                </c:pt>
                <c:pt idx="14">
                  <c:v>2747</c:v>
                </c:pt>
              </c:numCache>
            </c:numRef>
          </c:val>
          <c:extLst>
            <c:ext xmlns:c16="http://schemas.microsoft.com/office/drawing/2014/chart" uri="{C3380CC4-5D6E-409C-BE32-E72D297353CC}">
              <c16:uniqueId val="{00000002-E458-489F-A0E8-62A5823584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58-489F-A0E8-62A5823584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58-489F-A0E8-62A5823584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58-489F-A0E8-62A5823584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1104</c:v>
                </c:pt>
                <c:pt idx="3">
                  <c:v>1019</c:v>
                </c:pt>
                <c:pt idx="6">
                  <c:v>987</c:v>
                </c:pt>
                <c:pt idx="9">
                  <c:v>914</c:v>
                </c:pt>
                <c:pt idx="12">
                  <c:v>932</c:v>
                </c:pt>
              </c:numCache>
            </c:numRef>
          </c:val>
          <c:extLst>
            <c:ext xmlns:c16="http://schemas.microsoft.com/office/drawing/2014/chart" uri="{C3380CC4-5D6E-409C-BE32-E72D297353CC}">
              <c16:uniqueId val="{00000006-E458-489F-A0E8-62A5823584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506</c:v>
                </c:pt>
                <c:pt idx="3">
                  <c:v>476</c:v>
                </c:pt>
                <c:pt idx="6">
                  <c:v>439</c:v>
                </c:pt>
                <c:pt idx="9">
                  <c:v>391</c:v>
                </c:pt>
                <c:pt idx="12">
                  <c:v>403</c:v>
                </c:pt>
              </c:numCache>
            </c:numRef>
          </c:val>
          <c:extLst>
            <c:ext xmlns:c16="http://schemas.microsoft.com/office/drawing/2014/chart" uri="{C3380CC4-5D6E-409C-BE32-E72D297353CC}">
              <c16:uniqueId val="{00000007-E458-489F-A0E8-62A5823584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240</c:v>
                </c:pt>
                <c:pt idx="3">
                  <c:v>232</c:v>
                </c:pt>
                <c:pt idx="6">
                  <c:v>195</c:v>
                </c:pt>
                <c:pt idx="9">
                  <c:v>193</c:v>
                </c:pt>
                <c:pt idx="12">
                  <c:v>206</c:v>
                </c:pt>
              </c:numCache>
            </c:numRef>
          </c:val>
          <c:extLst>
            <c:ext xmlns:c16="http://schemas.microsoft.com/office/drawing/2014/chart" uri="{C3380CC4-5D6E-409C-BE32-E72D297353CC}">
              <c16:uniqueId val="{00000008-E458-489F-A0E8-62A5823584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58-489F-A0E8-62A5823584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8526</c:v>
                </c:pt>
                <c:pt idx="3">
                  <c:v>8455</c:v>
                </c:pt>
                <c:pt idx="6">
                  <c:v>8120</c:v>
                </c:pt>
                <c:pt idx="9">
                  <c:v>7576</c:v>
                </c:pt>
                <c:pt idx="12">
                  <c:v>7220</c:v>
                </c:pt>
              </c:numCache>
            </c:numRef>
          </c:val>
          <c:extLst>
            <c:ext xmlns:c16="http://schemas.microsoft.com/office/drawing/2014/chart" uri="{C3380CC4-5D6E-409C-BE32-E72D297353CC}">
              <c16:uniqueId val="{0000000A-E458-489F-A0E8-62A5823584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192</c:v>
                </c:pt>
                <c:pt idx="2">
                  <c:v>#N/A</c:v>
                </c:pt>
                <c:pt idx="3">
                  <c:v>#N/A</c:v>
                </c:pt>
                <c:pt idx="4">
                  <c:v>206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58-489F-A0E8-62A5823584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2561</c:v>
                </c:pt>
                <c:pt idx="1">
                  <c:v>2562</c:v>
                </c:pt>
                <c:pt idx="2">
                  <c:v>2138</c:v>
                </c:pt>
              </c:numCache>
            </c:numRef>
          </c:val>
          <c:extLst>
            <c:ext xmlns:c16="http://schemas.microsoft.com/office/drawing/2014/chart" uri="{C3380CC4-5D6E-409C-BE32-E72D297353CC}">
              <c16:uniqueId val="{00000000-E3DA-445F-827E-A36764B4BB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c:v>
                </c:pt>
                <c:pt idx="1">
                  <c:v>31</c:v>
                </c:pt>
                <c:pt idx="2">
                  <c:v>16</c:v>
                </c:pt>
              </c:numCache>
            </c:numRef>
          </c:val>
          <c:extLst>
            <c:ext xmlns:c16="http://schemas.microsoft.com/office/drawing/2014/chart" uri="{C3380CC4-5D6E-409C-BE32-E72D297353CC}">
              <c16:uniqueId val="{00000001-E3DA-445F-827E-A36764B4BB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1560</c:v>
                </c:pt>
                <c:pt idx="1">
                  <c:v>1544</c:v>
                </c:pt>
                <c:pt idx="2">
                  <c:v>1542</c:v>
                </c:pt>
              </c:numCache>
            </c:numRef>
          </c:val>
          <c:extLst>
            <c:ext xmlns:c16="http://schemas.microsoft.com/office/drawing/2014/chart" uri="{C3380CC4-5D6E-409C-BE32-E72D297353CC}">
              <c16:uniqueId val="{00000002-E3DA-445F-827E-A36764B4BB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過去の借入の償還終了等により、地方債残高が減少しており、元利償還金も減少している。</a:t>
          </a:r>
          <a:r>
            <a:rPr kumimoji="1" lang="ja-JP" altLang="ja-JP" sz="1100">
              <a:solidFill>
                <a:schemeClr val="dk1"/>
              </a:solidFill>
              <a:effectLst/>
              <a:latin typeface="+mn-lt"/>
              <a:ea typeface="+mn-ea"/>
              <a:cs typeface="+mn-cs"/>
            </a:rPr>
            <a:t>今後も、事業計画の見直し等により新規発行地方債をできるだけ抑制するなど、適正な地方債管理に取り組むことで、実質公債費比率の改善に努める。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一般会計等に係る地方債の現在高においては、公債費の増や借入の減により、減少している。</a:t>
          </a:r>
          <a:endParaRPr lang="ja-JP" altLang="ja-JP" sz="1400">
            <a:effectLst/>
          </a:endParaRPr>
        </a:p>
        <a:p>
          <a:r>
            <a:rPr kumimoji="1" lang="ja-JP" altLang="ja-JP" sz="1100">
              <a:solidFill>
                <a:schemeClr val="dk1"/>
              </a:solidFill>
              <a:effectLst/>
              <a:latin typeface="+mn-lt"/>
              <a:ea typeface="+mn-ea"/>
              <a:cs typeface="+mn-cs"/>
            </a:rPr>
            <a:t>　また、財政調整基金など取り崩しを行ったため、、充当可能基金は減少している。今後も、充当可能基金への積極的な積立てを行うなど、比率の改善に努める。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主に</a:t>
          </a:r>
          <a:r>
            <a:rPr kumimoji="1" lang="ja-JP" altLang="en-US" sz="1100">
              <a:solidFill>
                <a:schemeClr val="dk1"/>
              </a:solidFill>
              <a:effectLst/>
              <a:latin typeface="+mn-lt"/>
              <a:ea typeface="+mn-ea"/>
              <a:cs typeface="+mn-cs"/>
            </a:rPr>
            <a:t>財政調整基金</a:t>
          </a:r>
          <a:r>
            <a:rPr kumimoji="1" lang="ja-JP" altLang="ja-JP" sz="1100">
              <a:solidFill>
                <a:schemeClr val="dk1"/>
              </a:solidFill>
              <a:effectLst/>
              <a:latin typeface="+mn-lt"/>
              <a:ea typeface="+mn-ea"/>
              <a:cs typeface="+mn-cs"/>
            </a:rPr>
            <a:t>の取り崩しにより、令和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年度末は基金全体として</a:t>
          </a:r>
          <a:r>
            <a:rPr kumimoji="1" lang="en-US" altLang="ja-JP" sz="1100">
              <a:solidFill>
                <a:schemeClr val="dk1"/>
              </a:solidFill>
              <a:effectLst/>
              <a:latin typeface="+mn-lt"/>
              <a:ea typeface="+mn-ea"/>
              <a:cs typeface="+mn-cs"/>
            </a:rPr>
            <a:t>440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万円減額している。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人件費、社会保障費、物価高騰による経費</a:t>
          </a:r>
          <a:r>
            <a:rPr kumimoji="1" lang="ja-JP" altLang="ja-JP" sz="1100">
              <a:solidFill>
                <a:schemeClr val="dk1"/>
              </a:solidFill>
              <a:effectLst/>
              <a:latin typeface="+mn-lt"/>
              <a:ea typeface="+mn-ea"/>
              <a:cs typeface="+mn-cs"/>
            </a:rPr>
            <a:t>などの増加や特定目的基金に係る事業の推進などにより、基金全体は減額していく見込みである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歳出の適正化及び事業の重点化を図るとともに、財源の確保に努める。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地域振興基金：地域における住民の連帯の強化及び旧町村内での地域振興に資するため</a:t>
          </a:r>
          <a:endParaRPr lang="ja-JP" altLang="ja-JP" sz="1400">
            <a:effectLst/>
          </a:endParaRPr>
        </a:p>
        <a:p>
          <a:r>
            <a:rPr kumimoji="1" lang="ja-JP" altLang="ja-JP" sz="1100">
              <a:solidFill>
                <a:schemeClr val="dk1"/>
              </a:solidFill>
              <a:effectLst/>
              <a:latin typeface="+mn-lt"/>
              <a:ea typeface="+mn-ea"/>
              <a:cs typeface="+mn-cs"/>
            </a:rPr>
            <a:t>　水道基金：水道施設に係る建設改良事業の財源に充てるため</a:t>
          </a:r>
          <a:endParaRPr lang="ja-JP" altLang="ja-JP" sz="1400">
            <a:effectLst/>
          </a:endParaRPr>
        </a:p>
        <a:p>
          <a:r>
            <a:rPr kumimoji="1" lang="ja-JP" altLang="ja-JP" sz="1100">
              <a:solidFill>
                <a:schemeClr val="dk1"/>
              </a:solidFill>
              <a:effectLst/>
              <a:latin typeface="+mn-lt"/>
              <a:ea typeface="+mn-ea"/>
              <a:cs typeface="+mn-cs"/>
            </a:rPr>
            <a:t>　公共事業基金：本町内における公共事業に伴う公共補償金をもって施行する公共事業に関する事務を円滑かつ効率的に行うため</a:t>
          </a:r>
          <a:endParaRPr lang="ja-JP" altLang="ja-JP" sz="1400">
            <a:effectLst/>
          </a:endParaRPr>
        </a:p>
        <a:p>
          <a:r>
            <a:rPr kumimoji="1" lang="ja-JP" altLang="ja-JP" sz="1100">
              <a:solidFill>
                <a:schemeClr val="dk1"/>
              </a:solidFill>
              <a:effectLst/>
              <a:latin typeface="+mn-lt"/>
              <a:ea typeface="+mn-ea"/>
              <a:cs typeface="+mn-cs"/>
            </a:rPr>
            <a:t>　災害対策基金：災害の予防、応急対策及び復旧等に要する財源に充てるため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森林環境</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温室効果ガス排出削減目標の達成及び災害防止を図るための適切な森林整備を推進する施策に要する経費の財源に充てるため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教育振興基金や災害対策基金など</a:t>
          </a:r>
          <a:r>
            <a:rPr kumimoji="1" lang="ja-JP" altLang="ja-JP" sz="1100">
              <a:solidFill>
                <a:schemeClr val="dk1"/>
              </a:solidFill>
              <a:effectLst/>
              <a:latin typeface="+mn-lt"/>
              <a:ea typeface="+mn-ea"/>
              <a:cs typeface="+mn-cs"/>
            </a:rPr>
            <a:t>に係る事業の推進により、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万円減額した。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今後は大きな積立ての予定がないため、基金に係る事業の推進により、減額していく見込みである。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、単独事業の工事等が多かったため、</a:t>
          </a:r>
          <a:r>
            <a:rPr kumimoji="1" lang="en-US" altLang="ja-JP" sz="1100">
              <a:solidFill>
                <a:schemeClr val="dk1"/>
              </a:solidFill>
              <a:effectLst/>
              <a:latin typeface="+mn-lt"/>
              <a:ea typeface="+mn-ea"/>
              <a:cs typeface="+mn-cs"/>
            </a:rPr>
            <a:t>575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円取り崩した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人件費、社会保障費、物価高騰による経費などの増加により、財政調整基金は減額していく見込みである。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歳出の適正化及び事業の重点化を図るとともに、財源の確保に努める。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償還のため</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万円を取り崩したことによる減少。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今後は、計画的に取崩していく予定である。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10,120
9,964
79.62
7,585,414
7,025,057
463,378
4,489,056
7,219,995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に加え、町内に立地する企業が少ないことなどにより、財政基盤が弱く、類似団体平均をかなり下回っている。このため、歳出全般の徹底的な見直しや行政の効率化を図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64558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54504</xdr:rowOff>
    </xdr:from>
    <xdr:to>
      <xdr:col>11</xdr:col>
      <xdr:colOff>31750</xdr:colOff>
      <xdr:row>44</xdr:row>
      <xdr:rowOff>64558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3704</xdr:rowOff>
    </xdr:from>
    <xdr:to>
      <xdr:col>7</xdr:col>
      <xdr:colOff>31750</xdr:colOff>
      <xdr:row>44</xdr:row>
      <xdr:rowOff>105304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90081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年度は、経常収支比率は類似団体平均を上回っており、人件費や</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費の増などにより、前年度と比べ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ポイント増加している。今後も物件費や扶助費、公債費等を抑制するため、更なる事務事業の効率化・縮減に努め、地方債の新規発行を抑制することで、経常収支比率の改善に努める。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113242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89123"/>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5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684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65</xdr:row>
      <xdr:rowOff>44873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684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62442</xdr:rowOff>
    </xdr:from>
    <xdr:to>
      <xdr:col>23</xdr:col>
      <xdr:colOff>184150</xdr:colOff>
      <xdr:row>65</xdr:row>
      <xdr:rowOff>164042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34519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ここ数年間は、類似団体平均とほぼ同水準で推移している。今後も職員定数の適正化を維持し、人件費を抑制しながら、業務見直し等による物件費の削減に努めていく。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36161</xdr:rowOff>
    </xdr:from>
    <xdr:to>
      <xdr:col>23</xdr:col>
      <xdr:colOff>133350</xdr:colOff>
      <xdr:row>83</xdr:row>
      <xdr:rowOff>64928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66511"/>
          <a:ext cx="838200" cy="2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21352</xdr:rowOff>
    </xdr:from>
    <xdr:to>
      <xdr:col>19</xdr:col>
      <xdr:colOff>133350</xdr:colOff>
      <xdr:row>83</xdr:row>
      <xdr:rowOff>36161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51702"/>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168380</xdr:rowOff>
    </xdr:from>
    <xdr:to>
      <xdr:col>15</xdr:col>
      <xdr:colOff>82550</xdr:colOff>
      <xdr:row>83</xdr:row>
      <xdr:rowOff>21352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27280"/>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160865</xdr:rowOff>
    </xdr:from>
    <xdr:to>
      <xdr:col>11</xdr:col>
      <xdr:colOff>31750</xdr:colOff>
      <xdr:row>82</xdr:row>
      <xdr:rowOff>168380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19765"/>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14128</xdr:rowOff>
    </xdr:from>
    <xdr:to>
      <xdr:col>23</xdr:col>
      <xdr:colOff>184150</xdr:colOff>
      <xdr:row>83</xdr:row>
      <xdr:rowOff>115728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157655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1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156811</xdr:rowOff>
    </xdr:from>
    <xdr:to>
      <xdr:col>19</xdr:col>
      <xdr:colOff>184150</xdr:colOff>
      <xdr:row>83</xdr:row>
      <xdr:rowOff>86961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71738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02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142002</xdr:rowOff>
    </xdr:from>
    <xdr:to>
      <xdr:col>15</xdr:col>
      <xdr:colOff>133350</xdr:colOff>
      <xdr:row>83</xdr:row>
      <xdr:rowOff>72152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56929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8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117580</xdr:rowOff>
    </xdr:from>
    <xdr:to>
      <xdr:col>11</xdr:col>
      <xdr:colOff>82550</xdr:colOff>
      <xdr:row>83</xdr:row>
      <xdr:rowOff>47730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32507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110065</xdr:rowOff>
    </xdr:from>
    <xdr:to>
      <xdr:col>7</xdr:col>
      <xdr:colOff>31750</xdr:colOff>
      <xdr:row>83</xdr:row>
      <xdr:rowOff>40215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6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24992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5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ラスパイレス指数は、類似単体平均とほぼ同水準で推移している。今後も社会情勢の変化や国の国家公務員改革の動向、近隣自治体の状況も踏まえながら、職員給与の適正化に努めていく。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4521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86</xdr:row>
      <xdr:rowOff>74789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4521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128411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128411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146406</xdr:rowOff>
    </xdr:from>
    <xdr:to>
      <xdr:col>81</xdr:col>
      <xdr:colOff>44450</xdr:colOff>
      <xdr:row>61</xdr:row>
      <xdr:rowOff>151714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04856"/>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130480</xdr:rowOff>
    </xdr:from>
    <xdr:to>
      <xdr:col>77</xdr:col>
      <xdr:colOff>44450</xdr:colOff>
      <xdr:row>61</xdr:row>
      <xdr:rowOff>146406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8930"/>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130480</xdr:rowOff>
    </xdr:from>
    <xdr:to>
      <xdr:col>72</xdr:col>
      <xdr:colOff>203200</xdr:colOff>
      <xdr:row>61</xdr:row>
      <xdr:rowOff>136754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88930"/>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130963</xdr:rowOff>
    </xdr:from>
    <xdr:to>
      <xdr:col>68</xdr:col>
      <xdr:colOff>152400</xdr:colOff>
      <xdr:row>61</xdr:row>
      <xdr:rowOff>136754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8941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100914</xdr:rowOff>
    </xdr:from>
    <xdr:to>
      <xdr:col>81</xdr:col>
      <xdr:colOff>95250</xdr:colOff>
      <xdr:row>62</xdr:row>
      <xdr:rowOff>31064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72991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3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95606</xdr:rowOff>
    </xdr:from>
    <xdr:to>
      <xdr:col>77</xdr:col>
      <xdr:colOff>95250</xdr:colOff>
      <xdr:row>62</xdr:row>
      <xdr:rowOff>25756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10533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79680</xdr:rowOff>
    </xdr:from>
    <xdr:to>
      <xdr:col>73</xdr:col>
      <xdr:colOff>44450</xdr:colOff>
      <xdr:row>62</xdr:row>
      <xdr:rowOff>9830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20007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0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85954</xdr:rowOff>
    </xdr:from>
    <xdr:to>
      <xdr:col>68</xdr:col>
      <xdr:colOff>203200</xdr:colOff>
      <xdr:row>62</xdr:row>
      <xdr:rowOff>16104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3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80163</xdr:rowOff>
    </xdr:from>
    <xdr:to>
      <xdr:col>64</xdr:col>
      <xdr:colOff>152400</xdr:colOff>
      <xdr:row>62</xdr:row>
      <xdr:rowOff>10313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166540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である。今後も地方債充当事業の適正な選択を図り、合併特例債や緊急防災・減災事業等の交付税措置の高い地方債を有効的に活用し、他の地方債の発行を抑制していくことで、改善に努めていく。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141224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228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141224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938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92964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069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42</xdr:row>
      <xdr:rowOff>6096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0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おり、主な要因としては、地方債現在高の減並びに財政調整基金及びその他特定目的基金の積立てによる充当可能基金の増があげられ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102921</xdr:rowOff>
    </xdr:from>
    <xdr:to>
      <xdr:col>68</xdr:col>
      <xdr:colOff>152400</xdr:colOff>
      <xdr:row>14</xdr:row>
      <xdr:rowOff>102921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3512800" y="2503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47159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52121</xdr:rowOff>
    </xdr:from>
    <xdr:to>
      <xdr:col>68</xdr:col>
      <xdr:colOff>203200</xdr:colOff>
      <xdr:row>14</xdr:row>
      <xdr:rowOff>153721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4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163898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2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52121</xdr:rowOff>
    </xdr:from>
    <xdr:to>
      <xdr:col>64</xdr:col>
      <xdr:colOff>152400</xdr:colOff>
      <xdr:row>14</xdr:row>
      <xdr:rowOff>153721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163898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2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10,120
9,964
79.62
7,585,414
7,025,057
463,378
4,489,056
7,219,995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119380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0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119380</xdr:rowOff>
    </xdr:from>
    <xdr:to>
      <xdr:col>11</xdr:col>
      <xdr:colOff>9525</xdr:colOff>
      <xdr:row>36</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01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68580</xdr:rowOff>
    </xdr:from>
    <xdr:to>
      <xdr:col>11</xdr:col>
      <xdr:colOff>60325</xdr:colOff>
      <xdr:row>35</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167640</xdr:rowOff>
    </xdr:from>
    <xdr:to>
      <xdr:col>6</xdr:col>
      <xdr:colOff>171450</xdr:colOff>
      <xdr:row>36</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が、類似団体平均を下回っている。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xdr:rowOff>
    </xdr:from>
    <xdr:to>
      <xdr:col>82</xdr:col>
      <xdr:colOff>107950</xdr:colOff>
      <xdr:row>16</xdr:row>
      <xdr:rowOff>22225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46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3175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797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79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60325</xdr:rowOff>
    </xdr:from>
    <xdr:to>
      <xdr:col>69</xdr:col>
      <xdr:colOff>92075</xdr:colOff>
      <xdr:row>15</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320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142875</xdr:rowOff>
    </xdr:from>
    <xdr:to>
      <xdr:col>82</xdr:col>
      <xdr:colOff>158750</xdr:colOff>
      <xdr:row>16</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159402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123825</xdr:rowOff>
    </xdr:from>
    <xdr:to>
      <xdr:col>78</xdr:col>
      <xdr:colOff>120650</xdr:colOff>
      <xdr:row>16</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64152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6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xdr:rowOff>
    </xdr:from>
    <xdr:to>
      <xdr:col>65</xdr:col>
      <xdr:colOff>53975</xdr:colOff>
      <xdr:row>15</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121302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6</a:t>
          </a:r>
          <a:r>
            <a:rPr kumimoji="1" lang="ja-JP" altLang="en-US" sz="1100">
              <a:solidFill>
                <a:schemeClr val="tx1"/>
              </a:solidFill>
              <a:effectLst/>
              <a:latin typeface="+mn-lt"/>
              <a:ea typeface="+mn-ea"/>
              <a:cs typeface="+mn-cs"/>
            </a:rPr>
            <a:t>年度では</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前年度より</a:t>
          </a:r>
          <a:r>
            <a:rPr kumimoji="1" lang="en-US" altLang="ja-JP" sz="1100">
              <a:solidFill>
                <a:schemeClr val="tx1"/>
              </a:solidFill>
              <a:effectLst/>
              <a:latin typeface="+mn-lt"/>
              <a:ea typeface="+mn-ea"/>
              <a:cs typeface="+mn-cs"/>
            </a:rPr>
            <a:t>3.2</a:t>
          </a:r>
          <a:r>
            <a:rPr kumimoji="1" lang="ja-JP" altLang="en-US" sz="1100">
              <a:solidFill>
                <a:schemeClr val="tx1"/>
              </a:solidFill>
              <a:effectLst/>
              <a:latin typeface="+mn-lt"/>
              <a:ea typeface="+mn-ea"/>
              <a:cs typeface="+mn-cs"/>
            </a:rPr>
            <a:t>ポイント増加している。</a:t>
          </a:r>
          <a:r>
            <a:rPr kumimoji="1" lang="ja-JP" altLang="ja-JP" sz="1100">
              <a:solidFill>
                <a:schemeClr val="tx1"/>
              </a:solidFill>
              <a:effectLst/>
              <a:latin typeface="+mn-lt"/>
              <a:ea typeface="+mn-ea"/>
              <a:cs typeface="+mn-cs"/>
            </a:rPr>
            <a:t>これは、児童手当などの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によるものである。今後も、町単独で実施している制度の見直しなどを検討し、扶助費の増加を抑制するための取組みを進めていく。</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57</xdr:row>
      <xdr:rowOff>80735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05043"/>
          <a:ext cx="8382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450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107950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ここ数年間は、類似団体平均とほぼ同水準で推移している。引き続き他会計へ経費の削減を要請するなど、繰出金などの適正な支出に努めていく。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61685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61685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18143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61685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79120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よりも</a:t>
          </a:r>
          <a:r>
            <a:rPr kumimoji="1" lang="ja-JP" altLang="ja-JP" sz="1100">
              <a:solidFill>
                <a:schemeClr val="dk1"/>
              </a:solidFill>
              <a:effectLst/>
              <a:latin typeface="+mn-lt"/>
              <a:ea typeface="+mn-ea"/>
              <a:cs typeface="+mn-cs"/>
            </a:rPr>
            <a:t>下回っている。今後も町財政の運営を見通す中で、指定管理者制度の一層の導入や、行財政改革において、行政としての適正なサービスの在り方について検討するなどコスト削減にむけた取り組み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08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101854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88138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92710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229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106426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915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51563</xdr:rowOff>
    </xdr:from>
    <xdr:to>
      <xdr:col>15</xdr:col>
      <xdr:colOff>98425</xdr:colOff>
      <xdr:row>79</xdr:row>
      <xdr:rowOff>106426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961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51563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641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55626</xdr:rowOff>
    </xdr:from>
    <xdr:to>
      <xdr:col>15</xdr:col>
      <xdr:colOff>149225</xdr:colOff>
      <xdr:row>79</xdr:row>
      <xdr:rowOff>157226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142003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763</xdr:rowOff>
    </xdr:from>
    <xdr:to>
      <xdr:col>11</xdr:col>
      <xdr:colOff>60325</xdr:colOff>
      <xdr:row>79</xdr:row>
      <xdr:rowOff>102363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87140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類似団体平均より低い水準で推移しており、年々数値が改善している。本町では、公債費以外に経常収支比率が高いのは人件費、物件費、補助費なので、今後もこれらの経常的な費用を抑制する取組み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4231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83566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63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74</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05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75</xdr:row>
      <xdr:rowOff>110998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058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7564</xdr:rowOff>
    </xdr:from>
    <xdr:to>
      <xdr:col>29</xdr:col>
      <xdr:colOff>127000</xdr:colOff>
      <xdr:row>16</xdr:row>
      <xdr:rowOff>62465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98389"/>
          <a:ext cx="647700" cy="54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163791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8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62465</xdr:rowOff>
    </xdr:from>
    <xdr:to>
      <xdr:col>26</xdr:col>
      <xdr:colOff>50800</xdr:colOff>
      <xdr:row>16</xdr:row>
      <xdr:rowOff>85197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53290"/>
          <a:ext cx="698500" cy="2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85197</xdr:rowOff>
    </xdr:from>
    <xdr:to>
      <xdr:col>22</xdr:col>
      <xdr:colOff>114300</xdr:colOff>
      <xdr:row>16</xdr:row>
      <xdr:rowOff>99013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76022"/>
          <a:ext cx="698500" cy="13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99013</xdr:rowOff>
    </xdr:from>
    <xdr:to>
      <xdr:col>18</xdr:col>
      <xdr:colOff>177800</xdr:colOff>
      <xdr:row>16</xdr:row>
      <xdr:rowOff>113347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89838"/>
          <a:ext cx="698500" cy="1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128214</xdr:rowOff>
    </xdr:from>
    <xdr:to>
      <xdr:col>29</xdr:col>
      <xdr:colOff>177800</xdr:colOff>
      <xdr:row>16</xdr:row>
      <xdr:rowOff>58364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4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144741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9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11665</xdr:rowOff>
    </xdr:from>
    <xdr:to>
      <xdr:col>26</xdr:col>
      <xdr:colOff>101600</xdr:colOff>
      <xdr:row>16</xdr:row>
      <xdr:rowOff>113265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0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123442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71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34397</xdr:rowOff>
    </xdr:from>
    <xdr:to>
      <xdr:col>22</xdr:col>
      <xdr:colOff>165100</xdr:colOff>
      <xdr:row>16</xdr:row>
      <xdr:rowOff>135997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2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146174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48213</xdr:rowOff>
    </xdr:from>
    <xdr:to>
      <xdr:col>19</xdr:col>
      <xdr:colOff>38100</xdr:colOff>
      <xdr:row>16</xdr:row>
      <xdr:rowOff>149813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3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159990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0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62547</xdr:rowOff>
    </xdr:from>
    <xdr:to>
      <xdr:col>15</xdr:col>
      <xdr:colOff>101600</xdr:colOff>
      <xdr:row>16</xdr:row>
      <xdr:rowOff>164147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5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2874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184931</xdr:rowOff>
    </xdr:from>
    <xdr:to>
      <xdr:col>29</xdr:col>
      <xdr:colOff>127000</xdr:colOff>
      <xdr:row>35</xdr:row>
      <xdr:rowOff>203009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95281"/>
          <a:ext cx="647700" cy="18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156852</xdr:rowOff>
    </xdr:from>
    <xdr:to>
      <xdr:col>26</xdr:col>
      <xdr:colOff>50800</xdr:colOff>
      <xdr:row>35</xdr:row>
      <xdr:rowOff>184931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67202"/>
          <a:ext cx="698500" cy="28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156852</xdr:rowOff>
    </xdr:from>
    <xdr:to>
      <xdr:col>22</xdr:col>
      <xdr:colOff>114300</xdr:colOff>
      <xdr:row>35</xdr:row>
      <xdr:rowOff>211430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67202"/>
          <a:ext cx="698500" cy="54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211430</xdr:rowOff>
    </xdr:from>
    <xdr:to>
      <xdr:col>18</xdr:col>
      <xdr:colOff>177800</xdr:colOff>
      <xdr:row>36</xdr:row>
      <xdr:rowOff>1232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1780"/>
          <a:ext cx="698500" cy="13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152209</xdr:rowOff>
    </xdr:from>
    <xdr:to>
      <xdr:col>29</xdr:col>
      <xdr:colOff>177800</xdr:colOff>
      <xdr:row>35</xdr:row>
      <xdr:rowOff>253809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6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340186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0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134131</xdr:rowOff>
    </xdr:from>
    <xdr:to>
      <xdr:col>26</xdr:col>
      <xdr:colOff>101600</xdr:colOff>
      <xdr:row>35</xdr:row>
      <xdr:rowOff>235731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245908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13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106052</xdr:rowOff>
    </xdr:from>
    <xdr:to>
      <xdr:col>22</xdr:col>
      <xdr:colOff>165100</xdr:colOff>
      <xdr:row>35</xdr:row>
      <xdr:rowOff>207652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217829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8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160630</xdr:rowOff>
    </xdr:from>
    <xdr:to>
      <xdr:col>19</xdr:col>
      <xdr:colOff>38100</xdr:colOff>
      <xdr:row>35</xdr:row>
      <xdr:rowOff>262230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0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272407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3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293332</xdr:rowOff>
    </xdr:from>
    <xdr:to>
      <xdr:col>15</xdr:col>
      <xdr:colOff>101600</xdr:colOff>
      <xdr:row>36</xdr:row>
      <xdr:rowOff>52032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03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62209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7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10,120
9,964
79.62
7,585,414
7,025,057
463,378
4,489,056
7,219,995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152241</xdr:rowOff>
    </xdr:from>
    <xdr:to>
      <xdr:col>24</xdr:col>
      <xdr:colOff>63500</xdr:colOff>
      <xdr:row>35</xdr:row>
      <xdr:rowOff>35271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81541"/>
          <a:ext cx="838200" cy="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35271</xdr:rowOff>
    </xdr:from>
    <xdr:to>
      <xdr:col>19</xdr:col>
      <xdr:colOff>177800</xdr:colOff>
      <xdr:row>35</xdr:row>
      <xdr:rowOff>52704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36021"/>
          <a:ext cx="8890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52704</xdr:rowOff>
    </xdr:from>
    <xdr:to>
      <xdr:col>15</xdr:col>
      <xdr:colOff>50800</xdr:colOff>
      <xdr:row>35</xdr:row>
      <xdr:rowOff>69584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53454"/>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69584</xdr:rowOff>
    </xdr:from>
    <xdr:to>
      <xdr:col>10</xdr:col>
      <xdr:colOff>114300</xdr:colOff>
      <xdr:row>35</xdr:row>
      <xdr:rowOff>73818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70334"/>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101441</xdr:rowOff>
    </xdr:from>
    <xdr:to>
      <xdr:col>24</xdr:col>
      <xdr:colOff>114300</xdr:colOff>
      <xdr:row>35</xdr:row>
      <xdr:rowOff>31591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3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124318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8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155921</xdr:rowOff>
    </xdr:from>
    <xdr:to>
      <xdr:col>20</xdr:col>
      <xdr:colOff>38100</xdr:colOff>
      <xdr:row>35</xdr:row>
      <xdr:rowOff>86071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102598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6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1904</xdr:rowOff>
    </xdr:from>
    <xdr:to>
      <xdr:col>15</xdr:col>
      <xdr:colOff>101600</xdr:colOff>
      <xdr:row>35</xdr:row>
      <xdr:rowOff>103504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120031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7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18784</xdr:rowOff>
    </xdr:from>
    <xdr:to>
      <xdr:col>10</xdr:col>
      <xdr:colOff>165100</xdr:colOff>
      <xdr:row>35</xdr:row>
      <xdr:rowOff>120384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136911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9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23018</xdr:rowOff>
    </xdr:from>
    <xdr:to>
      <xdr:col>6</xdr:col>
      <xdr:colOff>38100</xdr:colOff>
      <xdr:row>35</xdr:row>
      <xdr:rowOff>124618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141145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96860</xdr:rowOff>
    </xdr:from>
    <xdr:to>
      <xdr:col>24</xdr:col>
      <xdr:colOff>63500</xdr:colOff>
      <xdr:row>57</xdr:row>
      <xdr:rowOff>120093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9510"/>
          <a:ext cx="838200" cy="2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120093</xdr:rowOff>
    </xdr:from>
    <xdr:to>
      <xdr:col>19</xdr:col>
      <xdr:colOff>177800</xdr:colOff>
      <xdr:row>57</xdr:row>
      <xdr:rowOff>125178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2743"/>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125178</xdr:rowOff>
    </xdr:from>
    <xdr:to>
      <xdr:col>15</xdr:col>
      <xdr:colOff>50800</xdr:colOff>
      <xdr:row>57</xdr:row>
      <xdr:rowOff>152626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97828"/>
          <a:ext cx="8890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152626</xdr:rowOff>
    </xdr:from>
    <xdr:to>
      <xdr:col>10</xdr:col>
      <xdr:colOff>114300</xdr:colOff>
      <xdr:row>57</xdr:row>
      <xdr:rowOff>163364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5276"/>
          <a:ext cx="889000" cy="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46060</xdr:rowOff>
    </xdr:from>
    <xdr:to>
      <xdr:col>24</xdr:col>
      <xdr:colOff>114300</xdr:colOff>
      <xdr:row>57</xdr:row>
      <xdr:rowOff>147660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24487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69293</xdr:rowOff>
    </xdr:from>
    <xdr:to>
      <xdr:col>20</xdr:col>
      <xdr:colOff>38100</xdr:colOff>
      <xdr:row>57</xdr:row>
      <xdr:rowOff>170893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74378</xdr:rowOff>
    </xdr:from>
    <xdr:to>
      <xdr:col>15</xdr:col>
      <xdr:colOff>101600</xdr:colOff>
      <xdr:row>58</xdr:row>
      <xdr:rowOff>4528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167105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101826</xdr:rowOff>
    </xdr:from>
    <xdr:to>
      <xdr:col>10</xdr:col>
      <xdr:colOff>165100</xdr:colOff>
      <xdr:row>58</xdr:row>
      <xdr:rowOff>31976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23103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112564</xdr:rowOff>
    </xdr:from>
    <xdr:to>
      <xdr:col>6</xdr:col>
      <xdr:colOff>38100</xdr:colOff>
      <xdr:row>58</xdr:row>
      <xdr:rowOff>42714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33841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25057</xdr:rowOff>
    </xdr:from>
    <xdr:to>
      <xdr:col>24</xdr:col>
      <xdr:colOff>63500</xdr:colOff>
      <xdr:row>78</xdr:row>
      <xdr:rowOff>71028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98157"/>
          <a:ext cx="8382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25057</xdr:rowOff>
    </xdr:from>
    <xdr:to>
      <xdr:col>19</xdr:col>
      <xdr:colOff>177800</xdr:colOff>
      <xdr:row>78</xdr:row>
      <xdr:rowOff>37881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98157"/>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37881</xdr:rowOff>
    </xdr:from>
    <xdr:to>
      <xdr:col>15</xdr:col>
      <xdr:colOff>50800</xdr:colOff>
      <xdr:row>78</xdr:row>
      <xdr:rowOff>45127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0981"/>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27640</xdr:rowOff>
    </xdr:from>
    <xdr:to>
      <xdr:col>10</xdr:col>
      <xdr:colOff>114300</xdr:colOff>
      <xdr:row>78</xdr:row>
      <xdr:rowOff>45127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00740"/>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20228</xdr:rowOff>
    </xdr:from>
    <xdr:to>
      <xdr:col>24</xdr:col>
      <xdr:colOff>114300</xdr:colOff>
      <xdr:row>78</xdr:row>
      <xdr:rowOff>121828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106605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145707</xdr:rowOff>
    </xdr:from>
    <xdr:to>
      <xdr:col>20</xdr:col>
      <xdr:colOff>38100</xdr:colOff>
      <xdr:row>78</xdr:row>
      <xdr:rowOff>75857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66984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4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158531</xdr:rowOff>
    </xdr:from>
    <xdr:to>
      <xdr:col>15</xdr:col>
      <xdr:colOff>101600</xdr:colOff>
      <xdr:row>78</xdr:row>
      <xdr:rowOff>88681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79808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165777</xdr:rowOff>
    </xdr:from>
    <xdr:to>
      <xdr:col>10</xdr:col>
      <xdr:colOff>165100</xdr:colOff>
      <xdr:row>78</xdr:row>
      <xdr:rowOff>95927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87054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148290</xdr:rowOff>
    </xdr:from>
    <xdr:to>
      <xdr:col>6</xdr:col>
      <xdr:colOff>38100</xdr:colOff>
      <xdr:row>78</xdr:row>
      <xdr:rowOff>78440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69567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40760</xdr:rowOff>
    </xdr:from>
    <xdr:to>
      <xdr:col>24</xdr:col>
      <xdr:colOff>63500</xdr:colOff>
      <xdr:row>97</xdr:row>
      <xdr:rowOff>113378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1410"/>
          <a:ext cx="8382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113378</xdr:rowOff>
    </xdr:from>
    <xdr:to>
      <xdr:col>19</xdr:col>
      <xdr:colOff>177800</xdr:colOff>
      <xdr:row>97</xdr:row>
      <xdr:rowOff>115033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44028"/>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136162</xdr:rowOff>
    </xdr:from>
    <xdr:to>
      <xdr:col>15</xdr:col>
      <xdr:colOff>50800</xdr:colOff>
      <xdr:row>97</xdr:row>
      <xdr:rowOff>115033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95362"/>
          <a:ext cx="889000" cy="1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136162</xdr:rowOff>
    </xdr:from>
    <xdr:to>
      <xdr:col>10</xdr:col>
      <xdr:colOff>114300</xdr:colOff>
      <xdr:row>97</xdr:row>
      <xdr:rowOff>78316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95362"/>
          <a:ext cx="889000" cy="1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161410</xdr:rowOff>
    </xdr:from>
    <xdr:to>
      <xdr:col>24</xdr:col>
      <xdr:colOff>114300</xdr:colOff>
      <xdr:row>97</xdr:row>
      <xdr:rowOff>91560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139837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62578</xdr:rowOff>
    </xdr:from>
    <xdr:to>
      <xdr:col>20</xdr:col>
      <xdr:colOff>38100</xdr:colOff>
      <xdr:row>97</xdr:row>
      <xdr:rowOff>164178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155305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64233</xdr:rowOff>
    </xdr:from>
    <xdr:to>
      <xdr:col>15</xdr:col>
      <xdr:colOff>101600</xdr:colOff>
      <xdr:row>97</xdr:row>
      <xdr:rowOff>165833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156960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85362</xdr:rowOff>
    </xdr:from>
    <xdr:to>
      <xdr:col>10</xdr:col>
      <xdr:colOff>165100</xdr:colOff>
      <xdr:row>97</xdr:row>
      <xdr:rowOff>15512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3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27516</xdr:rowOff>
    </xdr:from>
    <xdr:to>
      <xdr:col>6</xdr:col>
      <xdr:colOff>38100</xdr:colOff>
      <xdr:row>97</xdr:row>
      <xdr:rowOff>129116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120243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67939</xdr:rowOff>
    </xdr:from>
    <xdr:to>
      <xdr:col>55</xdr:col>
      <xdr:colOff>0</xdr:colOff>
      <xdr:row>37</xdr:row>
      <xdr:rowOff>68377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11589"/>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67939</xdr:rowOff>
    </xdr:from>
    <xdr:to>
      <xdr:col>50</xdr:col>
      <xdr:colOff>114300</xdr:colOff>
      <xdr:row>37</xdr:row>
      <xdr:rowOff>77697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11589"/>
          <a:ext cx="889000" cy="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77697</xdr:rowOff>
    </xdr:from>
    <xdr:to>
      <xdr:col>45</xdr:col>
      <xdr:colOff>177800</xdr:colOff>
      <xdr:row>37</xdr:row>
      <xdr:rowOff>109832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21347"/>
          <a:ext cx="889000" cy="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132209</xdr:rowOff>
    </xdr:from>
    <xdr:to>
      <xdr:col>41</xdr:col>
      <xdr:colOff>50800</xdr:colOff>
      <xdr:row>37</xdr:row>
      <xdr:rowOff>109832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32959"/>
          <a:ext cx="889000" cy="3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17577</xdr:rowOff>
    </xdr:from>
    <xdr:to>
      <xdr:col>55</xdr:col>
      <xdr:colOff>50800</xdr:colOff>
      <xdr:row>37</xdr:row>
      <xdr:rowOff>119177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167454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3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17139</xdr:rowOff>
    </xdr:from>
    <xdr:to>
      <xdr:col>50</xdr:col>
      <xdr:colOff>165100</xdr:colOff>
      <xdr:row>37</xdr:row>
      <xdr:rowOff>118739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109866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5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26897</xdr:rowOff>
    </xdr:from>
    <xdr:to>
      <xdr:col>46</xdr:col>
      <xdr:colOff>38100</xdr:colOff>
      <xdr:row>37</xdr:row>
      <xdr:rowOff>128497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119624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6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59032</xdr:rowOff>
    </xdr:from>
    <xdr:to>
      <xdr:col>41</xdr:col>
      <xdr:colOff>101600</xdr:colOff>
      <xdr:row>37</xdr:row>
      <xdr:rowOff>160632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151759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4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81409</xdr:rowOff>
    </xdr:from>
    <xdr:to>
      <xdr:col>36</xdr:col>
      <xdr:colOff>165100</xdr:colOff>
      <xdr:row>36</xdr:row>
      <xdr:rowOff>11559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8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2686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7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93184</xdr:rowOff>
    </xdr:from>
    <xdr:to>
      <xdr:col>55</xdr:col>
      <xdr:colOff>0</xdr:colOff>
      <xdr:row>57</xdr:row>
      <xdr:rowOff>151516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65834"/>
          <a:ext cx="838200" cy="5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97155</xdr:rowOff>
    </xdr:from>
    <xdr:to>
      <xdr:col>50</xdr:col>
      <xdr:colOff>114300</xdr:colOff>
      <xdr:row>57</xdr:row>
      <xdr:rowOff>151516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69805"/>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51973</xdr:rowOff>
    </xdr:from>
    <xdr:to>
      <xdr:col>45</xdr:col>
      <xdr:colOff>177800</xdr:colOff>
      <xdr:row>57</xdr:row>
      <xdr:rowOff>97155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24623"/>
          <a:ext cx="889000" cy="4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51973</xdr:rowOff>
    </xdr:from>
    <xdr:to>
      <xdr:col>41</xdr:col>
      <xdr:colOff>50800</xdr:colOff>
      <xdr:row>57</xdr:row>
      <xdr:rowOff>74060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24623"/>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42384</xdr:rowOff>
    </xdr:from>
    <xdr:to>
      <xdr:col>55</xdr:col>
      <xdr:colOff>50800</xdr:colOff>
      <xdr:row>57</xdr:row>
      <xdr:rowOff>143984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20811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100716</xdr:rowOff>
    </xdr:from>
    <xdr:to>
      <xdr:col>50</xdr:col>
      <xdr:colOff>165100</xdr:colOff>
      <xdr:row>58</xdr:row>
      <xdr:rowOff>30866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21993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6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46355</xdr:rowOff>
    </xdr:from>
    <xdr:to>
      <xdr:col>46</xdr:col>
      <xdr:colOff>38100</xdr:colOff>
      <xdr:row>57</xdr:row>
      <xdr:rowOff>147955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164482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9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1173</xdr:rowOff>
    </xdr:from>
    <xdr:to>
      <xdr:col>41</xdr:col>
      <xdr:colOff>101600</xdr:colOff>
      <xdr:row>57</xdr:row>
      <xdr:rowOff>102773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7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119300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4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23260</xdr:rowOff>
    </xdr:from>
    <xdr:to>
      <xdr:col>36</xdr:col>
      <xdr:colOff>165100</xdr:colOff>
      <xdr:row>57</xdr:row>
      <xdr:rowOff>124860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115987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8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115457</xdr:rowOff>
    </xdr:from>
    <xdr:to>
      <xdr:col>55</xdr:col>
      <xdr:colOff>0</xdr:colOff>
      <xdr:row>77</xdr:row>
      <xdr:rowOff>143666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17107"/>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143666</xdr:rowOff>
    </xdr:from>
    <xdr:to>
      <xdr:col>50</xdr:col>
      <xdr:colOff>114300</xdr:colOff>
      <xdr:row>77</xdr:row>
      <xdr:rowOff>152867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45316"/>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152867</xdr:rowOff>
    </xdr:from>
    <xdr:to>
      <xdr:col>45</xdr:col>
      <xdr:colOff>177800</xdr:colOff>
      <xdr:row>78</xdr:row>
      <xdr:rowOff>14891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54517"/>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11953</xdr:rowOff>
    </xdr:from>
    <xdr:to>
      <xdr:col>41</xdr:col>
      <xdr:colOff>50800</xdr:colOff>
      <xdr:row>78</xdr:row>
      <xdr:rowOff>14891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85053"/>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64657</xdr:rowOff>
    </xdr:from>
    <xdr:to>
      <xdr:col>55</xdr:col>
      <xdr:colOff>50800</xdr:colOff>
      <xdr:row>77</xdr:row>
      <xdr:rowOff>166257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151034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92866</xdr:rowOff>
    </xdr:from>
    <xdr:to>
      <xdr:col>50</xdr:col>
      <xdr:colOff>165100</xdr:colOff>
      <xdr:row>78</xdr:row>
      <xdr:rowOff>23016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14143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38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102067</xdr:rowOff>
    </xdr:from>
    <xdr:to>
      <xdr:col>46</xdr:col>
      <xdr:colOff>38100</xdr:colOff>
      <xdr:row>78</xdr:row>
      <xdr:rowOff>32217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23344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9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135541</xdr:rowOff>
    </xdr:from>
    <xdr:to>
      <xdr:col>41</xdr:col>
      <xdr:colOff>101600</xdr:colOff>
      <xdr:row>78</xdr:row>
      <xdr:rowOff>65691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56818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2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132603</xdr:rowOff>
    </xdr:from>
    <xdr:to>
      <xdr:col>36</xdr:col>
      <xdr:colOff>165100</xdr:colOff>
      <xdr:row>78</xdr:row>
      <xdr:rowOff>62753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53880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2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147166</xdr:rowOff>
    </xdr:from>
    <xdr:to>
      <xdr:col>55</xdr:col>
      <xdr:colOff>0</xdr:colOff>
      <xdr:row>98</xdr:row>
      <xdr:rowOff>17831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77816"/>
          <a:ext cx="838200" cy="4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126901</xdr:rowOff>
    </xdr:from>
    <xdr:to>
      <xdr:col>50</xdr:col>
      <xdr:colOff>114300</xdr:colOff>
      <xdr:row>98</xdr:row>
      <xdr:rowOff>17831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57551"/>
          <a:ext cx="889000" cy="6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69529</xdr:rowOff>
    </xdr:from>
    <xdr:to>
      <xdr:col>45</xdr:col>
      <xdr:colOff>177800</xdr:colOff>
      <xdr:row>97</xdr:row>
      <xdr:rowOff>126901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00179"/>
          <a:ext cx="889000" cy="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69529</xdr:rowOff>
    </xdr:from>
    <xdr:to>
      <xdr:col>41</xdr:col>
      <xdr:colOff>50800</xdr:colOff>
      <xdr:row>97</xdr:row>
      <xdr:rowOff>101870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00179"/>
          <a:ext cx="889000" cy="3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96366</xdr:rowOff>
    </xdr:from>
    <xdr:to>
      <xdr:col>55</xdr:col>
      <xdr:colOff>50800</xdr:colOff>
      <xdr:row>98</xdr:row>
      <xdr:rowOff>26516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2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119243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138481</xdr:rowOff>
    </xdr:from>
    <xdr:to>
      <xdr:col>50</xdr:col>
      <xdr:colOff>165100</xdr:colOff>
      <xdr:row>98</xdr:row>
      <xdr:rowOff>68631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59758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6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76101</xdr:rowOff>
    </xdr:from>
    <xdr:to>
      <xdr:col>46</xdr:col>
      <xdr:colOff>38100</xdr:colOff>
      <xdr:row>98</xdr:row>
      <xdr:rowOff>6251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22778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18729</xdr:rowOff>
    </xdr:from>
    <xdr:to>
      <xdr:col>41</xdr:col>
      <xdr:colOff>101600</xdr:colOff>
      <xdr:row>97</xdr:row>
      <xdr:rowOff>120329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4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136856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51070</xdr:rowOff>
    </xdr:from>
    <xdr:to>
      <xdr:col>36</xdr:col>
      <xdr:colOff>165100</xdr:colOff>
      <xdr:row>97</xdr:row>
      <xdr:rowOff>152670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169197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139449</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454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117229</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2329"/>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113777</xdr:rowOff>
    </xdr:from>
    <xdr:to>
      <xdr:col>76</xdr:col>
      <xdr:colOff>114300</xdr:colOff>
      <xdr:row>38</xdr:row>
      <xdr:rowOff>117229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8877"/>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113777</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8877"/>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88649</xdr:rowOff>
    </xdr:from>
    <xdr:to>
      <xdr:col>85</xdr:col>
      <xdr:colOff>177800</xdr:colOff>
      <xdr:row>39</xdr:row>
      <xdr:rowOff>18799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66429</xdr:rowOff>
    </xdr:from>
    <xdr:to>
      <xdr:col>76</xdr:col>
      <xdr:colOff>165100</xdr:colOff>
      <xdr:row>38</xdr:row>
      <xdr:rowOff>168029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159156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7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62977</xdr:rowOff>
    </xdr:from>
    <xdr:to>
      <xdr:col>72</xdr:col>
      <xdr:colOff>38100</xdr:colOff>
      <xdr:row>38</xdr:row>
      <xdr:rowOff>164577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155704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41165</xdr:rowOff>
    </xdr:from>
    <xdr:to>
      <xdr:col>85</xdr:col>
      <xdr:colOff>127000</xdr:colOff>
      <xdr:row>76</xdr:row>
      <xdr:rowOff>50597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071365"/>
          <a:ext cx="8382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32111</xdr:rowOff>
    </xdr:from>
    <xdr:to>
      <xdr:col>81</xdr:col>
      <xdr:colOff>50800</xdr:colOff>
      <xdr:row>76</xdr:row>
      <xdr:rowOff>41165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062311"/>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32111</xdr:rowOff>
    </xdr:from>
    <xdr:to>
      <xdr:col>76</xdr:col>
      <xdr:colOff>114300</xdr:colOff>
      <xdr:row>76</xdr:row>
      <xdr:rowOff>47977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62311"/>
          <a:ext cx="889000" cy="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47977</xdr:rowOff>
    </xdr:from>
    <xdr:to>
      <xdr:col>71</xdr:col>
      <xdr:colOff>177800</xdr:colOff>
      <xdr:row>76</xdr:row>
      <xdr:rowOff>89779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78177"/>
          <a:ext cx="8890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171247</xdr:rowOff>
    </xdr:from>
    <xdr:to>
      <xdr:col>85</xdr:col>
      <xdr:colOff>177800</xdr:colOff>
      <xdr:row>76</xdr:row>
      <xdr:rowOff>101397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22673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161815</xdr:rowOff>
    </xdr:from>
    <xdr:to>
      <xdr:col>81</xdr:col>
      <xdr:colOff>101600</xdr:colOff>
      <xdr:row>76</xdr:row>
      <xdr:rowOff>91965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2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108491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9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152761</xdr:rowOff>
    </xdr:from>
    <xdr:to>
      <xdr:col>76</xdr:col>
      <xdr:colOff>165100</xdr:colOff>
      <xdr:row>76</xdr:row>
      <xdr:rowOff>82911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99439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168627</xdr:rowOff>
    </xdr:from>
    <xdr:to>
      <xdr:col>72</xdr:col>
      <xdr:colOff>38100</xdr:colOff>
      <xdr:row>76</xdr:row>
      <xdr:rowOff>98777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115304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0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38979</xdr:rowOff>
    </xdr:from>
    <xdr:to>
      <xdr:col>67</xdr:col>
      <xdr:colOff>101600</xdr:colOff>
      <xdr:row>76</xdr:row>
      <xdr:rowOff>140579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157105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33226</xdr:rowOff>
    </xdr:from>
    <xdr:to>
      <xdr:col>85</xdr:col>
      <xdr:colOff>127000</xdr:colOff>
      <xdr:row>99</xdr:row>
      <xdr:rowOff>33244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7006776"/>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33244</xdr:rowOff>
    </xdr:from>
    <xdr:to>
      <xdr:col>81</xdr:col>
      <xdr:colOff>50800</xdr:colOff>
      <xdr:row>99</xdr:row>
      <xdr:rowOff>36909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7006794"/>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15198</xdr:rowOff>
    </xdr:from>
    <xdr:to>
      <xdr:col>76</xdr:col>
      <xdr:colOff>114300</xdr:colOff>
      <xdr:row>99</xdr:row>
      <xdr:rowOff>36909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88748"/>
          <a:ext cx="889000" cy="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124602</xdr:rowOff>
    </xdr:from>
    <xdr:to>
      <xdr:col>71</xdr:col>
      <xdr:colOff>177800</xdr:colOff>
      <xdr:row>99</xdr:row>
      <xdr:rowOff>15198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26702"/>
          <a:ext cx="889000" cy="6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153876</xdr:rowOff>
    </xdr:from>
    <xdr:to>
      <xdr:col>85</xdr:col>
      <xdr:colOff>177800</xdr:colOff>
      <xdr:row>99</xdr:row>
      <xdr:rowOff>84026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68803</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7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153894</xdr:rowOff>
    </xdr:from>
    <xdr:to>
      <xdr:col>81</xdr:col>
      <xdr:colOff>101600</xdr:colOff>
      <xdr:row>99</xdr:row>
      <xdr:rowOff>84044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75171</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157559</xdr:rowOff>
    </xdr:from>
    <xdr:to>
      <xdr:col>76</xdr:col>
      <xdr:colOff>165100</xdr:colOff>
      <xdr:row>99</xdr:row>
      <xdr:rowOff>87709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5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78836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5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135848</xdr:rowOff>
    </xdr:from>
    <xdr:to>
      <xdr:col>72</xdr:col>
      <xdr:colOff>38100</xdr:colOff>
      <xdr:row>99</xdr:row>
      <xdr:rowOff>65998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57125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3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73802</xdr:rowOff>
    </xdr:from>
    <xdr:to>
      <xdr:col>67</xdr:col>
      <xdr:colOff>101600</xdr:colOff>
      <xdr:row>99</xdr:row>
      <xdr:rowOff>3952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166529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33172</xdr:rowOff>
    </xdr:from>
    <xdr:to>
      <xdr:col>116</xdr:col>
      <xdr:colOff>63500</xdr:colOff>
      <xdr:row>59</xdr:row>
      <xdr:rowOff>33363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8722"/>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33363</xdr:rowOff>
    </xdr:from>
    <xdr:to>
      <xdr:col>111</xdr:col>
      <xdr:colOff>177800</xdr:colOff>
      <xdr:row>59</xdr:row>
      <xdr:rowOff>33515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891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33515</xdr:rowOff>
    </xdr:from>
    <xdr:to>
      <xdr:col>107</xdr:col>
      <xdr:colOff>50800</xdr:colOff>
      <xdr:row>59</xdr:row>
      <xdr:rowOff>33668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4906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33668</xdr:rowOff>
    </xdr:from>
    <xdr:to>
      <xdr:col>102</xdr:col>
      <xdr:colOff>114300</xdr:colOff>
      <xdr:row>59</xdr:row>
      <xdr:rowOff>33782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4921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153822</xdr:rowOff>
    </xdr:from>
    <xdr:to>
      <xdr:col>116</xdr:col>
      <xdr:colOff>114300</xdr:colOff>
      <xdr:row>59</xdr:row>
      <xdr:rowOff>83972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68749</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2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154013</xdr:rowOff>
    </xdr:from>
    <xdr:to>
      <xdr:col>112</xdr:col>
      <xdr:colOff>38100</xdr:colOff>
      <xdr:row>59</xdr:row>
      <xdr:rowOff>84163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75290</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154165</xdr:rowOff>
    </xdr:from>
    <xdr:to>
      <xdr:col>107</xdr:col>
      <xdr:colOff>101600</xdr:colOff>
      <xdr:row>59</xdr:row>
      <xdr:rowOff>84315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75442</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0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154318</xdr:rowOff>
    </xdr:from>
    <xdr:to>
      <xdr:col>102</xdr:col>
      <xdr:colOff>165100</xdr:colOff>
      <xdr:row>59</xdr:row>
      <xdr:rowOff>84468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75595</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1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154432</xdr:rowOff>
    </xdr:from>
    <xdr:to>
      <xdr:col>98</xdr:col>
      <xdr:colOff>38100</xdr:colOff>
      <xdr:row>59</xdr:row>
      <xdr:rowOff>84582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75709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24867</xdr:rowOff>
    </xdr:from>
    <xdr:to>
      <xdr:col>116</xdr:col>
      <xdr:colOff>63500</xdr:colOff>
      <xdr:row>72</xdr:row>
      <xdr:rowOff>94856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369267"/>
          <a:ext cx="838200" cy="6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94856</xdr:rowOff>
    </xdr:from>
    <xdr:to>
      <xdr:col>111</xdr:col>
      <xdr:colOff>177800</xdr:colOff>
      <xdr:row>72</xdr:row>
      <xdr:rowOff>122993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439256"/>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122993</xdr:rowOff>
    </xdr:from>
    <xdr:to>
      <xdr:col>107</xdr:col>
      <xdr:colOff>50800</xdr:colOff>
      <xdr:row>72</xdr:row>
      <xdr:rowOff>157645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467393"/>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87637</xdr:rowOff>
    </xdr:from>
    <xdr:to>
      <xdr:col>102</xdr:col>
      <xdr:colOff>114300</xdr:colOff>
      <xdr:row>72</xdr:row>
      <xdr:rowOff>157645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432037"/>
          <a:ext cx="889000" cy="7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145517</xdr:rowOff>
    </xdr:from>
    <xdr:to>
      <xdr:col>116</xdr:col>
      <xdr:colOff>114300</xdr:colOff>
      <xdr:row>72</xdr:row>
      <xdr:rowOff>75667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3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168394</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1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44056</xdr:rowOff>
    </xdr:from>
    <xdr:to>
      <xdr:col>112</xdr:col>
      <xdr:colOff>38100</xdr:colOff>
      <xdr:row>72</xdr:row>
      <xdr:rowOff>145656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3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162183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16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72193</xdr:rowOff>
    </xdr:from>
    <xdr:to>
      <xdr:col>107</xdr:col>
      <xdr:colOff>101600</xdr:colOff>
      <xdr:row>73</xdr:row>
      <xdr:rowOff>2343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4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164920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106845</xdr:rowOff>
    </xdr:from>
    <xdr:to>
      <xdr:col>102</xdr:col>
      <xdr:colOff>165100</xdr:colOff>
      <xdr:row>73</xdr:row>
      <xdr:rowOff>36995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4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28122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36837</xdr:rowOff>
    </xdr:from>
    <xdr:to>
      <xdr:col>98</xdr:col>
      <xdr:colOff>38100</xdr:colOff>
      <xdr:row>72</xdr:row>
      <xdr:rowOff>138437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154964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5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694,175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。その中でも普通建設事業費については、住民一人当たり</a:t>
          </a:r>
          <a:r>
            <a:rPr kumimoji="1" lang="en-US" altLang="ja-JP" sz="1100">
              <a:solidFill>
                <a:schemeClr val="dk1"/>
              </a:solidFill>
              <a:effectLst/>
              <a:latin typeface="+mn-lt"/>
              <a:ea typeface="+mn-ea"/>
              <a:cs typeface="+mn-cs"/>
            </a:rPr>
            <a:t>95,348</a:t>
          </a:r>
          <a:r>
            <a:rPr kumimoji="1" lang="ja-JP" altLang="ja-JP" sz="1100">
              <a:solidFill>
                <a:schemeClr val="dk1"/>
              </a:solidFill>
              <a:effectLst/>
              <a:latin typeface="+mn-lt"/>
              <a:ea typeface="+mn-ea"/>
              <a:cs typeface="+mn-cs"/>
            </a:rPr>
            <a:t>円と令和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25,517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額している。原因として、</a:t>
          </a:r>
          <a:r>
            <a:rPr kumimoji="1" lang="ja-JP" altLang="en-US" sz="1100">
              <a:solidFill>
                <a:schemeClr val="dk1"/>
              </a:solidFill>
              <a:effectLst/>
              <a:latin typeface="+mn-lt"/>
              <a:ea typeface="+mn-ea"/>
              <a:cs typeface="+mn-cs"/>
            </a:rPr>
            <a:t>津波避難タワー整備事業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増に</a:t>
          </a:r>
          <a:r>
            <a:rPr kumimoji="1" lang="ja-JP" altLang="ja-JP" sz="1100">
              <a:solidFill>
                <a:schemeClr val="dk1"/>
              </a:solidFill>
              <a:effectLst/>
              <a:latin typeface="+mn-lt"/>
              <a:ea typeface="+mn-ea"/>
              <a:cs typeface="+mn-cs"/>
            </a:rPr>
            <a:t>よるものである。　また、公債費については、住民一人当たり</a:t>
          </a:r>
          <a:r>
            <a:rPr kumimoji="1" lang="en-US" altLang="ja-JP" sz="1100">
              <a:solidFill>
                <a:schemeClr val="dk1"/>
              </a:solidFill>
              <a:effectLst/>
              <a:latin typeface="+mn-lt"/>
              <a:ea typeface="+mn-ea"/>
              <a:cs typeface="+mn-cs"/>
            </a:rPr>
            <a:t>94,489</a:t>
          </a:r>
          <a:r>
            <a:rPr kumimoji="1" lang="ja-JP" altLang="ja-JP" sz="1100">
              <a:solidFill>
                <a:schemeClr val="dk1"/>
              </a:solidFill>
              <a:effectLst/>
              <a:latin typeface="+mn-lt"/>
              <a:ea typeface="+mn-ea"/>
              <a:cs typeface="+mn-cs"/>
            </a:rPr>
            <a:t>円と類似団体平均と比べてもかなり高い水準であるが、前年度より、</a:t>
          </a:r>
          <a:r>
            <a:rPr kumimoji="1" lang="en-US" altLang="ja-JP" sz="1100">
              <a:solidFill>
                <a:schemeClr val="dk1"/>
              </a:solidFill>
              <a:effectLst/>
              <a:latin typeface="+mn-lt"/>
              <a:ea typeface="+mn-ea"/>
              <a:cs typeface="+mn-cs"/>
            </a:rPr>
            <a:t>2,063</a:t>
          </a:r>
          <a:r>
            <a:rPr kumimoji="1" lang="ja-JP" altLang="ja-JP" sz="1100">
              <a:solidFill>
                <a:schemeClr val="dk1"/>
              </a:solidFill>
              <a:effectLst/>
              <a:latin typeface="+mn-lt"/>
              <a:ea typeface="+mn-ea"/>
              <a:cs typeface="+mn-cs"/>
            </a:rPr>
            <a:t>円減額している。これは、</a:t>
          </a:r>
          <a:r>
            <a:rPr kumimoji="1" lang="ja-JP" altLang="en-US" sz="1100">
              <a:solidFill>
                <a:schemeClr val="dk1"/>
              </a:solidFill>
              <a:effectLst/>
              <a:latin typeface="+mn-lt"/>
              <a:ea typeface="+mn-ea"/>
              <a:cs typeface="+mn-cs"/>
            </a:rPr>
            <a:t>過去の借入分の償還が終了し、地方債残高が減少しているためである。</a:t>
          </a:r>
          <a:r>
            <a:rPr kumimoji="1" lang="ja-JP" altLang="ja-JP" sz="1100">
              <a:solidFill>
                <a:schemeClr val="dk1"/>
              </a:solidFill>
              <a:effectLst/>
              <a:latin typeface="+mn-lt"/>
              <a:ea typeface="+mn-ea"/>
              <a:cs typeface="+mn-cs"/>
            </a:rPr>
            <a:t>引き続き、事業計画を見直し、地方債の新規発行を抑制するなどの対策をしていく。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10,120
9,964
79.62
7,585,414
7,025,057
463,378
4,489,056
7,219,995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110363</xdr:rowOff>
    </xdr:from>
    <xdr:to>
      <xdr:col>24</xdr:col>
      <xdr:colOff>63500</xdr:colOff>
      <xdr:row>37</xdr:row>
      <xdr:rowOff>9398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2563"/>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19876</xdr:rowOff>
    </xdr:from>
    <xdr:to>
      <xdr:col>19</xdr:col>
      <xdr:colOff>177800</xdr:colOff>
      <xdr:row>36</xdr:row>
      <xdr:rowOff>110363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207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19876</xdr:rowOff>
    </xdr:from>
    <xdr:to>
      <xdr:col>15</xdr:col>
      <xdr:colOff>50800</xdr:colOff>
      <xdr:row>36</xdr:row>
      <xdr:rowOff>20447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207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20447</xdr:rowOff>
    </xdr:from>
    <xdr:to>
      <xdr:col>10</xdr:col>
      <xdr:colOff>114300</xdr:colOff>
      <xdr:row>36</xdr:row>
      <xdr:rowOff>42545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264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130048</xdr:rowOff>
    </xdr:from>
    <xdr:to>
      <xdr:col>24</xdr:col>
      <xdr:colOff>114300</xdr:colOff>
      <xdr:row>37</xdr:row>
      <xdr:rowOff>60198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108475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59563</xdr:rowOff>
    </xdr:from>
    <xdr:to>
      <xdr:col>20</xdr:col>
      <xdr:colOff>38100</xdr:colOff>
      <xdr:row>36</xdr:row>
      <xdr:rowOff>161163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152290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140526</xdr:rowOff>
    </xdr:from>
    <xdr:to>
      <xdr:col>15</xdr:col>
      <xdr:colOff>101600</xdr:colOff>
      <xdr:row>36</xdr:row>
      <xdr:rowOff>70676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87203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141097</xdr:rowOff>
    </xdr:from>
    <xdr:to>
      <xdr:col>10</xdr:col>
      <xdr:colOff>165100</xdr:colOff>
      <xdr:row>36</xdr:row>
      <xdr:rowOff>71247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87774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1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109872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161636</xdr:rowOff>
    </xdr:from>
    <xdr:to>
      <xdr:col>24</xdr:col>
      <xdr:colOff>63500</xdr:colOff>
      <xdr:row>57</xdr:row>
      <xdr:rowOff>162268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4286"/>
          <a:ext cx="8382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162268</xdr:rowOff>
    </xdr:from>
    <xdr:to>
      <xdr:col>19</xdr:col>
      <xdr:colOff>177800</xdr:colOff>
      <xdr:row>58</xdr:row>
      <xdr:rowOff>3273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4918"/>
          <a:ext cx="8890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3273</xdr:rowOff>
    </xdr:from>
    <xdr:to>
      <xdr:col>15</xdr:col>
      <xdr:colOff>50800</xdr:colOff>
      <xdr:row>58</xdr:row>
      <xdr:rowOff>19660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7373"/>
          <a:ext cx="889000" cy="1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24995</xdr:rowOff>
    </xdr:from>
    <xdr:to>
      <xdr:col>10</xdr:col>
      <xdr:colOff>114300</xdr:colOff>
      <xdr:row>58</xdr:row>
      <xdr:rowOff>19660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97645"/>
          <a:ext cx="889000" cy="16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110836</xdr:rowOff>
    </xdr:from>
    <xdr:to>
      <xdr:col>24</xdr:col>
      <xdr:colOff>114300</xdr:colOff>
      <xdr:row>58</xdr:row>
      <xdr:rowOff>40986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25763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111468</xdr:rowOff>
    </xdr:from>
    <xdr:to>
      <xdr:col>20</xdr:col>
      <xdr:colOff>38100</xdr:colOff>
      <xdr:row>58</xdr:row>
      <xdr:rowOff>41618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32745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123923</xdr:rowOff>
    </xdr:from>
    <xdr:to>
      <xdr:col>15</xdr:col>
      <xdr:colOff>101600</xdr:colOff>
      <xdr:row>58</xdr:row>
      <xdr:rowOff>54073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45200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8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140310</xdr:rowOff>
    </xdr:from>
    <xdr:to>
      <xdr:col>10</xdr:col>
      <xdr:colOff>165100</xdr:colOff>
      <xdr:row>58</xdr:row>
      <xdr:rowOff>70460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61587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145645</xdr:rowOff>
    </xdr:from>
    <xdr:to>
      <xdr:col>6</xdr:col>
      <xdr:colOff>38100</xdr:colOff>
      <xdr:row>57</xdr:row>
      <xdr:rowOff>75795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66922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3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92425</xdr:rowOff>
    </xdr:from>
    <xdr:to>
      <xdr:col>24</xdr:col>
      <xdr:colOff>63500</xdr:colOff>
      <xdr:row>78</xdr:row>
      <xdr:rowOff>73856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94075"/>
          <a:ext cx="838200" cy="15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113480</xdr:rowOff>
    </xdr:from>
    <xdr:to>
      <xdr:col>19</xdr:col>
      <xdr:colOff>177800</xdr:colOff>
      <xdr:row>78</xdr:row>
      <xdr:rowOff>73856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43680"/>
          <a:ext cx="889000" cy="3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37615</xdr:rowOff>
    </xdr:from>
    <xdr:to>
      <xdr:col>15</xdr:col>
      <xdr:colOff>50800</xdr:colOff>
      <xdr:row>76</xdr:row>
      <xdr:rowOff>113480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7815"/>
          <a:ext cx="889000" cy="7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37615</xdr:rowOff>
    </xdr:from>
    <xdr:to>
      <xdr:col>10</xdr:col>
      <xdr:colOff>114300</xdr:colOff>
      <xdr:row>77</xdr:row>
      <xdr:rowOff>159893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7815"/>
          <a:ext cx="889000" cy="29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20052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2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23056</xdr:rowOff>
    </xdr:from>
    <xdr:to>
      <xdr:col>20</xdr:col>
      <xdr:colOff>38100</xdr:colOff>
      <xdr:row>78</xdr:row>
      <xdr:rowOff>124656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115783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8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62680</xdr:rowOff>
    </xdr:from>
    <xdr:to>
      <xdr:col>15</xdr:col>
      <xdr:colOff>101600</xdr:colOff>
      <xdr:row>76</xdr:row>
      <xdr:rowOff>164280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9357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158265</xdr:rowOff>
    </xdr:from>
    <xdr:to>
      <xdr:col>10</xdr:col>
      <xdr:colOff>165100</xdr:colOff>
      <xdr:row>76</xdr:row>
      <xdr:rowOff>88415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104942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109093</xdr:rowOff>
    </xdr:from>
    <xdr:to>
      <xdr:col>6</xdr:col>
      <xdr:colOff>38100</xdr:colOff>
      <xdr:row>78</xdr:row>
      <xdr:rowOff>39243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55770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8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92266</xdr:rowOff>
    </xdr:from>
    <xdr:to>
      <xdr:col>24</xdr:col>
      <xdr:colOff>63500</xdr:colOff>
      <xdr:row>96</xdr:row>
      <xdr:rowOff>143997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51466"/>
          <a:ext cx="838200" cy="5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143997</xdr:rowOff>
    </xdr:from>
    <xdr:to>
      <xdr:col>19</xdr:col>
      <xdr:colOff>177800</xdr:colOff>
      <xdr:row>96</xdr:row>
      <xdr:rowOff>148168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03197"/>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148168</xdr:rowOff>
    </xdr:from>
    <xdr:to>
      <xdr:col>15</xdr:col>
      <xdr:colOff>50800</xdr:colOff>
      <xdr:row>96</xdr:row>
      <xdr:rowOff>150394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07368"/>
          <a:ext cx="8890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150394</xdr:rowOff>
    </xdr:from>
    <xdr:to>
      <xdr:col>10</xdr:col>
      <xdr:colOff>114300</xdr:colOff>
      <xdr:row>96</xdr:row>
      <xdr:rowOff>165271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09594"/>
          <a:ext cx="8890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41466</xdr:rowOff>
    </xdr:from>
    <xdr:to>
      <xdr:col>24</xdr:col>
      <xdr:colOff>114300</xdr:colOff>
      <xdr:row>96</xdr:row>
      <xdr:rowOff>143066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64343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93197</xdr:rowOff>
    </xdr:from>
    <xdr:to>
      <xdr:col>20</xdr:col>
      <xdr:colOff>38100</xdr:colOff>
      <xdr:row>97</xdr:row>
      <xdr:rowOff>23347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39874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2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97368</xdr:rowOff>
    </xdr:from>
    <xdr:to>
      <xdr:col>15</xdr:col>
      <xdr:colOff>101600</xdr:colOff>
      <xdr:row>97</xdr:row>
      <xdr:rowOff>27518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44045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99594</xdr:rowOff>
    </xdr:from>
    <xdr:to>
      <xdr:col>10</xdr:col>
      <xdr:colOff>165100</xdr:colOff>
      <xdr:row>97</xdr:row>
      <xdr:rowOff>29744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46271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114471</xdr:rowOff>
    </xdr:from>
    <xdr:to>
      <xdr:col>6</xdr:col>
      <xdr:colOff>38100</xdr:colOff>
      <xdr:row>97</xdr:row>
      <xdr:rowOff>44621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61148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11633</xdr:rowOff>
    </xdr:from>
    <xdr:to>
      <xdr:col>55</xdr:col>
      <xdr:colOff>0</xdr:colOff>
      <xdr:row>58</xdr:row>
      <xdr:rowOff>16154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55733"/>
          <a:ext cx="838200" cy="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99416</xdr:rowOff>
    </xdr:from>
    <xdr:to>
      <xdr:col>50</xdr:col>
      <xdr:colOff>114300</xdr:colOff>
      <xdr:row>58</xdr:row>
      <xdr:rowOff>16154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72066"/>
          <a:ext cx="889000" cy="8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99416</xdr:rowOff>
    </xdr:from>
    <xdr:to>
      <xdr:col>45</xdr:col>
      <xdr:colOff>177800</xdr:colOff>
      <xdr:row>58</xdr:row>
      <xdr:rowOff>53721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72066"/>
          <a:ext cx="889000" cy="1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150216</xdr:rowOff>
    </xdr:from>
    <xdr:to>
      <xdr:col>41</xdr:col>
      <xdr:colOff>50800</xdr:colOff>
      <xdr:row>58</xdr:row>
      <xdr:rowOff>53721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2866"/>
          <a:ext cx="889000" cy="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132283</xdr:rowOff>
    </xdr:from>
    <xdr:to>
      <xdr:col>55</xdr:col>
      <xdr:colOff>50800</xdr:colOff>
      <xdr:row>58</xdr:row>
      <xdr:rowOff>62433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110710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136804</xdr:rowOff>
    </xdr:from>
    <xdr:to>
      <xdr:col>50</xdr:col>
      <xdr:colOff>165100</xdr:colOff>
      <xdr:row>58</xdr:row>
      <xdr:rowOff>66954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58081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48616</xdr:rowOff>
    </xdr:from>
    <xdr:to>
      <xdr:col>46</xdr:col>
      <xdr:colOff>38100</xdr:colOff>
      <xdr:row>57</xdr:row>
      <xdr:rowOff>150216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141343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2921</xdr:rowOff>
    </xdr:from>
    <xdr:to>
      <xdr:col>41</xdr:col>
      <xdr:colOff>101600</xdr:colOff>
      <xdr:row>58</xdr:row>
      <xdr:rowOff>104521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95648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99416</xdr:rowOff>
    </xdr:from>
    <xdr:to>
      <xdr:col>36</xdr:col>
      <xdr:colOff>165100</xdr:colOff>
      <xdr:row>58</xdr:row>
      <xdr:rowOff>29566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20693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158907</xdr:rowOff>
    </xdr:from>
    <xdr:to>
      <xdr:col>55</xdr:col>
      <xdr:colOff>0</xdr:colOff>
      <xdr:row>78</xdr:row>
      <xdr:rowOff>168900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32007"/>
          <a:ext cx="8382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158907</xdr:rowOff>
    </xdr:from>
    <xdr:to>
      <xdr:col>50</xdr:col>
      <xdr:colOff>114300</xdr:colOff>
      <xdr:row>79</xdr:row>
      <xdr:rowOff>17106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32007"/>
          <a:ext cx="889000" cy="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17106</xdr:rowOff>
    </xdr:from>
    <xdr:to>
      <xdr:col>45</xdr:col>
      <xdr:colOff>177800</xdr:colOff>
      <xdr:row>79</xdr:row>
      <xdr:rowOff>32384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61656"/>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121225</xdr:rowOff>
    </xdr:from>
    <xdr:to>
      <xdr:col>41</xdr:col>
      <xdr:colOff>50800</xdr:colOff>
      <xdr:row>79</xdr:row>
      <xdr:rowOff>32384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94325"/>
          <a:ext cx="889000" cy="8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118100</xdr:rowOff>
    </xdr:from>
    <xdr:to>
      <xdr:col>55</xdr:col>
      <xdr:colOff>50800</xdr:colOff>
      <xdr:row>79</xdr:row>
      <xdr:rowOff>48250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108107</xdr:rowOff>
    </xdr:from>
    <xdr:to>
      <xdr:col>50</xdr:col>
      <xdr:colOff>165100</xdr:colOff>
      <xdr:row>79</xdr:row>
      <xdr:rowOff>38257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29384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137756</xdr:rowOff>
    </xdr:from>
    <xdr:to>
      <xdr:col>46</xdr:col>
      <xdr:colOff>38100</xdr:colOff>
      <xdr:row>79</xdr:row>
      <xdr:rowOff>67906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1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59033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0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153034</xdr:rowOff>
    </xdr:from>
    <xdr:to>
      <xdr:col>41</xdr:col>
      <xdr:colOff>101600</xdr:colOff>
      <xdr:row>79</xdr:row>
      <xdr:rowOff>83184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74311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1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70425</xdr:rowOff>
    </xdr:from>
    <xdr:to>
      <xdr:col>36</xdr:col>
      <xdr:colOff>165100</xdr:colOff>
      <xdr:row>79</xdr:row>
      <xdr:rowOff>575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163152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3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96348</xdr:rowOff>
    </xdr:from>
    <xdr:to>
      <xdr:col>55</xdr:col>
      <xdr:colOff>0</xdr:colOff>
      <xdr:row>98</xdr:row>
      <xdr:rowOff>115684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98448"/>
          <a:ext cx="8382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88618</xdr:rowOff>
    </xdr:from>
    <xdr:to>
      <xdr:col>50</xdr:col>
      <xdr:colOff>114300</xdr:colOff>
      <xdr:row>98</xdr:row>
      <xdr:rowOff>96348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90718"/>
          <a:ext cx="8890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88618</xdr:rowOff>
    </xdr:from>
    <xdr:to>
      <xdr:col>45</xdr:col>
      <xdr:colOff>177800</xdr:colOff>
      <xdr:row>98</xdr:row>
      <xdr:rowOff>98718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90718"/>
          <a:ext cx="889000" cy="1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15573</xdr:rowOff>
    </xdr:from>
    <xdr:to>
      <xdr:col>41</xdr:col>
      <xdr:colOff>50800</xdr:colOff>
      <xdr:row>98</xdr:row>
      <xdr:rowOff>98718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17673"/>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64884</xdr:rowOff>
    </xdr:from>
    <xdr:to>
      <xdr:col>55</xdr:col>
      <xdr:colOff>50800</xdr:colOff>
      <xdr:row>98</xdr:row>
      <xdr:rowOff>166484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151261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45548</xdr:rowOff>
    </xdr:from>
    <xdr:to>
      <xdr:col>50</xdr:col>
      <xdr:colOff>165100</xdr:colOff>
      <xdr:row>98</xdr:row>
      <xdr:rowOff>147148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138275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37818</xdr:rowOff>
    </xdr:from>
    <xdr:to>
      <xdr:col>46</xdr:col>
      <xdr:colOff>38100</xdr:colOff>
      <xdr:row>98</xdr:row>
      <xdr:rowOff>139418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130545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3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47918</xdr:rowOff>
    </xdr:from>
    <xdr:to>
      <xdr:col>41</xdr:col>
      <xdr:colOff>101600</xdr:colOff>
      <xdr:row>98</xdr:row>
      <xdr:rowOff>149518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140645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136223</xdr:rowOff>
    </xdr:from>
    <xdr:to>
      <xdr:col>36</xdr:col>
      <xdr:colOff>165100</xdr:colOff>
      <xdr:row>98</xdr:row>
      <xdr:rowOff>66373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82900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160568</xdr:rowOff>
    </xdr:from>
    <xdr:to>
      <xdr:col>85</xdr:col>
      <xdr:colOff>127000</xdr:colOff>
      <xdr:row>35</xdr:row>
      <xdr:rowOff>151261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89868"/>
          <a:ext cx="838200" cy="1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151261</xdr:rowOff>
    </xdr:from>
    <xdr:to>
      <xdr:col>81</xdr:col>
      <xdr:colOff>50800</xdr:colOff>
      <xdr:row>36</xdr:row>
      <xdr:rowOff>122882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52011"/>
          <a:ext cx="889000" cy="14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122882</xdr:rowOff>
    </xdr:from>
    <xdr:to>
      <xdr:col>76</xdr:col>
      <xdr:colOff>114300</xdr:colOff>
      <xdr:row>36</xdr:row>
      <xdr:rowOff>126082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9508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126082</xdr:rowOff>
    </xdr:from>
    <xdr:to>
      <xdr:col>71</xdr:col>
      <xdr:colOff>177800</xdr:colOff>
      <xdr:row>36</xdr:row>
      <xdr:rowOff>135781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98282"/>
          <a:ext cx="8890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109768</xdr:rowOff>
    </xdr:from>
    <xdr:to>
      <xdr:col>85</xdr:col>
      <xdr:colOff>177800</xdr:colOff>
      <xdr:row>35</xdr:row>
      <xdr:rowOff>39918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132645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9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100461</xdr:rowOff>
    </xdr:from>
    <xdr:to>
      <xdr:col>81</xdr:col>
      <xdr:colOff>101600</xdr:colOff>
      <xdr:row>36</xdr:row>
      <xdr:rowOff>30611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47138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72082</xdr:rowOff>
    </xdr:from>
    <xdr:to>
      <xdr:col>76</xdr:col>
      <xdr:colOff>165100</xdr:colOff>
      <xdr:row>37</xdr:row>
      <xdr:rowOff>2232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18759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75282</xdr:rowOff>
    </xdr:from>
    <xdr:to>
      <xdr:col>72</xdr:col>
      <xdr:colOff>38100</xdr:colOff>
      <xdr:row>37</xdr:row>
      <xdr:rowOff>5432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21959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84981</xdr:rowOff>
    </xdr:from>
    <xdr:to>
      <xdr:col>67</xdr:col>
      <xdr:colOff>101600</xdr:colOff>
      <xdr:row>37</xdr:row>
      <xdr:rowOff>15131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132238</xdr:rowOff>
    </xdr:from>
    <xdr:to>
      <xdr:col>85</xdr:col>
      <xdr:colOff>127000</xdr:colOff>
      <xdr:row>57</xdr:row>
      <xdr:rowOff>50738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33438"/>
          <a:ext cx="838200" cy="8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50738</xdr:rowOff>
    </xdr:from>
    <xdr:to>
      <xdr:col>81</xdr:col>
      <xdr:colOff>50800</xdr:colOff>
      <xdr:row>57</xdr:row>
      <xdr:rowOff>111669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3388"/>
          <a:ext cx="889000" cy="6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138955</xdr:rowOff>
    </xdr:from>
    <xdr:to>
      <xdr:col>76</xdr:col>
      <xdr:colOff>114300</xdr:colOff>
      <xdr:row>57</xdr:row>
      <xdr:rowOff>111669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40155"/>
          <a:ext cx="889000" cy="14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138955</xdr:rowOff>
    </xdr:from>
    <xdr:to>
      <xdr:col>71</xdr:col>
      <xdr:colOff>177800</xdr:colOff>
      <xdr:row>56</xdr:row>
      <xdr:rowOff>153467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40155"/>
          <a:ext cx="889000" cy="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81438</xdr:rowOff>
    </xdr:from>
    <xdr:to>
      <xdr:col>85</xdr:col>
      <xdr:colOff>177800</xdr:colOff>
      <xdr:row>57</xdr:row>
      <xdr:rowOff>11588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59865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171388</xdr:rowOff>
    </xdr:from>
    <xdr:to>
      <xdr:col>81</xdr:col>
      <xdr:colOff>101600</xdr:colOff>
      <xdr:row>57</xdr:row>
      <xdr:rowOff>101538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60869</xdr:rowOff>
    </xdr:from>
    <xdr:to>
      <xdr:col>76</xdr:col>
      <xdr:colOff>165100</xdr:colOff>
      <xdr:row>57</xdr:row>
      <xdr:rowOff>162469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2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88155</xdr:rowOff>
    </xdr:from>
    <xdr:to>
      <xdr:col>72</xdr:col>
      <xdr:colOff>38100</xdr:colOff>
      <xdr:row>57</xdr:row>
      <xdr:rowOff>18305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34832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6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102667</xdr:rowOff>
    </xdr:from>
    <xdr:to>
      <xdr:col>67</xdr:col>
      <xdr:colOff>101600</xdr:colOff>
      <xdr:row>57</xdr:row>
      <xdr:rowOff>32817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23944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9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139449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1254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117229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90329"/>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113776</xdr:rowOff>
    </xdr:from>
    <xdr:to>
      <xdr:col>76</xdr:col>
      <xdr:colOff>114300</xdr:colOff>
      <xdr:row>78</xdr:row>
      <xdr:rowOff>117229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86876"/>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113776</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86876"/>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88649</xdr:rowOff>
    </xdr:from>
    <xdr:to>
      <xdr:col>85</xdr:col>
      <xdr:colOff>177800</xdr:colOff>
      <xdr:row>79</xdr:row>
      <xdr:rowOff>18799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66429</xdr:rowOff>
    </xdr:from>
    <xdr:to>
      <xdr:col>76</xdr:col>
      <xdr:colOff>165100</xdr:colOff>
      <xdr:row>78</xdr:row>
      <xdr:rowOff>168029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159156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32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62976</xdr:rowOff>
    </xdr:from>
    <xdr:to>
      <xdr:col>72</xdr:col>
      <xdr:colOff>38100</xdr:colOff>
      <xdr:row>78</xdr:row>
      <xdr:rowOff>164576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155703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41165</xdr:rowOff>
    </xdr:from>
    <xdr:to>
      <xdr:col>85</xdr:col>
      <xdr:colOff>127000</xdr:colOff>
      <xdr:row>96</xdr:row>
      <xdr:rowOff>50597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500365"/>
          <a:ext cx="8382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32111</xdr:rowOff>
    </xdr:from>
    <xdr:to>
      <xdr:col>81</xdr:col>
      <xdr:colOff>50800</xdr:colOff>
      <xdr:row>96</xdr:row>
      <xdr:rowOff>41165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91311"/>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32111</xdr:rowOff>
    </xdr:from>
    <xdr:to>
      <xdr:col>76</xdr:col>
      <xdr:colOff>114300</xdr:colOff>
      <xdr:row>96</xdr:row>
      <xdr:rowOff>47977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91311"/>
          <a:ext cx="889000" cy="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47977</xdr:rowOff>
    </xdr:from>
    <xdr:to>
      <xdr:col>71</xdr:col>
      <xdr:colOff>177800</xdr:colOff>
      <xdr:row>96</xdr:row>
      <xdr:rowOff>89779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07177"/>
          <a:ext cx="8890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171247</xdr:rowOff>
    </xdr:from>
    <xdr:to>
      <xdr:col>85</xdr:col>
      <xdr:colOff>177800</xdr:colOff>
      <xdr:row>96</xdr:row>
      <xdr:rowOff>101397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22674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161815</xdr:rowOff>
    </xdr:from>
    <xdr:to>
      <xdr:col>81</xdr:col>
      <xdr:colOff>101600</xdr:colOff>
      <xdr:row>96</xdr:row>
      <xdr:rowOff>91965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108492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152761</xdr:rowOff>
    </xdr:from>
    <xdr:to>
      <xdr:col>76</xdr:col>
      <xdr:colOff>165100</xdr:colOff>
      <xdr:row>96</xdr:row>
      <xdr:rowOff>82911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99438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1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168627</xdr:rowOff>
    </xdr:from>
    <xdr:to>
      <xdr:col>72</xdr:col>
      <xdr:colOff>38100</xdr:colOff>
      <xdr:row>96</xdr:row>
      <xdr:rowOff>98777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115304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3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38979</xdr:rowOff>
    </xdr:from>
    <xdr:to>
      <xdr:col>67</xdr:col>
      <xdr:colOff>101600</xdr:colOff>
      <xdr:row>96</xdr:row>
      <xdr:rowOff>140579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157106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は、住民一人あたり</a:t>
          </a:r>
          <a:r>
            <a:rPr kumimoji="1" lang="en-US" altLang="ja-JP" sz="1100">
              <a:solidFill>
                <a:schemeClr val="dk1"/>
              </a:solidFill>
              <a:effectLst/>
              <a:latin typeface="+mn-lt"/>
              <a:ea typeface="+mn-ea"/>
              <a:cs typeface="+mn-cs"/>
            </a:rPr>
            <a:t>76,632</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。理由としては、</a:t>
          </a:r>
          <a:r>
            <a:rPr kumimoji="1" lang="ja-JP" altLang="en-US" sz="1100">
              <a:solidFill>
                <a:schemeClr val="dk1"/>
              </a:solidFill>
              <a:effectLst/>
              <a:latin typeface="+mn-lt"/>
              <a:ea typeface="+mn-ea"/>
              <a:cs typeface="+mn-cs"/>
            </a:rPr>
            <a:t>給食センター改修事業や鵜殿体育館改修事業などの増</a:t>
          </a:r>
          <a:r>
            <a:rPr kumimoji="1" lang="ja-JP" altLang="ja-JP" sz="1100">
              <a:solidFill>
                <a:schemeClr val="dk1"/>
              </a:solidFill>
              <a:effectLst/>
              <a:latin typeface="+mn-lt"/>
              <a:ea typeface="+mn-ea"/>
              <a:cs typeface="+mn-cs"/>
            </a:rPr>
            <a:t>によるものである。また、</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は住民一人あたり</a:t>
          </a:r>
          <a:r>
            <a:rPr kumimoji="1" lang="en-US" altLang="ja-JP" sz="1100">
              <a:solidFill>
                <a:schemeClr val="dk1"/>
              </a:solidFill>
              <a:effectLst/>
              <a:latin typeface="+mn-lt"/>
              <a:ea typeface="+mn-ea"/>
              <a:cs typeface="+mn-cs"/>
            </a:rPr>
            <a:t>48,722</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となっており、前年度より</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。理由としては、</a:t>
          </a:r>
          <a:r>
            <a:rPr kumimoji="1" lang="ja-JP" altLang="en-US" sz="1100">
              <a:solidFill>
                <a:schemeClr val="dk1"/>
              </a:solidFill>
              <a:effectLst/>
              <a:latin typeface="+mn-lt"/>
              <a:ea typeface="+mn-ea"/>
              <a:cs typeface="+mn-cs"/>
            </a:rPr>
            <a:t>津波避難タワー整備事業などの増</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年度については、</a:t>
          </a:r>
          <a:r>
            <a:rPr lang="ja-JP" altLang="ja-JP" sz="1100">
              <a:solidFill>
                <a:sysClr val="windowText" lastClr="000000"/>
              </a:solidFill>
              <a:effectLst/>
              <a:latin typeface="+mn-lt"/>
              <a:ea typeface="+mn-ea"/>
              <a:cs typeface="+mn-cs"/>
            </a:rPr>
            <a:t>物価高騰対応対策事業等の</a:t>
          </a:r>
          <a:r>
            <a:rPr lang="ja-JP" altLang="en-US" sz="1100">
              <a:solidFill>
                <a:sysClr val="windowText" lastClr="000000"/>
              </a:solidFill>
              <a:effectLst/>
              <a:latin typeface="+mn-lt"/>
              <a:ea typeface="+mn-ea"/>
              <a:cs typeface="+mn-cs"/>
            </a:rPr>
            <a:t>臨時的経費</a:t>
          </a:r>
          <a:r>
            <a:rPr lang="ja-JP" altLang="ja-JP" sz="1100">
              <a:solidFill>
                <a:sysClr val="windowText" lastClr="000000"/>
              </a:solidFill>
              <a:effectLst/>
              <a:latin typeface="+mn-lt"/>
              <a:ea typeface="+mn-ea"/>
              <a:cs typeface="+mn-cs"/>
            </a:rPr>
            <a:t>があったため、</a:t>
          </a:r>
          <a:r>
            <a:rPr lang="ja-JP" altLang="ja-JP" sz="1100">
              <a:solidFill>
                <a:schemeClr val="dk1"/>
              </a:solidFill>
              <a:effectLst/>
              <a:latin typeface="+mn-lt"/>
              <a:ea typeface="+mn-ea"/>
              <a:cs typeface="+mn-cs"/>
            </a:rPr>
            <a:t>実質単年度収支は赤字となっているが、財政調整基金の取り崩しにより、実質収支は黒字となっている。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年間で全ての会計で黒字となっているため、赤字に陥る会計は生じていない。今後も計画的な事業運営を図り、健全な財政運営に努めていく。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7585414</v>
      </c>
      <c r="BO4" s="358"/>
      <c r="BP4" s="358"/>
      <c r="BQ4" s="358"/>
      <c r="BR4" s="358"/>
      <c r="BS4" s="358"/>
      <c r="BT4" s="358"/>
      <c r="BU4" s="359"/>
      <c r="BV4" s="357">
        <v>6980910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10.3</v>
      </c>
      <c r="CU4" s="364"/>
      <c r="CV4" s="364"/>
      <c r="CW4" s="364"/>
      <c r="CX4" s="364"/>
      <c r="CY4" s="364"/>
      <c r="CZ4" s="364"/>
      <c r="DA4" s="365"/>
      <c r="DB4" s="363">
        <v>7.2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7025057</v>
      </c>
      <c r="BO5" s="395"/>
      <c r="BP5" s="395"/>
      <c r="BQ5" s="395"/>
      <c r="BR5" s="395"/>
      <c r="BS5" s="395"/>
      <c r="BT5" s="395"/>
      <c r="BU5" s="396"/>
      <c r="BV5" s="394">
        <v>6632900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91.5</v>
      </c>
      <c r="CU5" s="392"/>
      <c r="CV5" s="392"/>
      <c r="CW5" s="392"/>
      <c r="CX5" s="392"/>
      <c r="CY5" s="392"/>
      <c r="CZ5" s="392"/>
      <c r="DA5" s="393"/>
      <c r="DB5" s="391">
        <v>89.8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560357</v>
      </c>
      <c r="BO6" s="395"/>
      <c r="BP6" s="395"/>
      <c r="BQ6" s="395"/>
      <c r="BR6" s="395"/>
      <c r="BS6" s="395"/>
      <c r="BT6" s="395"/>
      <c r="BU6" s="396"/>
      <c r="BV6" s="394">
        <v>348010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91.5</v>
      </c>
      <c r="CU6" s="432"/>
      <c r="CV6" s="432"/>
      <c r="CW6" s="432"/>
      <c r="CX6" s="432"/>
      <c r="CY6" s="432"/>
      <c r="CZ6" s="432"/>
      <c r="DA6" s="433"/>
      <c r="DB6" s="431">
        <v>89.8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96979</v>
      </c>
      <c r="BO7" s="395"/>
      <c r="BP7" s="395"/>
      <c r="BQ7" s="395"/>
      <c r="BR7" s="395"/>
      <c r="BS7" s="395"/>
      <c r="BT7" s="395"/>
      <c r="BU7" s="396"/>
      <c r="BV7" s="394">
        <v>33467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4489056</v>
      </c>
      <c r="CU7" s="395"/>
      <c r="CV7" s="395"/>
      <c r="CW7" s="395"/>
      <c r="CX7" s="395"/>
      <c r="CY7" s="395"/>
      <c r="CZ7" s="395"/>
      <c r="DA7" s="396"/>
      <c r="DB7" s="394">
        <v>4347652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463378</v>
      </c>
      <c r="BO8" s="395"/>
      <c r="BP8" s="395"/>
      <c r="BQ8" s="395"/>
      <c r="BR8" s="395"/>
      <c r="BS8" s="395"/>
      <c r="BT8" s="395"/>
      <c r="BU8" s="396"/>
      <c r="BV8" s="394">
        <v>314543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0.28000000000000003</v>
      </c>
      <c r="CU8" s="435"/>
      <c r="CV8" s="435"/>
      <c r="CW8" s="435"/>
      <c r="CX8" s="435"/>
      <c r="CY8" s="435"/>
      <c r="CZ8" s="435"/>
      <c r="DA8" s="436"/>
      <c r="DB8" s="434">
        <v>0.28000000000000003</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10321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148835</v>
      </c>
      <c r="BO9" s="395"/>
      <c r="BP9" s="395"/>
      <c r="BQ9" s="395"/>
      <c r="BR9" s="395"/>
      <c r="BS9" s="395"/>
      <c r="BT9" s="395"/>
      <c r="BU9" s="396"/>
      <c r="BV9" s="394">
        <v>-27290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15.5</v>
      </c>
      <c r="CU9" s="392"/>
      <c r="CV9" s="392"/>
      <c r="CW9" s="392"/>
      <c r="CX9" s="392"/>
      <c r="CY9" s="392"/>
      <c r="CZ9" s="392"/>
      <c r="DA9" s="393"/>
      <c r="DB9" s="391">
        <v>17.399999999999999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11207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1312</v>
      </c>
      <c r="BO10" s="395"/>
      <c r="BP10" s="395"/>
      <c r="BQ10" s="395"/>
      <c r="BR10" s="395"/>
      <c r="BS10" s="395"/>
      <c r="BT10" s="395"/>
      <c r="BU10" s="396"/>
      <c r="BV10" s="394">
        <v>437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10120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575000</v>
      </c>
      <c r="BO12" s="395"/>
      <c r="BP12" s="395"/>
      <c r="BQ12" s="395"/>
      <c r="BR12" s="395"/>
      <c r="BS12" s="395"/>
      <c r="BT12" s="395"/>
      <c r="BU12" s="396"/>
      <c r="BV12" s="394">
        <v>200000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9964</v>
      </c>
      <c r="S13" s="479"/>
      <c r="T13" s="479"/>
      <c r="U13" s="479"/>
      <c r="V13" s="480"/>
      <c r="W13" s="410" t="s">
        <v>131</v>
      </c>
      <c r="X13" s="411"/>
      <c r="Y13" s="411"/>
      <c r="Z13" s="411"/>
      <c r="AA13" s="411"/>
      <c r="AB13" s="401"/>
      <c r="AC13" s="445">
        <v>287</v>
      </c>
      <c r="AD13" s="446"/>
      <c r="AE13" s="446"/>
      <c r="AF13" s="446"/>
      <c r="AG13" s="488"/>
      <c r="AH13" s="445">
        <v>360</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-424853</v>
      </c>
      <c r="BO13" s="395"/>
      <c r="BP13" s="395"/>
      <c r="BQ13" s="395"/>
      <c r="BR13" s="395"/>
      <c r="BS13" s="395"/>
      <c r="BT13" s="395"/>
      <c r="BU13" s="396"/>
      <c r="BV13" s="394">
        <v>-226853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v>
      </c>
      <c r="CU13" s="392"/>
      <c r="CV13" s="392"/>
      <c r="CW13" s="392"/>
      <c r="CX13" s="392"/>
      <c r="CY13" s="392"/>
      <c r="CZ13" s="392"/>
      <c r="DA13" s="393"/>
      <c r="DB13" s="391">
        <v>11.2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10308</v>
      </c>
      <c r="S14" s="479"/>
      <c r="T14" s="479"/>
      <c r="U14" s="479"/>
      <c r="V14" s="480"/>
      <c r="W14" s="384"/>
      <c r="X14" s="385"/>
      <c r="Y14" s="385"/>
      <c r="Z14" s="385"/>
      <c r="AA14" s="385"/>
      <c r="AB14" s="374"/>
      <c r="AC14" s="481">
        <v>6.2</v>
      </c>
      <c r="AD14" s="482"/>
      <c r="AE14" s="482"/>
      <c r="AF14" s="482"/>
      <c r="AG14" s="483"/>
      <c r="AH14" s="481">
        <v>7.4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10185</v>
      </c>
      <c r="S15" s="479"/>
      <c r="T15" s="479"/>
      <c r="U15" s="479"/>
      <c r="V15" s="480"/>
      <c r="W15" s="410" t="s">
        <v>137</v>
      </c>
      <c r="X15" s="411"/>
      <c r="Y15" s="411"/>
      <c r="Z15" s="411"/>
      <c r="AA15" s="411"/>
      <c r="AB15" s="401"/>
      <c r="AC15" s="445">
        <v>1275</v>
      </c>
      <c r="AD15" s="446"/>
      <c r="AE15" s="446"/>
      <c r="AF15" s="446"/>
      <c r="AG15" s="488"/>
      <c r="AH15" s="445">
        <v>1272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1180043</v>
      </c>
      <c r="BO15" s="358"/>
      <c r="BP15" s="358"/>
      <c r="BQ15" s="358"/>
      <c r="BR15" s="358"/>
      <c r="BS15" s="358"/>
      <c r="BT15" s="358"/>
      <c r="BU15" s="359"/>
      <c r="BV15" s="357">
        <v>1190300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27.4</v>
      </c>
      <c r="AD16" s="482"/>
      <c r="AE16" s="482"/>
      <c r="AF16" s="482"/>
      <c r="AG16" s="483"/>
      <c r="AH16" s="481">
        <v>26.1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4196547</v>
      </c>
      <c r="BO16" s="395"/>
      <c r="BP16" s="395"/>
      <c r="BQ16" s="395"/>
      <c r="BR16" s="395"/>
      <c r="BS16" s="395"/>
      <c r="BT16" s="395"/>
      <c r="BU16" s="396"/>
      <c r="BV16" s="394">
        <v>4039269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3095</v>
      </c>
      <c r="AD17" s="446"/>
      <c r="AE17" s="446"/>
      <c r="AF17" s="446"/>
      <c r="AG17" s="488"/>
      <c r="AH17" s="445">
        <v>3248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1464562</v>
      </c>
      <c r="BO17" s="395"/>
      <c r="BP17" s="395"/>
      <c r="BQ17" s="395"/>
      <c r="BR17" s="395"/>
      <c r="BS17" s="395"/>
      <c r="BT17" s="395"/>
      <c r="BU17" s="396"/>
      <c r="BV17" s="394">
        <v>1479662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79.62</v>
      </c>
      <c r="M18" s="518"/>
      <c r="N18" s="518"/>
      <c r="O18" s="518"/>
      <c r="P18" s="518"/>
      <c r="Q18" s="518"/>
      <c r="R18" s="519"/>
      <c r="S18" s="519"/>
      <c r="T18" s="519"/>
      <c r="U18" s="519"/>
      <c r="V18" s="520"/>
      <c r="W18" s="412"/>
      <c r="X18" s="413"/>
      <c r="Y18" s="413"/>
      <c r="Z18" s="413"/>
      <c r="AA18" s="413"/>
      <c r="AB18" s="404"/>
      <c r="AC18" s="521">
        <v>66.5</v>
      </c>
      <c r="AD18" s="522"/>
      <c r="AE18" s="522"/>
      <c r="AF18" s="522"/>
      <c r="AG18" s="523"/>
      <c r="AH18" s="521">
        <v>66.599999999999994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4203006</v>
      </c>
      <c r="BO18" s="395"/>
      <c r="BP18" s="395"/>
      <c r="BQ18" s="395"/>
      <c r="BR18" s="395"/>
      <c r="BS18" s="395"/>
      <c r="BT18" s="395"/>
      <c r="BU18" s="396"/>
      <c r="BV18" s="394">
        <v>3986147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130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6075883</v>
      </c>
      <c r="BO19" s="395"/>
      <c r="BP19" s="395"/>
      <c r="BQ19" s="395"/>
      <c r="BR19" s="395"/>
      <c r="BS19" s="395"/>
      <c r="BT19" s="395"/>
      <c r="BU19" s="396"/>
      <c r="BV19" s="394">
        <v>5592288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4724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7219995</v>
      </c>
      <c r="BO22" s="358"/>
      <c r="BP22" s="358"/>
      <c r="BQ22" s="358"/>
      <c r="BR22" s="358"/>
      <c r="BS22" s="358"/>
      <c r="BT22" s="358"/>
      <c r="BU22" s="359"/>
      <c r="BV22" s="357">
        <v>7575508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2442251</v>
      </c>
      <c r="BO23" s="395"/>
      <c r="BP23" s="395"/>
      <c r="BQ23" s="395"/>
      <c r="BR23" s="395"/>
      <c r="BS23" s="395"/>
      <c r="BT23" s="395"/>
      <c r="BU23" s="396"/>
      <c r="BV23" s="394">
        <v>2558655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6660</v>
      </c>
      <c r="R24" s="446"/>
      <c r="S24" s="446"/>
      <c r="T24" s="446"/>
      <c r="U24" s="446"/>
      <c r="V24" s="488"/>
      <c r="W24" s="540"/>
      <c r="X24" s="541"/>
      <c r="Y24" s="542"/>
      <c r="Z24" s="444" t="s">
        <v>162</v>
      </c>
      <c r="AA24" s="424"/>
      <c r="AB24" s="424"/>
      <c r="AC24" s="424"/>
      <c r="AD24" s="424"/>
      <c r="AE24" s="424"/>
      <c r="AF24" s="424"/>
      <c r="AG24" s="425"/>
      <c r="AH24" s="445">
        <v>109</v>
      </c>
      <c r="AI24" s="446"/>
      <c r="AJ24" s="446"/>
      <c r="AK24" s="446"/>
      <c r="AL24" s="488"/>
      <c r="AM24" s="445">
        <v>336701</v>
      </c>
      <c r="AN24" s="446"/>
      <c r="AO24" s="446"/>
      <c r="AP24" s="446"/>
      <c r="AQ24" s="446"/>
      <c r="AR24" s="488"/>
      <c r="AS24" s="445">
        <v>3089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5305654</v>
      </c>
      <c r="BO24" s="395"/>
      <c r="BP24" s="395"/>
      <c r="BQ24" s="395"/>
      <c r="BR24" s="395"/>
      <c r="BS24" s="395"/>
      <c r="BT24" s="395"/>
      <c r="BU24" s="396"/>
      <c r="BV24" s="394">
        <v>5404436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5355</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99983</v>
      </c>
      <c r="BO25" s="358"/>
      <c r="BP25" s="358"/>
      <c r="BQ25" s="358"/>
      <c r="BR25" s="358"/>
      <c r="BS25" s="358"/>
      <c r="BT25" s="358"/>
      <c r="BU25" s="359"/>
      <c r="BV25" s="357">
        <v>139225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5085</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10584</v>
      </c>
      <c r="AN26" s="446"/>
      <c r="AO26" s="446"/>
      <c r="AP26" s="446"/>
      <c r="AQ26" s="446"/>
      <c r="AR26" s="488"/>
      <c r="AS26" s="445">
        <v>3528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2550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11741</v>
      </c>
      <c r="AN27" s="446"/>
      <c r="AO27" s="446"/>
      <c r="AP27" s="446"/>
      <c r="AQ27" s="446"/>
      <c r="AR27" s="488"/>
      <c r="AS27" s="445">
        <v>2935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459491</v>
      </c>
      <c r="BO27" s="514"/>
      <c r="BP27" s="514"/>
      <c r="BQ27" s="514"/>
      <c r="BR27" s="514"/>
      <c r="BS27" s="514"/>
      <c r="BT27" s="514"/>
      <c r="BU27" s="515"/>
      <c r="BV27" s="513">
        <v>459491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2050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2138157</v>
      </c>
      <c r="BO28" s="358"/>
      <c r="BP28" s="358"/>
      <c r="BQ28" s="358"/>
      <c r="BR28" s="358"/>
      <c r="BS28" s="358"/>
      <c r="BT28" s="358"/>
      <c r="BU28" s="359"/>
      <c r="BV28" s="357">
        <v>2561845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9</v>
      </c>
      <c r="M29" s="446"/>
      <c r="N29" s="446"/>
      <c r="O29" s="446"/>
      <c r="P29" s="488"/>
      <c r="Q29" s="445">
        <v>1950</v>
      </c>
      <c r="R29" s="446"/>
      <c r="S29" s="446"/>
      <c r="T29" s="446"/>
      <c r="U29" s="446"/>
      <c r="V29" s="488"/>
      <c r="W29" s="543"/>
      <c r="X29" s="544"/>
      <c r="Y29" s="545"/>
      <c r="Z29" s="444" t="s">
        <v>177</v>
      </c>
      <c r="AA29" s="424"/>
      <c r="AB29" s="424"/>
      <c r="AC29" s="424"/>
      <c r="AD29" s="424"/>
      <c r="AE29" s="424"/>
      <c r="AF29" s="424"/>
      <c r="AG29" s="425"/>
      <c r="AH29" s="445">
        <v>113</v>
      </c>
      <c r="AI29" s="446"/>
      <c r="AJ29" s="446"/>
      <c r="AK29" s="446"/>
      <c r="AL29" s="488"/>
      <c r="AM29" s="445">
        <v>348442</v>
      </c>
      <c r="AN29" s="446"/>
      <c r="AO29" s="446"/>
      <c r="AP29" s="446"/>
      <c r="AQ29" s="446"/>
      <c r="AR29" s="488"/>
      <c r="AS29" s="445">
        <v>3084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16344</v>
      </c>
      <c r="BO29" s="395"/>
      <c r="BP29" s="395"/>
      <c r="BQ29" s="395"/>
      <c r="BR29" s="395"/>
      <c r="BS29" s="395"/>
      <c r="BT29" s="395"/>
      <c r="BU29" s="396"/>
      <c r="BV29" s="394">
        <v>31338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1542218</v>
      </c>
      <c r="BO30" s="514"/>
      <c r="BP30" s="514"/>
      <c r="BQ30" s="514"/>
      <c r="BR30" s="514"/>
      <c r="BS30" s="514"/>
      <c r="BT30" s="514"/>
      <c r="BU30" s="515"/>
      <c r="BV30" s="513">
        <v>1544250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水道事業特別会計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三重県市町総合事務組合（一般会計）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診療所事業特別会計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町営浄化槽整備推進事業特別会計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　〃（共同研修特別会計）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訪問看護ステーション事業特別会計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　〃（デジタル地図特別会計）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　〃（物品特別会計）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　〃（退職手当特別会計）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　〃（消防救急無線特別会計）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　〃（公平委員会特別会計）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三重地方税管理回収機構（一般会計）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　〃(滞納整理拡充事業特別会計)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三重県後期高齢者医療広域連合(一般会計)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Np2eMguYoYYIhKHaOPdnEe/Rp6KS8MmhFUVc3WSYuYmdSNBOfnrzHR34dism3DCP0jOacdnw7N7iIGryVdq1tA==" saltValue="zOF0mn7fS95DT+xxsFkt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9.3800000000000008</v>
      </c>
      <c r="G34" s="33">
        <v>14</v>
      </c>
      <c r="H34" s="33">
        <v>7.69</v>
      </c>
      <c r="I34" s="33">
        <v>6.55</v>
      </c>
      <c r="J34" s="34">
        <v>10</v>
      </c>
      <c r="K34" s="22"/>
      <c r="L34" s="22"/>
      <c r="M34" s="22"/>
      <c r="N34" s="22"/>
      <c r="O34" s="22"/>
      <c r="P34" s="22"/>
    </row>
    <row r="35" spans="1:16" ht="39" customHeight="1" x14ac:dyDescent="0.2">
      <c r="A35" s="22"/>
      <c r="B35" s="35"/>
      <c r="C35" s="1132" t="s">
        <v>535</v>
      </c>
      <c r="D35" s="1132"/>
      <c r="E35" s="1133"/>
      <c r="F35" s="36">
        <v>6.11</v>
      </c>
      <c r="G35" s="37">
        <v>6.83</v>
      </c>
      <c r="H35" s="37">
        <v>7.04</v>
      </c>
      <c r="I35" s="37">
        <v>6.91</v>
      </c>
      <c r="J35" s="38">
        <v>6.41</v>
      </c>
      <c r="K35" s="22"/>
      <c r="L35" s="22"/>
      <c r="M35" s="22"/>
      <c r="N35" s="22"/>
      <c r="O35" s="22"/>
      <c r="P35" s="22"/>
    </row>
    <row r="36" spans="1:16" ht="39" customHeight="1" x14ac:dyDescent="0.2">
      <c r="A36" s="22"/>
      <c r="B36" s="35"/>
      <c r="C36" s="1132" t="s">
        <v>536</v>
      </c>
      <c r="D36" s="1132"/>
      <c r="E36" s="1133"/>
      <c r="F36" s="36">
        <v>0.12</v>
      </c>
      <c r="G36" s="37">
        <v>0.1</v>
      </c>
      <c r="H36" s="37">
        <v>0.11</v>
      </c>
      <c r="I36" s="37">
        <v>0.36</v>
      </c>
      <c r="J36" s="38">
        <v>1.6</v>
      </c>
      <c r="K36" s="22"/>
      <c r="L36" s="22"/>
      <c r="M36" s="22"/>
      <c r="N36" s="22"/>
      <c r="O36" s="22"/>
      <c r="P36" s="22"/>
    </row>
    <row r="37" spans="1:16" ht="39" customHeight="1" x14ac:dyDescent="0.2">
      <c r="A37" s="22"/>
      <c r="B37" s="35"/>
      <c r="C37" s="1132" t="s">
        <v>537</v>
      </c>
      <c r="D37" s="1132"/>
      <c r="E37" s="1133"/>
      <c r="F37" s="36">
        <v>0.85</v>
      </c>
      <c r="G37" s="37">
        <v>0.5</v>
      </c>
      <c r="H37" s="37">
        <v>1.26</v>
      </c>
      <c r="I37" s="37">
        <v>0.48</v>
      </c>
      <c r="J37" s="38">
        <v>1.31</v>
      </c>
      <c r="K37" s="22"/>
      <c r="L37" s="22"/>
      <c r="M37" s="22"/>
      <c r="N37" s="22"/>
      <c r="O37" s="22"/>
      <c r="P37" s="22"/>
    </row>
    <row r="38" spans="1:16" ht="39" customHeight="1" x14ac:dyDescent="0.2">
      <c r="A38" s="22"/>
      <c r="B38" s="35"/>
      <c r="C38" s="1132" t="s">
        <v>538</v>
      </c>
      <c r="D38" s="1132"/>
      <c r="E38" s="1133"/>
      <c r="F38" s="36">
        <v>0.08</v>
      </c>
      <c r="G38" s="37">
        <v>0.06</v>
      </c>
      <c r="H38" s="37">
        <v>0.23</v>
      </c>
      <c r="I38" s="37">
        <v>0.68</v>
      </c>
      <c r="J38" s="38">
        <v>0.31</v>
      </c>
      <c r="K38" s="22"/>
      <c r="L38" s="22"/>
      <c r="M38" s="22"/>
      <c r="N38" s="22"/>
      <c r="O38" s="22"/>
      <c r="P38" s="22"/>
    </row>
    <row r="39" spans="1:16" ht="39" customHeight="1" x14ac:dyDescent="0.2">
      <c r="A39" s="22"/>
      <c r="B39" s="35"/>
      <c r="C39" s="1132" t="s">
        <v>539</v>
      </c>
      <c r="D39" s="1132"/>
      <c r="E39" s="1133"/>
      <c r="F39" s="36" t="s">
        <v>487</v>
      </c>
      <c r="G39" s="37" t="s">
        <v>487</v>
      </c>
      <c r="H39" s="37" t="s">
        <v>487</v>
      </c>
      <c r="I39" s="37" t="s">
        <v>487</v>
      </c>
      <c r="J39" s="38">
        <v>0.09</v>
      </c>
      <c r="K39" s="22"/>
      <c r="L39" s="22"/>
      <c r="M39" s="22"/>
      <c r="N39" s="22"/>
      <c r="O39" s="22"/>
      <c r="P39" s="22"/>
    </row>
    <row r="40" spans="1:16" ht="39" customHeight="1" x14ac:dyDescent="0.2">
      <c r="A40" s="22"/>
      <c r="B40" s="35"/>
      <c r="C40" s="1132" t="s">
        <v>540</v>
      </c>
      <c r="D40" s="1132"/>
      <c r="E40" s="1133"/>
      <c r="F40" s="36">
        <v>0</v>
      </c>
      <c r="G40" s="37">
        <v>0.12</v>
      </c>
      <c r="H40" s="37">
        <v>0.01</v>
      </c>
      <c r="I40" s="37">
        <v>0.06</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0.78</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k8OND0yLV03+grqWeaXLm3uyYYab67F4BSMxgbGWxx78QPt1OguPQ/N1N65NFTNaoo6lCwXgbv0dLzqdg3MgQ==" saltValue="GKl6fthKE/X6yyfMzpwP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920</v>
      </c>
      <c r="L45" s="58">
        <v>1006</v>
      </c>
      <c r="M45" s="58">
        <v>1028</v>
      </c>
      <c r="N45" s="58">
        <v>995</v>
      </c>
      <c r="O45" s="59">
        <v>956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21</v>
      </c>
      <c r="L48" s="62">
        <v>16</v>
      </c>
      <c r="M48" s="62">
        <v>20</v>
      </c>
      <c r="N48" s="62">
        <v>19</v>
      </c>
      <c r="O48" s="63">
        <v>21</v>
      </c>
      <c r="P48" s="46"/>
      <c r="Q48" s="46"/>
      <c r="R48" s="46"/>
      <c r="S48" s="46"/>
      <c r="T48" s="46"/>
      <c r="U48" s="46"/>
    </row>
    <row r="49" spans="1:21" ht="30.75" customHeight="1" x14ac:dyDescent="0.2">
      <c r="A49" s="46"/>
      <c r="B49" s="1140"/>
      <c r="C49" s="1141"/>
      <c r="D49" s="60"/>
      <c r="E49" s="1146" t="s">
        <v>14</v>
      </c>
      <c r="F49" s="1146"/>
      <c r="G49" s="1146"/>
      <c r="H49" s="1146"/>
      <c r="I49" s="1146"/>
      <c r="J49" s="1147"/>
      <c r="K49" s="61">
        <v>46</v>
      </c>
      <c r="L49" s="62">
        <v>47</v>
      </c>
      <c r="M49" s="62">
        <v>54</v>
      </c>
      <c r="N49" s="62">
        <v>56</v>
      </c>
      <c r="O49" s="63">
        <v>55</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649</v>
      </c>
      <c r="L52" s="62">
        <v>660</v>
      </c>
      <c r="M52" s="62">
        <v>670</v>
      </c>
      <c r="N52" s="62">
        <v>658</v>
      </c>
      <c r="O52" s="63">
        <v>637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338</v>
      </c>
      <c r="L53" s="67">
        <v>409</v>
      </c>
      <c r="M53" s="67">
        <v>432</v>
      </c>
      <c r="N53" s="67">
        <v>412</v>
      </c>
      <c r="O53" s="68">
        <v>395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UFaRDM+vXsjX5MgXQYSP2iSdJGDVQBg9xHtSUQiiTT6xBDQlYJlx+IUVzWMn6UttmSQvsZXCln73jpfSY/jQg==" saltValue="CmPFrdDCig9n8Y8Un9bF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8526</v>
      </c>
      <c r="J41" s="331">
        <v>8455</v>
      </c>
      <c r="K41" s="331">
        <v>8120</v>
      </c>
      <c r="L41" s="331">
        <v>7576</v>
      </c>
      <c r="M41" s="332">
        <v>7220</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240</v>
      </c>
      <c r="J43" s="334">
        <v>232</v>
      </c>
      <c r="K43" s="334">
        <v>195</v>
      </c>
      <c r="L43" s="334">
        <v>193</v>
      </c>
      <c r="M43" s="335">
        <v>206</v>
      </c>
    </row>
    <row r="44" spans="2:13" ht="27.75" customHeight="1" x14ac:dyDescent="0.2">
      <c r="B44" s="1171"/>
      <c r="C44" s="1172"/>
      <c r="D44" s="104"/>
      <c r="E44" s="1177" t="s">
        <v>34</v>
      </c>
      <c r="F44" s="1177"/>
      <c r="G44" s="1177"/>
      <c r="H44" s="1178"/>
      <c r="I44" s="333">
        <v>506</v>
      </c>
      <c r="J44" s="334">
        <v>476</v>
      </c>
      <c r="K44" s="334">
        <v>439</v>
      </c>
      <c r="L44" s="334">
        <v>391</v>
      </c>
      <c r="M44" s="335">
        <v>403</v>
      </c>
    </row>
    <row r="45" spans="2:13" ht="27.75" customHeight="1" x14ac:dyDescent="0.2">
      <c r="B45" s="1171"/>
      <c r="C45" s="1172"/>
      <c r="D45" s="104"/>
      <c r="E45" s="1177" t="s">
        <v>35</v>
      </c>
      <c r="F45" s="1177"/>
      <c r="G45" s="1177"/>
      <c r="H45" s="1178"/>
      <c r="I45" s="333">
        <v>1104</v>
      </c>
      <c r="J45" s="334">
        <v>1019</v>
      </c>
      <c r="K45" s="334">
        <v>987</v>
      </c>
      <c r="L45" s="334">
        <v>914</v>
      </c>
      <c r="M45" s="335">
        <v>932</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2784</v>
      </c>
      <c r="J50" s="334">
        <v>2915</v>
      </c>
      <c r="K50" s="334">
        <v>3206</v>
      </c>
      <c r="L50" s="334">
        <v>3188</v>
      </c>
      <c r="M50" s="335">
        <v>2747</v>
      </c>
    </row>
    <row r="51" spans="2:13" ht="27.75" customHeight="1" x14ac:dyDescent="0.2">
      <c r="B51" s="1171"/>
      <c r="C51" s="1172"/>
      <c r="D51" s="104"/>
      <c r="E51" s="1177" t="s">
        <v>42</v>
      </c>
      <c r="F51" s="1177"/>
      <c r="G51" s="1177"/>
      <c r="H51" s="1178"/>
      <c r="I51" s="333" t="s">
        <v>487</v>
      </c>
      <c r="J51" s="334" t="s">
        <v>487</v>
      </c>
      <c r="K51" s="334" t="s">
        <v>487</v>
      </c>
      <c r="L51" s="334" t="s">
        <v>487</v>
      </c>
      <c r="M51" s="335" t="s">
        <v>487</v>
      </c>
    </row>
    <row r="52" spans="2:13" ht="27.75" customHeight="1" x14ac:dyDescent="0.2">
      <c r="B52" s="1173"/>
      <c r="C52" s="1174"/>
      <c r="D52" s="104"/>
      <c r="E52" s="1177" t="s">
        <v>43</v>
      </c>
      <c r="F52" s="1177"/>
      <c r="G52" s="1177"/>
      <c r="H52" s="1178"/>
      <c r="I52" s="333">
        <v>7400</v>
      </c>
      <c r="J52" s="334">
        <v>7062</v>
      </c>
      <c r="K52" s="334">
        <v>6733</v>
      </c>
      <c r="L52" s="334">
        <v>6344</v>
      </c>
      <c r="M52" s="335">
        <v>6344</v>
      </c>
    </row>
    <row r="53" spans="2:13" ht="27.75" customHeight="1" thickBot="1" x14ac:dyDescent="0.25">
      <c r="B53" s="1184" t="s">
        <v>19</v>
      </c>
      <c r="C53" s="1185"/>
      <c r="D53" s="108"/>
      <c r="E53" s="1186" t="s">
        <v>44</v>
      </c>
      <c r="F53" s="1186"/>
      <c r="G53" s="1186"/>
      <c r="H53" s="1187"/>
      <c r="I53" s="336">
        <v>192</v>
      </c>
      <c r="J53" s="337">
        <v>206</v>
      </c>
      <c r="K53" s="337">
        <v>-199</v>
      </c>
      <c r="L53" s="337">
        <v>-458</v>
      </c>
      <c r="M53" s="338">
        <v>-331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KvhdNMWN4/GmDjsXJeFuO881M5iaOEewy8tTrDyDsHETRZTHr9s8If+7U+qcf7BRcjD6nhNti7OfpPX+hoGW4w==" saltValue="rhx1Qp8Muk6NendbVVKQ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2561</v>
      </c>
      <c r="G55" s="339">
        <v>2562</v>
      </c>
      <c r="H55" s="340">
        <v>2138</v>
      </c>
    </row>
    <row r="56" spans="2:8" ht="52.5" customHeight="1" x14ac:dyDescent="0.2">
      <c r="B56" s="120"/>
      <c r="C56" s="1198" t="s">
        <v>47</v>
      </c>
      <c r="D56" s="1198"/>
      <c r="E56" s="1199"/>
      <c r="F56" s="341">
        <v>51</v>
      </c>
      <c r="G56" s="341">
        <v>31</v>
      </c>
      <c r="H56" s="342">
        <v>16</v>
      </c>
    </row>
    <row r="57" spans="2:8" ht="53.25" customHeight="1" x14ac:dyDescent="0.2">
      <c r="B57" s="120"/>
      <c r="C57" s="1200" t="s">
        <v>48</v>
      </c>
      <c r="D57" s="1200"/>
      <c r="E57" s="1201"/>
      <c r="F57" s="343">
        <v>1560</v>
      </c>
      <c r="G57" s="343">
        <v>1544</v>
      </c>
      <c r="H57" s="344">
        <v>1542</v>
      </c>
    </row>
    <row r="58" spans="2:8" ht="45.75" customHeight="1" x14ac:dyDescent="0.2">
      <c r="B58" s="121"/>
      <c r="C58" s="1188" t="s">
        <v>569</v>
      </c>
      <c r="D58" s="1189"/>
      <c r="E58" s="1190"/>
      <c r="F58" s="345">
        <v>1132</v>
      </c>
      <c r="G58" s="345">
        <v>1117</v>
      </c>
      <c r="H58" s="346">
        <v>1119</v>
      </c>
    </row>
    <row r="59" spans="2:8" ht="45.75" customHeight="1" x14ac:dyDescent="0.2">
      <c r="B59" s="121"/>
      <c r="C59" s="1188" t="s">
        <v>570</v>
      </c>
      <c r="D59" s="1189"/>
      <c r="E59" s="1190"/>
      <c r="F59" s="345">
        <v>148</v>
      </c>
      <c r="G59" s="345">
        <v>148</v>
      </c>
      <c r="H59" s="346">
        <v>148</v>
      </c>
    </row>
    <row r="60" spans="2:8" ht="45.75" customHeight="1" x14ac:dyDescent="0.2">
      <c r="B60" s="121"/>
      <c r="C60" s="1188" t="s">
        <v>571</v>
      </c>
      <c r="D60" s="1189"/>
      <c r="E60" s="1190"/>
      <c r="F60" s="345">
        <v>116</v>
      </c>
      <c r="G60" s="345">
        <v>116</v>
      </c>
      <c r="H60" s="346">
        <v>116</v>
      </c>
    </row>
    <row r="61" spans="2:8" ht="45.75" customHeight="1" x14ac:dyDescent="0.2">
      <c r="B61" s="121"/>
      <c r="C61" s="1188" t="s">
        <v>572</v>
      </c>
      <c r="D61" s="1189"/>
      <c r="E61" s="1190"/>
      <c r="F61" s="345">
        <v>85</v>
      </c>
      <c r="G61" s="345">
        <v>81</v>
      </c>
      <c r="H61" s="346">
        <v>78</v>
      </c>
    </row>
    <row r="62" spans="2:8" ht="45.75" customHeight="1" thickBot="1" x14ac:dyDescent="0.25">
      <c r="B62" s="122"/>
      <c r="C62" s="1191" t="s">
        <v>573</v>
      </c>
      <c r="D62" s="1192"/>
      <c r="E62" s="1193"/>
      <c r="F62" s="347">
        <v>23</v>
      </c>
      <c r="G62" s="347">
        <v>21</v>
      </c>
      <c r="H62" s="348">
        <v>22</v>
      </c>
    </row>
    <row r="63" spans="2:8" ht="52.5" customHeight="1" thickBot="1" x14ac:dyDescent="0.25">
      <c r="B63" s="123"/>
      <c r="C63" s="1194" t="s">
        <v>49</v>
      </c>
      <c r="D63" s="1194"/>
      <c r="E63" s="1195"/>
      <c r="F63" s="349">
        <v>4173</v>
      </c>
      <c r="G63" s="349">
        <v>4137</v>
      </c>
      <c r="H63" s="350">
        <v>3697</v>
      </c>
    </row>
    <row r="64" spans="2:8" ht="13" x14ac:dyDescent="0.2"/>
  </sheetData>
  <sheetProtection algorithmName="SHA-512" hashValue="25or8S2fGypxAZqCzyt3CeghKnPOH8Hzh1Syw/bjBIdGS4iaqdGYj/XAkeOjysdZkevhkoYUldEpHpxJOIdy9Q==" saltValue="N48ru3h6khrLmg65xJij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103714</v>
      </c>
      <c r="E3" s="142"/>
      <c r="F3" s="143">
        <v>117234</v>
      </c>
      <c r="G3" s="144"/>
      <c r="H3" s="145"/>
    </row>
    <row r="4" spans="1:8" x14ac:dyDescent="0.2">
      <c r="A4" s="146"/>
      <c r="B4" s="147"/>
      <c r="C4" s="148"/>
      <c r="D4" s="149">
        <v>51699</v>
      </c>
      <c r="E4" s="150"/>
      <c r="F4" s="151">
        <v>59796</v>
      </c>
      <c r="G4" s="152"/>
      <c r="H4" s="153"/>
    </row>
    <row r="5" spans="1:8" x14ac:dyDescent="0.2">
      <c r="A5" s="134" t="s">
        <v>519</v>
      </c>
      <c r="B5" s="139"/>
      <c r="C5" s="140"/>
      <c r="D5" s="141">
        <v>113376</v>
      </c>
      <c r="E5" s="142"/>
      <c r="F5" s="143">
        <v>97758</v>
      </c>
      <c r="G5" s="144"/>
      <c r="H5" s="145"/>
    </row>
    <row r="6" spans="1:8" x14ac:dyDescent="0.2">
      <c r="A6" s="146"/>
      <c r="B6" s="147"/>
      <c r="C6" s="148"/>
      <c r="D6" s="149">
        <v>52026</v>
      </c>
      <c r="E6" s="150"/>
      <c r="F6" s="151">
        <v>45946</v>
      </c>
      <c r="G6" s="152"/>
      <c r="H6" s="153"/>
    </row>
    <row r="7" spans="1:8" x14ac:dyDescent="0.2">
      <c r="A7" s="134" t="s">
        <v>520</v>
      </c>
      <c r="B7" s="139"/>
      <c r="C7" s="140"/>
      <c r="D7" s="141">
        <v>93611</v>
      </c>
      <c r="E7" s="142"/>
      <c r="F7" s="143">
        <v>91338</v>
      </c>
      <c r="G7" s="144"/>
      <c r="H7" s="145"/>
    </row>
    <row r="8" spans="1:8" x14ac:dyDescent="0.2">
      <c r="A8" s="146"/>
      <c r="B8" s="147"/>
      <c r="C8" s="148"/>
      <c r="D8" s="149">
        <v>68867</v>
      </c>
      <c r="E8" s="150"/>
      <c r="F8" s="151">
        <v>43989</v>
      </c>
      <c r="G8" s="152"/>
      <c r="H8" s="153"/>
    </row>
    <row r="9" spans="1:8" x14ac:dyDescent="0.2">
      <c r="A9" s="134" t="s">
        <v>521</v>
      </c>
      <c r="B9" s="139"/>
      <c r="C9" s="140"/>
      <c r="D9" s="141">
        <v>69831</v>
      </c>
      <c r="E9" s="142"/>
      <c r="F9" s="143">
        <v>103975</v>
      </c>
      <c r="G9" s="144"/>
      <c r="H9" s="145"/>
    </row>
    <row r="10" spans="1:8" x14ac:dyDescent="0.2">
      <c r="A10" s="146"/>
      <c r="B10" s="147"/>
      <c r="C10" s="148"/>
      <c r="D10" s="149">
        <v>56426</v>
      </c>
      <c r="E10" s="150"/>
      <c r="F10" s="151">
        <v>52698</v>
      </c>
      <c r="G10" s="152"/>
      <c r="H10" s="153"/>
    </row>
    <row r="11" spans="1:8" x14ac:dyDescent="0.2">
      <c r="A11" s="134" t="s">
        <v>522</v>
      </c>
      <c r="B11" s="139"/>
      <c r="C11" s="140"/>
      <c r="D11" s="141">
        <v>95348</v>
      </c>
      <c r="E11" s="142"/>
      <c r="F11" s="143">
        <v>112678</v>
      </c>
      <c r="G11" s="144"/>
      <c r="H11" s="145"/>
    </row>
    <row r="12" spans="1:8" x14ac:dyDescent="0.2">
      <c r="A12" s="146"/>
      <c r="B12" s="147"/>
      <c r="C12" s="154"/>
      <c r="D12" s="149">
        <v>75104</v>
      </c>
      <c r="E12" s="150"/>
      <c r="F12" s="151">
        <v>55165</v>
      </c>
      <c r="G12" s="152"/>
      <c r="H12" s="153"/>
    </row>
    <row r="13" spans="1:8" x14ac:dyDescent="0.2">
      <c r="A13" s="134"/>
      <c r="B13" s="139"/>
      <c r="C13" s="140"/>
      <c r="D13" s="141">
        <v>95176</v>
      </c>
      <c r="E13" s="142"/>
      <c r="F13" s="143">
        <v>104597</v>
      </c>
      <c r="G13" s="155"/>
      <c r="H13" s="145"/>
    </row>
    <row r="14" spans="1:8" x14ac:dyDescent="0.2">
      <c r="A14" s="146"/>
      <c r="B14" s="147"/>
      <c r="C14" s="148"/>
      <c r="D14" s="149">
        <v>60824</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9.4600000000000009</v>
      </c>
      <c r="C19" s="156">
        <f>ROUND(VALUE(SUBSTITUTE(実質収支比率等に係る経年分析!G$48,"▲","-")),2)</f>
        <v>14.06</v>
      </c>
      <c r="D19" s="156">
        <f>ROUND(VALUE(SUBSTITUTE(実質収支比率等に係る経年分析!H$48,"▲","-")),2)</f>
        <v>7.92</v>
      </c>
      <c r="E19" s="156">
        <f>ROUND(VALUE(SUBSTITUTE(実質収支比率等に係る経年分析!I$48,"▲","-")),2)</f>
        <v>7.23</v>
      </c>
      <c r="F19" s="156">
        <f>ROUND(VALUE(SUBSTITUTE(実質収支比率等に係る経年分析!J$48,"▲","-")),2)</f>
        <v>10.32</v>
      </c>
    </row>
    <row r="20" spans="1:11" x14ac:dyDescent="0.2">
      <c r="A20" s="156" t="s">
        <v>53</v>
      </c>
      <c r="B20" s="156">
        <f>ROUND(VALUE(SUBSTITUTE(実質収支比率等に係る経年分析!F$47,"▲","-")),2)</f>
        <v>50.48</v>
      </c>
      <c r="C20" s="156">
        <f>ROUND(VALUE(SUBSTITUTE(実質収支比率等に係る経年分析!G$47,"▲","-")),2)</f>
        <v>50.01</v>
      </c>
      <c r="D20" s="156">
        <f>ROUND(VALUE(SUBSTITUTE(実質収支比率等に係る経年分析!H$47,"▲","-")),2)</f>
        <v>59.38</v>
      </c>
      <c r="E20" s="156">
        <f>ROUND(VALUE(SUBSTITUTE(実質収支比率等に係る経年分析!I$47,"▲","-")),2)</f>
        <v>58.92</v>
      </c>
      <c r="F20" s="156">
        <f>ROUND(VALUE(SUBSTITUTE(実質収支比率等に係る経年分析!J$47,"▲","-")),2)</f>
        <v>47.63</v>
      </c>
    </row>
    <row r="21" spans="1:11" x14ac:dyDescent="0.2">
      <c r="A21" s="156" t="s">
        <v>54</v>
      </c>
      <c r="B21" s="156">
        <f>IF(ISNUMBER(VALUE(SUBSTITUTE(実質収支比率等に係る経年分析!F$49,"▲","-"))),ROUND(VALUE(SUBSTITUTE(実質収支比率等に係る経年分析!F$49,"▲","-")),2),NA())</f>
        <v>-5.75</v>
      </c>
      <c r="C21" s="156">
        <f>IF(ISNUMBER(VALUE(SUBSTITUTE(実質収支比率等に係る経年分析!G$49,"▲","-"))),ROUND(VALUE(SUBSTITUTE(実質収支比率等に係る経年分析!G$49,"▲","-")),2),NA())</f>
        <v>1.73</v>
      </c>
      <c r="D21" s="156">
        <f>IF(ISNUMBER(VALUE(SUBSTITUTE(実質収支比率等に係る経年分析!H$49,"▲","-"))),ROUND(VALUE(SUBSTITUTE(実質収支比率等に係る経年分析!H$49,"▲","-")),2),NA())</f>
        <v>-6.48</v>
      </c>
      <c r="E21" s="156">
        <f>IF(ISNUMBER(VALUE(SUBSTITUTE(実質収支比率等に係る経年分析!I$49,"▲","-"))),ROUND(VALUE(SUBSTITUTE(実質収支比率等に係る経年分析!I$49,"▲","-")),2),NA())</f>
        <v>-5.22</v>
      </c>
      <c r="F21" s="156">
        <f>IF(ISNUMBER(VALUE(SUBSTITUTE(実質収支比率等に係る経年分析!J$49,"▲","-"))),ROUND(VALUE(SUBSTITUTE(実質収支比率等に係る経年分析!J$49,"▲","-")),2),NA())</f>
        <v>-9.4600000000000009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0.78</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訪問看護ステーション事業特別会計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2">
      <c r="A32" s="157" t="str">
        <f>IF(連結実質赤字比率に係る赤字・黒字の構成分析!C$38="",NA(),連結実質赤字比率に係る赤字・黒字の構成分析!C$38)</f>
        <v>診療所事業特別会計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0.31</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1.31</v>
      </c>
    </row>
    <row r="34" spans="1:16" x14ac:dyDescent="0.2">
      <c r="A34" s="157" t="str">
        <f>IF(連結実質赤字比率に係る赤字・黒字の構成分析!C$36="",NA(),連結実質赤字比率に係る赤字・黒字の構成分析!C$36)</f>
        <v>町営浄化槽整備推進事業特別会計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v>
      </c>
    </row>
    <row r="35" spans="1:16" x14ac:dyDescent="0.2">
      <c r="A35" s="157" t="str">
        <f>IF(連結実質赤字比率に係る赤字・黒字の構成分析!C$35="",NA(),連結実質赤字比率に係る赤字・黒字の構成分析!C$35)</f>
        <v>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6.41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9.3800000000000008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649</v>
      </c>
      <c r="E42" s="158"/>
      <c r="F42" s="158"/>
      <c r="G42" s="158">
        <f>'実質公債費比率（分子）の構造'!L$52</f>
        <v>660</v>
      </c>
      <c r="H42" s="158"/>
      <c r="I42" s="158"/>
      <c r="J42" s="158">
        <f>'実質公債費比率（分子）の構造'!M$52</f>
        <v>670</v>
      </c>
      <c r="K42" s="158"/>
      <c r="L42" s="158"/>
      <c r="M42" s="158">
        <f>'実質公債費比率（分子）の構造'!N$52</f>
        <v>658</v>
      </c>
      <c r="N42" s="158"/>
      <c r="O42" s="158"/>
      <c r="P42" s="158">
        <f>'実質公債費比率（分子）の構造'!O$52</f>
        <v>637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46</v>
      </c>
      <c r="C45" s="158"/>
      <c r="D45" s="158"/>
      <c r="E45" s="158">
        <f>'実質公債費比率（分子）の構造'!L$49</f>
        <v>47</v>
      </c>
      <c r="F45" s="158"/>
      <c r="G45" s="158"/>
      <c r="H45" s="158">
        <f>'実質公債費比率（分子）の構造'!M$49</f>
        <v>54</v>
      </c>
      <c r="I45" s="158"/>
      <c r="J45" s="158"/>
      <c r="K45" s="158">
        <f>'実質公債費比率（分子）の構造'!N$49</f>
        <v>56</v>
      </c>
      <c r="L45" s="158"/>
      <c r="M45" s="158"/>
      <c r="N45" s="158">
        <f>'実質公債費比率（分子）の構造'!O$49</f>
        <v>55</v>
      </c>
      <c r="O45" s="158"/>
      <c r="P45" s="158"/>
    </row>
    <row r="46" spans="1:16" x14ac:dyDescent="0.2">
      <c r="A46" s="158" t="s">
        <v>64</v>
      </c>
      <c r="B46" s="158">
        <f>'実質公債費比率（分子）の構造'!K$48</f>
        <v>21</v>
      </c>
      <c r="C46" s="158"/>
      <c r="D46" s="158"/>
      <c r="E46" s="158">
        <f>'実質公債費比率（分子）の構造'!L$48</f>
        <v>16</v>
      </c>
      <c r="F46" s="158"/>
      <c r="G46" s="158"/>
      <c r="H46" s="158">
        <f>'実質公債費比率（分子）の構造'!M$48</f>
        <v>20</v>
      </c>
      <c r="I46" s="158"/>
      <c r="J46" s="158"/>
      <c r="K46" s="158">
        <f>'実質公債費比率（分子）の構造'!N$48</f>
        <v>19</v>
      </c>
      <c r="L46" s="158"/>
      <c r="M46" s="158"/>
      <c r="N46" s="158">
        <f>'実質公債費比率（分子）の構造'!O$48</f>
        <v>21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920</v>
      </c>
      <c r="C49" s="158"/>
      <c r="D49" s="158"/>
      <c r="E49" s="158">
        <f>'実質公債費比率（分子）の構造'!L$45</f>
        <v>1006</v>
      </c>
      <c r="F49" s="158"/>
      <c r="G49" s="158"/>
      <c r="H49" s="158">
        <f>'実質公債費比率（分子）の構造'!M$45</f>
        <v>1028</v>
      </c>
      <c r="I49" s="158"/>
      <c r="J49" s="158"/>
      <c r="K49" s="158">
        <f>'実質公債費比率（分子）の構造'!N$45</f>
        <v>995</v>
      </c>
      <c r="L49" s="158"/>
      <c r="M49" s="158"/>
      <c r="N49" s="158">
        <f>'実質公債費比率（分子）の構造'!O$45</f>
        <v>956</v>
      </c>
      <c r="O49" s="158"/>
      <c r="P49" s="158"/>
    </row>
    <row r="50" spans="1:16" x14ac:dyDescent="0.2">
      <c r="A50" s="158" t="s">
        <v>67</v>
      </c>
      <c r="B50" s="158" t="e">
        <f>NA()</f>
        <v>#N/A</v>
      </c>
      <c r="C50" s="158">
        <f>IF(ISNUMBER('実質公債費比率（分子）の構造'!K$53),'実質公債費比率（分子）の構造'!K$53,NA())</f>
        <v>338</v>
      </c>
      <c r="D50" s="158" t="e">
        <f>NA()</f>
        <v>#N/A</v>
      </c>
      <c r="E50" s="158" t="e">
        <f>NA()</f>
        <v>#N/A</v>
      </c>
      <c r="F50" s="158">
        <f>IF(ISNUMBER('実質公債費比率（分子）の構造'!L$53),'実質公債費比率（分子）の構造'!L$53,NA())</f>
        <v>409</v>
      </c>
      <c r="G50" s="158" t="e">
        <f>NA()</f>
        <v>#N/A</v>
      </c>
      <c r="H50" s="158" t="e">
        <f>NA()</f>
        <v>#N/A</v>
      </c>
      <c r="I50" s="158">
        <f>IF(ISNUMBER('実質公債費比率（分子）の構造'!M$53),'実質公債費比率（分子）の構造'!M$53,NA())</f>
        <v>432</v>
      </c>
      <c r="J50" s="158" t="e">
        <f>NA()</f>
        <v>#N/A</v>
      </c>
      <c r="K50" s="158" t="e">
        <f>NA()</f>
        <v>#N/A</v>
      </c>
      <c r="L50" s="158">
        <f>IF(ISNUMBER('実質公債費比率（分子）の構造'!N$53),'実質公債費比率（分子）の構造'!N$53,NA())</f>
        <v>412</v>
      </c>
      <c r="M50" s="158" t="e">
        <f>NA()</f>
        <v>#N/A</v>
      </c>
      <c r="N50" s="158" t="e">
        <f>NA()</f>
        <v>#N/A</v>
      </c>
      <c r="O50" s="158">
        <f>IF(ISNUMBER('実質公債費比率（分子）の構造'!O$53),'実質公債費比率（分子）の構造'!O$53,NA())</f>
        <v>395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7400</v>
      </c>
      <c r="E56" s="157"/>
      <c r="F56" s="157"/>
      <c r="G56" s="157">
        <f>'将来負担比率（分子）の構造'!J$52</f>
        <v>7062</v>
      </c>
      <c r="H56" s="157"/>
      <c r="I56" s="157"/>
      <c r="J56" s="157">
        <f>'将来負担比率（分子）の構造'!K$52</f>
        <v>6733</v>
      </c>
      <c r="K56" s="157"/>
      <c r="L56" s="157"/>
      <c r="M56" s="157">
        <f>'将来負担比率（分子）の構造'!L$52</f>
        <v>6344</v>
      </c>
      <c r="N56" s="157"/>
      <c r="O56" s="157"/>
      <c r="P56" s="157">
        <f>'将来負担比率（分子）の構造'!M$52</f>
        <v>6344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2784</v>
      </c>
      <c r="E58" s="157"/>
      <c r="F58" s="157"/>
      <c r="G58" s="157">
        <f>'将来負担比率（分子）の構造'!J$50</f>
        <v>2915</v>
      </c>
      <c r="H58" s="157"/>
      <c r="I58" s="157"/>
      <c r="J58" s="157">
        <f>'将来負担比率（分子）の構造'!K$50</f>
        <v>3206</v>
      </c>
      <c r="K58" s="157"/>
      <c r="L58" s="157"/>
      <c r="M58" s="157">
        <f>'将来負担比率（分子）の構造'!L$50</f>
        <v>3188</v>
      </c>
      <c r="N58" s="157"/>
      <c r="O58" s="157"/>
      <c r="P58" s="157">
        <f>'将来負担比率（分子）の構造'!M$50</f>
        <v>2747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1104</v>
      </c>
      <c r="C62" s="157"/>
      <c r="D62" s="157"/>
      <c r="E62" s="157">
        <f>'将来負担比率（分子）の構造'!J$45</f>
        <v>1019</v>
      </c>
      <c r="F62" s="157"/>
      <c r="G62" s="157"/>
      <c r="H62" s="157">
        <f>'将来負担比率（分子）の構造'!K$45</f>
        <v>987</v>
      </c>
      <c r="I62" s="157"/>
      <c r="J62" s="157"/>
      <c r="K62" s="157">
        <f>'将来負担比率（分子）の構造'!L$45</f>
        <v>914</v>
      </c>
      <c r="L62" s="157"/>
      <c r="M62" s="157"/>
      <c r="N62" s="157">
        <f>'将来負担比率（分子）の構造'!M$45</f>
        <v>932</v>
      </c>
      <c r="O62" s="157"/>
      <c r="P62" s="157"/>
    </row>
    <row r="63" spans="1:16" x14ac:dyDescent="0.2">
      <c r="A63" s="157" t="s">
        <v>34</v>
      </c>
      <c r="B63" s="157">
        <f>'将来負担比率（分子）の構造'!I$44</f>
        <v>506</v>
      </c>
      <c r="C63" s="157"/>
      <c r="D63" s="157"/>
      <c r="E63" s="157">
        <f>'将来負担比率（分子）の構造'!J$44</f>
        <v>476</v>
      </c>
      <c r="F63" s="157"/>
      <c r="G63" s="157"/>
      <c r="H63" s="157">
        <f>'将来負担比率（分子）の構造'!K$44</f>
        <v>439</v>
      </c>
      <c r="I63" s="157"/>
      <c r="J63" s="157"/>
      <c r="K63" s="157">
        <f>'将来負担比率（分子）の構造'!L$44</f>
        <v>391</v>
      </c>
      <c r="L63" s="157"/>
      <c r="M63" s="157"/>
      <c r="N63" s="157">
        <f>'将来負担比率（分子）の構造'!M$44</f>
        <v>403</v>
      </c>
      <c r="O63" s="157"/>
      <c r="P63" s="157"/>
    </row>
    <row r="64" spans="1:16" x14ac:dyDescent="0.2">
      <c r="A64" s="157" t="s">
        <v>33</v>
      </c>
      <c r="B64" s="157">
        <f>'将来負担比率（分子）の構造'!I$43</f>
        <v>240</v>
      </c>
      <c r="C64" s="157"/>
      <c r="D64" s="157"/>
      <c r="E64" s="157">
        <f>'将来負担比率（分子）の構造'!J$43</f>
        <v>232</v>
      </c>
      <c r="F64" s="157"/>
      <c r="G64" s="157"/>
      <c r="H64" s="157">
        <f>'将来負担比率（分子）の構造'!K$43</f>
        <v>195</v>
      </c>
      <c r="I64" s="157"/>
      <c r="J64" s="157"/>
      <c r="K64" s="157">
        <f>'将来負担比率（分子）の構造'!L$43</f>
        <v>193</v>
      </c>
      <c r="L64" s="157"/>
      <c r="M64" s="157"/>
      <c r="N64" s="157">
        <f>'将来負担比率（分子）の構造'!M$43</f>
        <v>206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8526</v>
      </c>
      <c r="C66" s="157"/>
      <c r="D66" s="157"/>
      <c r="E66" s="157">
        <f>'将来負担比率（分子）の構造'!J$41</f>
        <v>8455</v>
      </c>
      <c r="F66" s="157"/>
      <c r="G66" s="157"/>
      <c r="H66" s="157">
        <f>'将来負担比率（分子）の構造'!K$41</f>
        <v>8120</v>
      </c>
      <c r="I66" s="157"/>
      <c r="J66" s="157"/>
      <c r="K66" s="157">
        <f>'将来負担比率（分子）の構造'!L$41</f>
        <v>7576</v>
      </c>
      <c r="L66" s="157"/>
      <c r="M66" s="157"/>
      <c r="N66" s="157">
        <f>'将来負担比率（分子）の構造'!M$41</f>
        <v>7220</v>
      </c>
      <c r="O66" s="157"/>
      <c r="P66" s="157"/>
    </row>
    <row r="67" spans="1:16" x14ac:dyDescent="0.2">
      <c r="A67" s="157" t="s">
        <v>71</v>
      </c>
      <c r="B67" s="157" t="e">
        <f>NA()</f>
        <v>#N/A</v>
      </c>
      <c r="C67" s="157">
        <f>IF(ISNUMBER('将来負担比率（分子）の構造'!I$53), IF('将来負担比率（分子）の構造'!I$53 &lt; 0, 0, '将来負担比率（分子）の構造'!I$53), NA())</f>
        <v>192</v>
      </c>
      <c r="D67" s="157" t="e">
        <f>NA()</f>
        <v>#N/A</v>
      </c>
      <c r="E67" s="157" t="e">
        <f>NA()</f>
        <v>#N/A</v>
      </c>
      <c r="F67" s="157">
        <f>IF(ISNUMBER('将来負担比率（分子）の構造'!J$53), IF('将来負担比率（分子）の構造'!J$53 &lt; 0, 0, '将来負担比率（分子）の構造'!J$53), NA())</f>
        <v>206</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2561</v>
      </c>
      <c r="C72" s="161">
        <f>基金残高に係る経年分析!G55</f>
        <v>2562</v>
      </c>
      <c r="D72" s="161">
        <f>基金残高に係る経年分析!H55</f>
        <v>2138</v>
      </c>
    </row>
    <row r="73" spans="1:16" x14ac:dyDescent="0.2">
      <c r="A73" s="160" t="s">
        <v>74</v>
      </c>
      <c r="B73" s="161">
        <f>基金残高に係る経年分析!F56</f>
        <v>51</v>
      </c>
      <c r="C73" s="161">
        <f>基金残高に係る経年分析!G56</f>
        <v>31</v>
      </c>
      <c r="D73" s="161">
        <f>基金残高に係る経年分析!H56</f>
        <v>16</v>
      </c>
    </row>
    <row r="74" spans="1:16" x14ac:dyDescent="0.2">
      <c r="A74" s="160" t="s">
        <v>75</v>
      </c>
      <c r="B74" s="161">
        <f>基金残高に係る経年分析!F57</f>
        <v>1560</v>
      </c>
      <c r="C74" s="161">
        <f>基金残高に係る経年分析!G57</f>
        <v>1544</v>
      </c>
      <c r="D74" s="161">
        <f>基金残高に係る経年分析!H57</f>
        <v>1542</v>
      </c>
    </row>
  </sheetData>
  <sheetProtection algorithmName="SHA-512" hashValue="0l/gSShrbbIktEO+QX3owtTmRRzdUMgQJjCVrd4vfOOeFojmqWkm6AUmOQgvvCXq+rSZaQFnPb2lVIbgYQPHAA==" saltValue="nYWxFIgGELKBBcNHG8ar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1017298</v>
      </c>
      <c r="S5" s="600"/>
      <c r="T5" s="600"/>
      <c r="U5" s="600"/>
      <c r="V5" s="600"/>
      <c r="W5" s="600"/>
      <c r="X5" s="600"/>
      <c r="Y5" s="601"/>
      <c r="Z5" s="602">
        <v>13.4</v>
      </c>
      <c r="AA5" s="602"/>
      <c r="AB5" s="602"/>
      <c r="AC5" s="602"/>
      <c r="AD5" s="603">
        <v>1017298</v>
      </c>
      <c r="AE5" s="603"/>
      <c r="AF5" s="603"/>
      <c r="AG5" s="603"/>
      <c r="AH5" s="603"/>
      <c r="AI5" s="603"/>
      <c r="AJ5" s="603"/>
      <c r="AK5" s="603"/>
      <c r="AL5" s="604">
        <v>22.1</v>
      </c>
      <c r="AM5" s="605"/>
      <c r="AN5" s="605"/>
      <c r="AO5" s="606"/>
      <c r="AP5" s="596" t="s">
        <v>216</v>
      </c>
      <c r="AQ5" s="597"/>
      <c r="AR5" s="597"/>
      <c r="AS5" s="597"/>
      <c r="AT5" s="597"/>
      <c r="AU5" s="597"/>
      <c r="AV5" s="597"/>
      <c r="AW5" s="597"/>
      <c r="AX5" s="597"/>
      <c r="AY5" s="597"/>
      <c r="AZ5" s="597"/>
      <c r="BA5" s="597"/>
      <c r="BB5" s="597"/>
      <c r="BC5" s="597"/>
      <c r="BD5" s="597"/>
      <c r="BE5" s="597"/>
      <c r="BF5" s="598"/>
      <c r="BG5" s="610">
        <v>1017298</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85748</v>
      </c>
      <c r="S6" s="611"/>
      <c r="T6" s="611"/>
      <c r="U6" s="611"/>
      <c r="V6" s="611"/>
      <c r="W6" s="611"/>
      <c r="X6" s="611"/>
      <c r="Y6" s="612"/>
      <c r="Z6" s="613">
        <v>1.1000000000000001</v>
      </c>
      <c r="AA6" s="613"/>
      <c r="AB6" s="613"/>
      <c r="AC6" s="613"/>
      <c r="AD6" s="614">
        <v>85748</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1017298</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60556</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60556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494</v>
      </c>
      <c r="S7" s="611"/>
      <c r="T7" s="611"/>
      <c r="U7" s="611"/>
      <c r="V7" s="611"/>
      <c r="W7" s="611"/>
      <c r="X7" s="611"/>
      <c r="Y7" s="612"/>
      <c r="Z7" s="613">
        <v>0</v>
      </c>
      <c r="AA7" s="613"/>
      <c r="AB7" s="613"/>
      <c r="AC7" s="613"/>
      <c r="AD7" s="614">
        <v>494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403398</v>
      </c>
      <c r="BH7" s="611"/>
      <c r="BI7" s="611"/>
      <c r="BJ7" s="611"/>
      <c r="BK7" s="611"/>
      <c r="BL7" s="611"/>
      <c r="BM7" s="611"/>
      <c r="BN7" s="612"/>
      <c r="BO7" s="613">
        <v>39.700000000000003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1199071</v>
      </c>
      <c r="CS7" s="611"/>
      <c r="CT7" s="611"/>
      <c r="CU7" s="611"/>
      <c r="CV7" s="611"/>
      <c r="CW7" s="611"/>
      <c r="CX7" s="611"/>
      <c r="CY7" s="612"/>
      <c r="CZ7" s="613">
        <v>17.100000000000001</v>
      </c>
      <c r="DA7" s="613"/>
      <c r="DB7" s="613"/>
      <c r="DC7" s="613"/>
      <c r="DD7" s="619">
        <v>43096</v>
      </c>
      <c r="DE7" s="611"/>
      <c r="DF7" s="611"/>
      <c r="DG7" s="611"/>
      <c r="DH7" s="611"/>
      <c r="DI7" s="611"/>
      <c r="DJ7" s="611"/>
      <c r="DK7" s="611"/>
      <c r="DL7" s="611"/>
      <c r="DM7" s="611"/>
      <c r="DN7" s="611"/>
      <c r="DO7" s="611"/>
      <c r="DP7" s="612"/>
      <c r="DQ7" s="619">
        <v>1084765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11617</v>
      </c>
      <c r="S8" s="611"/>
      <c r="T8" s="611"/>
      <c r="U8" s="611"/>
      <c r="V8" s="611"/>
      <c r="W8" s="611"/>
      <c r="X8" s="611"/>
      <c r="Y8" s="612"/>
      <c r="Z8" s="613">
        <v>0.2</v>
      </c>
      <c r="AA8" s="613"/>
      <c r="AB8" s="613"/>
      <c r="AC8" s="613"/>
      <c r="AD8" s="614">
        <v>11617</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15207</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1909683</v>
      </c>
      <c r="CS8" s="611"/>
      <c r="CT8" s="611"/>
      <c r="CU8" s="611"/>
      <c r="CV8" s="611"/>
      <c r="CW8" s="611"/>
      <c r="CX8" s="611"/>
      <c r="CY8" s="612"/>
      <c r="CZ8" s="613">
        <v>27.2</v>
      </c>
      <c r="DA8" s="613"/>
      <c r="DB8" s="613"/>
      <c r="DC8" s="613"/>
      <c r="DD8" s="619">
        <v>56826</v>
      </c>
      <c r="DE8" s="611"/>
      <c r="DF8" s="611"/>
      <c r="DG8" s="611"/>
      <c r="DH8" s="611"/>
      <c r="DI8" s="611"/>
      <c r="DJ8" s="611"/>
      <c r="DK8" s="611"/>
      <c r="DL8" s="611"/>
      <c r="DM8" s="611"/>
      <c r="DN8" s="611"/>
      <c r="DO8" s="611"/>
      <c r="DP8" s="612"/>
      <c r="DQ8" s="619">
        <v>1324163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16133</v>
      </c>
      <c r="S9" s="611"/>
      <c r="T9" s="611"/>
      <c r="U9" s="611"/>
      <c r="V9" s="611"/>
      <c r="W9" s="611"/>
      <c r="X9" s="611"/>
      <c r="Y9" s="612"/>
      <c r="Z9" s="613">
        <v>0.2</v>
      </c>
      <c r="AA9" s="613"/>
      <c r="AB9" s="613"/>
      <c r="AC9" s="613"/>
      <c r="AD9" s="614">
        <v>16133</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355709</v>
      </c>
      <c r="BH9" s="611"/>
      <c r="BI9" s="611"/>
      <c r="BJ9" s="611"/>
      <c r="BK9" s="611"/>
      <c r="BL9" s="611"/>
      <c r="BM9" s="611"/>
      <c r="BN9" s="612"/>
      <c r="BO9" s="613">
        <v>35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863997</v>
      </c>
      <c r="CS9" s="611"/>
      <c r="CT9" s="611"/>
      <c r="CU9" s="611"/>
      <c r="CV9" s="611"/>
      <c r="CW9" s="611"/>
      <c r="CX9" s="611"/>
      <c r="CY9" s="612"/>
      <c r="CZ9" s="613">
        <v>12.3</v>
      </c>
      <c r="DA9" s="613"/>
      <c r="DB9" s="613"/>
      <c r="DC9" s="613"/>
      <c r="DD9" s="619">
        <v>100920</v>
      </c>
      <c r="DE9" s="611"/>
      <c r="DF9" s="611"/>
      <c r="DG9" s="611"/>
      <c r="DH9" s="611"/>
      <c r="DI9" s="611"/>
      <c r="DJ9" s="611"/>
      <c r="DK9" s="611"/>
      <c r="DL9" s="611"/>
      <c r="DM9" s="611"/>
      <c r="DN9" s="611"/>
      <c r="DO9" s="611"/>
      <c r="DP9" s="612"/>
      <c r="DQ9" s="619">
        <v>754217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14944</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249159</v>
      </c>
      <c r="S11" s="611"/>
      <c r="T11" s="611"/>
      <c r="U11" s="611"/>
      <c r="V11" s="611"/>
      <c r="W11" s="611"/>
      <c r="X11" s="611"/>
      <c r="Y11" s="612"/>
      <c r="Z11" s="615">
        <v>3.3</v>
      </c>
      <c r="AA11" s="616"/>
      <c r="AB11" s="616"/>
      <c r="AC11" s="622"/>
      <c r="AD11" s="619">
        <v>249159</v>
      </c>
      <c r="AE11" s="611"/>
      <c r="AF11" s="611"/>
      <c r="AG11" s="611"/>
      <c r="AH11" s="611"/>
      <c r="AI11" s="611"/>
      <c r="AJ11" s="611"/>
      <c r="AK11" s="612"/>
      <c r="AL11" s="615">
        <v>5.4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17538</v>
      </c>
      <c r="BH11" s="611"/>
      <c r="BI11" s="611"/>
      <c r="BJ11" s="611"/>
      <c r="BK11" s="611"/>
      <c r="BL11" s="611"/>
      <c r="BM11" s="611"/>
      <c r="BN11" s="612"/>
      <c r="BO11" s="613">
        <v>1.7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162775</v>
      </c>
      <c r="CS11" s="611"/>
      <c r="CT11" s="611"/>
      <c r="CU11" s="611"/>
      <c r="CV11" s="611"/>
      <c r="CW11" s="611"/>
      <c r="CX11" s="611"/>
      <c r="CY11" s="612"/>
      <c r="CZ11" s="613">
        <v>2.2999999999999998</v>
      </c>
      <c r="DA11" s="613"/>
      <c r="DB11" s="613"/>
      <c r="DC11" s="613"/>
      <c r="DD11" s="619">
        <v>43823</v>
      </c>
      <c r="DE11" s="611"/>
      <c r="DF11" s="611"/>
      <c r="DG11" s="611"/>
      <c r="DH11" s="611"/>
      <c r="DI11" s="611"/>
      <c r="DJ11" s="611"/>
      <c r="DK11" s="611"/>
      <c r="DL11" s="611"/>
      <c r="DM11" s="611"/>
      <c r="DN11" s="611"/>
      <c r="DO11" s="611"/>
      <c r="DP11" s="612"/>
      <c r="DQ11" s="619">
        <v>122108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508475</v>
      </c>
      <c r="BH12" s="611"/>
      <c r="BI12" s="611"/>
      <c r="BJ12" s="611"/>
      <c r="BK12" s="611"/>
      <c r="BL12" s="611"/>
      <c r="BM12" s="611"/>
      <c r="BN12" s="612"/>
      <c r="BO12" s="613">
        <v>50</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124837</v>
      </c>
      <c r="CS12" s="611"/>
      <c r="CT12" s="611"/>
      <c r="CU12" s="611"/>
      <c r="CV12" s="611"/>
      <c r="CW12" s="611"/>
      <c r="CX12" s="611"/>
      <c r="CY12" s="612"/>
      <c r="CZ12" s="613">
        <v>1.8</v>
      </c>
      <c r="DA12" s="613"/>
      <c r="DB12" s="613"/>
      <c r="DC12" s="613"/>
      <c r="DD12" s="619" t="s">
        <v>122</v>
      </c>
      <c r="DE12" s="611"/>
      <c r="DF12" s="611"/>
      <c r="DG12" s="611"/>
      <c r="DH12" s="611"/>
      <c r="DI12" s="611"/>
      <c r="DJ12" s="611"/>
      <c r="DK12" s="611"/>
      <c r="DL12" s="611"/>
      <c r="DM12" s="611"/>
      <c r="DN12" s="611"/>
      <c r="DO12" s="611"/>
      <c r="DP12" s="612"/>
      <c r="DQ12" s="619">
        <v>121341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508054</v>
      </c>
      <c r="BH13" s="611"/>
      <c r="BI13" s="611"/>
      <c r="BJ13" s="611"/>
      <c r="BK13" s="611"/>
      <c r="BL13" s="611"/>
      <c r="BM13" s="611"/>
      <c r="BN13" s="612"/>
      <c r="BO13" s="613">
        <v>49.9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479218</v>
      </c>
      <c r="CS13" s="611"/>
      <c r="CT13" s="611"/>
      <c r="CU13" s="611"/>
      <c r="CV13" s="611"/>
      <c r="CW13" s="611"/>
      <c r="CX13" s="611"/>
      <c r="CY13" s="612"/>
      <c r="CZ13" s="613">
        <v>6.8</v>
      </c>
      <c r="DA13" s="613"/>
      <c r="DB13" s="613"/>
      <c r="DC13" s="613"/>
      <c r="DD13" s="619">
        <v>314175</v>
      </c>
      <c r="DE13" s="611"/>
      <c r="DF13" s="611"/>
      <c r="DG13" s="611"/>
      <c r="DH13" s="611"/>
      <c r="DI13" s="611"/>
      <c r="DJ13" s="611"/>
      <c r="DK13" s="611"/>
      <c r="DL13" s="611"/>
      <c r="DM13" s="611"/>
      <c r="DN13" s="611"/>
      <c r="DO13" s="611"/>
      <c r="DP13" s="612"/>
      <c r="DQ13" s="619">
        <v>242064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49229</v>
      </c>
      <c r="BH14" s="611"/>
      <c r="BI14" s="611"/>
      <c r="BJ14" s="611"/>
      <c r="BK14" s="611"/>
      <c r="BL14" s="611"/>
      <c r="BM14" s="611"/>
      <c r="BN14" s="612"/>
      <c r="BO14" s="613">
        <v>4.8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493067</v>
      </c>
      <c r="CS14" s="611"/>
      <c r="CT14" s="611"/>
      <c r="CU14" s="611"/>
      <c r="CV14" s="611"/>
      <c r="CW14" s="611"/>
      <c r="CX14" s="611"/>
      <c r="CY14" s="612"/>
      <c r="CZ14" s="613">
        <v>7</v>
      </c>
      <c r="DA14" s="613"/>
      <c r="DB14" s="613"/>
      <c r="DC14" s="613"/>
      <c r="DD14" s="619">
        <v>193331</v>
      </c>
      <c r="DE14" s="611"/>
      <c r="DF14" s="611"/>
      <c r="DG14" s="611"/>
      <c r="DH14" s="611"/>
      <c r="DI14" s="611"/>
      <c r="DJ14" s="611"/>
      <c r="DK14" s="611"/>
      <c r="DL14" s="611"/>
      <c r="DM14" s="611"/>
      <c r="DN14" s="611"/>
      <c r="DO14" s="611"/>
      <c r="DP14" s="612"/>
      <c r="DQ14" s="619">
        <v>293402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10169</v>
      </c>
      <c r="S15" s="611"/>
      <c r="T15" s="611"/>
      <c r="U15" s="611"/>
      <c r="V15" s="611"/>
      <c r="W15" s="611"/>
      <c r="X15" s="611"/>
      <c r="Y15" s="612"/>
      <c r="Z15" s="613">
        <v>0.1</v>
      </c>
      <c r="AA15" s="613"/>
      <c r="AB15" s="613"/>
      <c r="AC15" s="613"/>
      <c r="AD15" s="614">
        <v>10169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56196</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775511</v>
      </c>
      <c r="CS15" s="611"/>
      <c r="CT15" s="611"/>
      <c r="CU15" s="611"/>
      <c r="CV15" s="611"/>
      <c r="CW15" s="611"/>
      <c r="CX15" s="611"/>
      <c r="CY15" s="612"/>
      <c r="CZ15" s="613">
        <v>11</v>
      </c>
      <c r="DA15" s="613"/>
      <c r="DB15" s="613"/>
      <c r="DC15" s="613"/>
      <c r="DD15" s="619">
        <v>212752</v>
      </c>
      <c r="DE15" s="611"/>
      <c r="DF15" s="611"/>
      <c r="DG15" s="611"/>
      <c r="DH15" s="611"/>
      <c r="DI15" s="611"/>
      <c r="DJ15" s="611"/>
      <c r="DK15" s="611"/>
      <c r="DL15" s="611"/>
      <c r="DM15" s="611"/>
      <c r="DN15" s="611"/>
      <c r="DO15" s="611"/>
      <c r="DP15" s="612"/>
      <c r="DQ15" s="619">
        <v>571568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21892</v>
      </c>
      <c r="S16" s="611"/>
      <c r="T16" s="611"/>
      <c r="U16" s="611"/>
      <c r="V16" s="611"/>
      <c r="W16" s="611"/>
      <c r="X16" s="611"/>
      <c r="Y16" s="612"/>
      <c r="Z16" s="613">
        <v>0.3</v>
      </c>
      <c r="AA16" s="613"/>
      <c r="AB16" s="613"/>
      <c r="AC16" s="613"/>
      <c r="AD16" s="614">
        <v>21892</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110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110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50763</v>
      </c>
      <c r="S17" s="611"/>
      <c r="T17" s="611"/>
      <c r="U17" s="611"/>
      <c r="V17" s="611"/>
      <c r="W17" s="611"/>
      <c r="X17" s="611"/>
      <c r="Y17" s="612"/>
      <c r="Z17" s="613">
        <v>0.7</v>
      </c>
      <c r="AA17" s="613"/>
      <c r="AB17" s="613"/>
      <c r="AC17" s="613"/>
      <c r="AD17" s="614">
        <v>50763</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956232</v>
      </c>
      <c r="CS17" s="611"/>
      <c r="CT17" s="611"/>
      <c r="CU17" s="611"/>
      <c r="CV17" s="611"/>
      <c r="CW17" s="611"/>
      <c r="CX17" s="611"/>
      <c r="CY17" s="612"/>
      <c r="CZ17" s="613">
        <v>13.6</v>
      </c>
      <c r="DA17" s="613"/>
      <c r="DB17" s="613"/>
      <c r="DC17" s="613"/>
      <c r="DD17" s="619" t="s">
        <v>122</v>
      </c>
      <c r="DE17" s="611"/>
      <c r="DF17" s="611"/>
      <c r="DG17" s="611"/>
      <c r="DH17" s="611"/>
      <c r="DI17" s="611"/>
      <c r="DJ17" s="611"/>
      <c r="DK17" s="611"/>
      <c r="DL17" s="611"/>
      <c r="DM17" s="611"/>
      <c r="DN17" s="611"/>
      <c r="DO17" s="611"/>
      <c r="DP17" s="612"/>
      <c r="DQ17" s="619">
        <v>941232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9397</v>
      </c>
      <c r="S18" s="611"/>
      <c r="T18" s="611"/>
      <c r="U18" s="611"/>
      <c r="V18" s="611"/>
      <c r="W18" s="611"/>
      <c r="X18" s="611"/>
      <c r="Y18" s="612"/>
      <c r="Z18" s="613">
        <v>0.1</v>
      </c>
      <c r="AA18" s="613"/>
      <c r="AB18" s="613"/>
      <c r="AC18" s="613"/>
      <c r="AD18" s="614">
        <v>9397</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41133</v>
      </c>
      <c r="S19" s="611"/>
      <c r="T19" s="611"/>
      <c r="U19" s="611"/>
      <c r="V19" s="611"/>
      <c r="W19" s="611"/>
      <c r="X19" s="611"/>
      <c r="Y19" s="612"/>
      <c r="Z19" s="613">
        <v>0.5</v>
      </c>
      <c r="AA19" s="613"/>
      <c r="AB19" s="613"/>
      <c r="AC19" s="613"/>
      <c r="AD19" s="614">
        <v>41133</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233</v>
      </c>
      <c r="S20" s="611"/>
      <c r="T20" s="611"/>
      <c r="U20" s="611"/>
      <c r="V20" s="611"/>
      <c r="W20" s="611"/>
      <c r="X20" s="611"/>
      <c r="Y20" s="612"/>
      <c r="Z20" s="613">
        <v>0</v>
      </c>
      <c r="AA20" s="613"/>
      <c r="AB20" s="613"/>
      <c r="AC20" s="613"/>
      <c r="AD20" s="614">
        <v>233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7025057</v>
      </c>
      <c r="CS20" s="611"/>
      <c r="CT20" s="611"/>
      <c r="CU20" s="611"/>
      <c r="CV20" s="611"/>
      <c r="CW20" s="611"/>
      <c r="CX20" s="611"/>
      <c r="CY20" s="612"/>
      <c r="CZ20" s="613">
        <v>100</v>
      </c>
      <c r="DA20" s="613"/>
      <c r="DB20" s="613"/>
      <c r="DC20" s="613"/>
      <c r="DD20" s="619">
        <v>964923</v>
      </c>
      <c r="DE20" s="611"/>
      <c r="DF20" s="611"/>
      <c r="DG20" s="611"/>
      <c r="DH20" s="611"/>
      <c r="DI20" s="611"/>
      <c r="DJ20" s="611"/>
      <c r="DK20" s="611"/>
      <c r="DL20" s="611"/>
      <c r="DM20" s="611"/>
      <c r="DN20" s="611"/>
      <c r="DO20" s="611"/>
      <c r="DP20" s="612"/>
      <c r="DQ20" s="619">
        <v>5515526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3261165</v>
      </c>
      <c r="S21" s="611"/>
      <c r="T21" s="611"/>
      <c r="U21" s="611"/>
      <c r="V21" s="611"/>
      <c r="W21" s="611"/>
      <c r="X21" s="611"/>
      <c r="Y21" s="612"/>
      <c r="Z21" s="613">
        <v>43</v>
      </c>
      <c r="AA21" s="613"/>
      <c r="AB21" s="613"/>
      <c r="AC21" s="613"/>
      <c r="AD21" s="614">
        <v>3014718</v>
      </c>
      <c r="AE21" s="614"/>
      <c r="AF21" s="614"/>
      <c r="AG21" s="614"/>
      <c r="AH21" s="614"/>
      <c r="AI21" s="614"/>
      <c r="AJ21" s="614"/>
      <c r="AK21" s="614"/>
      <c r="AL21" s="615">
        <v>65.599999999999994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3014718</v>
      </c>
      <c r="S22" s="611"/>
      <c r="T22" s="611"/>
      <c r="U22" s="611"/>
      <c r="V22" s="611"/>
      <c r="W22" s="611"/>
      <c r="X22" s="611"/>
      <c r="Y22" s="612"/>
      <c r="Z22" s="613">
        <v>39.700000000000003</v>
      </c>
      <c r="AA22" s="613"/>
      <c r="AB22" s="613"/>
      <c r="AC22" s="613"/>
      <c r="AD22" s="614">
        <v>3014718</v>
      </c>
      <c r="AE22" s="614"/>
      <c r="AF22" s="614"/>
      <c r="AG22" s="614"/>
      <c r="AH22" s="614"/>
      <c r="AI22" s="614"/>
      <c r="AJ22" s="614"/>
      <c r="AK22" s="614"/>
      <c r="AL22" s="615">
        <v>65.599999999999994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246447</v>
      </c>
      <c r="S23" s="611"/>
      <c r="T23" s="611"/>
      <c r="U23" s="611"/>
      <c r="V23" s="611"/>
      <c r="W23" s="611"/>
      <c r="X23" s="611"/>
      <c r="Y23" s="612"/>
      <c r="Z23" s="613">
        <v>3.2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3122888</v>
      </c>
      <c r="CS24" s="600"/>
      <c r="CT24" s="600"/>
      <c r="CU24" s="600"/>
      <c r="CV24" s="600"/>
      <c r="CW24" s="600"/>
      <c r="CX24" s="600"/>
      <c r="CY24" s="601"/>
      <c r="CZ24" s="604">
        <v>44.5</v>
      </c>
      <c r="DA24" s="605"/>
      <c r="DB24" s="605"/>
      <c r="DC24" s="621"/>
      <c r="DD24" s="642">
        <v>2674507</v>
      </c>
      <c r="DE24" s="600"/>
      <c r="DF24" s="600"/>
      <c r="DG24" s="600"/>
      <c r="DH24" s="600"/>
      <c r="DI24" s="600"/>
      <c r="DJ24" s="600"/>
      <c r="DK24" s="601"/>
      <c r="DL24" s="642">
        <v>2410463</v>
      </c>
      <c r="DM24" s="600"/>
      <c r="DN24" s="600"/>
      <c r="DO24" s="600"/>
      <c r="DP24" s="600"/>
      <c r="DQ24" s="600"/>
      <c r="DR24" s="600"/>
      <c r="DS24" s="600"/>
      <c r="DT24" s="600"/>
      <c r="DU24" s="600"/>
      <c r="DV24" s="601"/>
      <c r="DW24" s="604">
        <v>52.5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4724438</v>
      </c>
      <c r="S25" s="611"/>
      <c r="T25" s="611"/>
      <c r="U25" s="611"/>
      <c r="V25" s="611"/>
      <c r="W25" s="611"/>
      <c r="X25" s="611"/>
      <c r="Y25" s="612"/>
      <c r="Z25" s="613">
        <v>62.3</v>
      </c>
      <c r="AA25" s="613"/>
      <c r="AB25" s="613"/>
      <c r="AC25" s="613"/>
      <c r="AD25" s="614">
        <v>4477991</v>
      </c>
      <c r="AE25" s="614"/>
      <c r="AF25" s="614"/>
      <c r="AG25" s="614"/>
      <c r="AH25" s="614"/>
      <c r="AI25" s="614"/>
      <c r="AJ25" s="614"/>
      <c r="AK25" s="614"/>
      <c r="AL25" s="615">
        <v>97.5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1490244</v>
      </c>
      <c r="CS25" s="643"/>
      <c r="CT25" s="643"/>
      <c r="CU25" s="643"/>
      <c r="CV25" s="643"/>
      <c r="CW25" s="643"/>
      <c r="CX25" s="643"/>
      <c r="CY25" s="644"/>
      <c r="CZ25" s="615">
        <v>21.2</v>
      </c>
      <c r="DA25" s="640"/>
      <c r="DB25" s="640"/>
      <c r="DC25" s="645"/>
      <c r="DD25" s="619">
        <v>1369116</v>
      </c>
      <c r="DE25" s="643"/>
      <c r="DF25" s="643"/>
      <c r="DG25" s="643"/>
      <c r="DH25" s="643"/>
      <c r="DI25" s="643"/>
      <c r="DJ25" s="643"/>
      <c r="DK25" s="644"/>
      <c r="DL25" s="619">
        <v>1118971</v>
      </c>
      <c r="DM25" s="643"/>
      <c r="DN25" s="643"/>
      <c r="DO25" s="643"/>
      <c r="DP25" s="643"/>
      <c r="DQ25" s="643"/>
      <c r="DR25" s="643"/>
      <c r="DS25" s="643"/>
      <c r="DT25" s="643"/>
      <c r="DU25" s="643"/>
      <c r="DV25" s="644"/>
      <c r="DW25" s="615">
        <v>24.4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480</v>
      </c>
      <c r="S26" s="611"/>
      <c r="T26" s="611"/>
      <c r="U26" s="611"/>
      <c r="V26" s="611"/>
      <c r="W26" s="611"/>
      <c r="X26" s="611"/>
      <c r="Y26" s="612"/>
      <c r="Z26" s="613">
        <v>0</v>
      </c>
      <c r="AA26" s="613"/>
      <c r="AB26" s="613"/>
      <c r="AC26" s="613"/>
      <c r="AD26" s="614">
        <v>480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832243</v>
      </c>
      <c r="CS26" s="611"/>
      <c r="CT26" s="611"/>
      <c r="CU26" s="611"/>
      <c r="CV26" s="611"/>
      <c r="CW26" s="611"/>
      <c r="CX26" s="611"/>
      <c r="CY26" s="612"/>
      <c r="CZ26" s="615">
        <v>11.8</v>
      </c>
      <c r="DA26" s="640"/>
      <c r="DB26" s="640"/>
      <c r="DC26" s="645"/>
      <c r="DD26" s="619">
        <v>741473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16842</v>
      </c>
      <c r="S27" s="611"/>
      <c r="T27" s="611"/>
      <c r="U27" s="611"/>
      <c r="V27" s="611"/>
      <c r="W27" s="611"/>
      <c r="X27" s="611"/>
      <c r="Y27" s="612"/>
      <c r="Z27" s="613">
        <v>0.2</v>
      </c>
      <c r="AA27" s="613"/>
      <c r="AB27" s="613"/>
      <c r="AC27" s="613"/>
      <c r="AD27" s="614">
        <v>2293</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1017298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676412</v>
      </c>
      <c r="CS27" s="643"/>
      <c r="CT27" s="643"/>
      <c r="CU27" s="643"/>
      <c r="CV27" s="643"/>
      <c r="CW27" s="643"/>
      <c r="CX27" s="643"/>
      <c r="CY27" s="644"/>
      <c r="CZ27" s="615">
        <v>9.6</v>
      </c>
      <c r="DA27" s="640"/>
      <c r="DB27" s="640"/>
      <c r="DC27" s="645"/>
      <c r="DD27" s="619">
        <v>364159</v>
      </c>
      <c r="DE27" s="643"/>
      <c r="DF27" s="643"/>
      <c r="DG27" s="643"/>
      <c r="DH27" s="643"/>
      <c r="DI27" s="643"/>
      <c r="DJ27" s="643"/>
      <c r="DK27" s="644"/>
      <c r="DL27" s="619">
        <v>350260</v>
      </c>
      <c r="DM27" s="643"/>
      <c r="DN27" s="643"/>
      <c r="DO27" s="643"/>
      <c r="DP27" s="643"/>
      <c r="DQ27" s="643"/>
      <c r="DR27" s="643"/>
      <c r="DS27" s="643"/>
      <c r="DT27" s="643"/>
      <c r="DU27" s="643"/>
      <c r="DV27" s="644"/>
      <c r="DW27" s="615">
        <v>7.6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110690</v>
      </c>
      <c r="S28" s="611"/>
      <c r="T28" s="611"/>
      <c r="U28" s="611"/>
      <c r="V28" s="611"/>
      <c r="W28" s="611"/>
      <c r="X28" s="611"/>
      <c r="Y28" s="612"/>
      <c r="Z28" s="613">
        <v>1.5</v>
      </c>
      <c r="AA28" s="613"/>
      <c r="AB28" s="613"/>
      <c r="AC28" s="613"/>
      <c r="AD28" s="614">
        <v>96620</v>
      </c>
      <c r="AE28" s="614"/>
      <c r="AF28" s="614"/>
      <c r="AG28" s="614"/>
      <c r="AH28" s="614"/>
      <c r="AI28" s="614"/>
      <c r="AJ28" s="614"/>
      <c r="AK28" s="614"/>
      <c r="AL28" s="615">
        <v>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956232</v>
      </c>
      <c r="CS28" s="611"/>
      <c r="CT28" s="611"/>
      <c r="CU28" s="611"/>
      <c r="CV28" s="611"/>
      <c r="CW28" s="611"/>
      <c r="CX28" s="611"/>
      <c r="CY28" s="612"/>
      <c r="CZ28" s="615">
        <v>13.6</v>
      </c>
      <c r="DA28" s="640"/>
      <c r="DB28" s="640"/>
      <c r="DC28" s="645"/>
      <c r="DD28" s="619">
        <v>941232</v>
      </c>
      <c r="DE28" s="611"/>
      <c r="DF28" s="611"/>
      <c r="DG28" s="611"/>
      <c r="DH28" s="611"/>
      <c r="DI28" s="611"/>
      <c r="DJ28" s="611"/>
      <c r="DK28" s="612"/>
      <c r="DL28" s="619">
        <v>941232</v>
      </c>
      <c r="DM28" s="611"/>
      <c r="DN28" s="611"/>
      <c r="DO28" s="611"/>
      <c r="DP28" s="611"/>
      <c r="DQ28" s="611"/>
      <c r="DR28" s="611"/>
      <c r="DS28" s="611"/>
      <c r="DT28" s="611"/>
      <c r="DU28" s="611"/>
      <c r="DV28" s="612"/>
      <c r="DW28" s="615">
        <v>20.5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4883</v>
      </c>
      <c r="S29" s="611"/>
      <c r="T29" s="611"/>
      <c r="U29" s="611"/>
      <c r="V29" s="611"/>
      <c r="W29" s="611"/>
      <c r="X29" s="611"/>
      <c r="Y29" s="612"/>
      <c r="Z29" s="613">
        <v>0.1</v>
      </c>
      <c r="AA29" s="613"/>
      <c r="AB29" s="613"/>
      <c r="AC29" s="613"/>
      <c r="AD29" s="614">
        <v>783</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956232</v>
      </c>
      <c r="CS29" s="643"/>
      <c r="CT29" s="643"/>
      <c r="CU29" s="643"/>
      <c r="CV29" s="643"/>
      <c r="CW29" s="643"/>
      <c r="CX29" s="643"/>
      <c r="CY29" s="644"/>
      <c r="CZ29" s="615">
        <v>13.6</v>
      </c>
      <c r="DA29" s="640"/>
      <c r="DB29" s="640"/>
      <c r="DC29" s="645"/>
      <c r="DD29" s="619">
        <v>941232</v>
      </c>
      <c r="DE29" s="643"/>
      <c r="DF29" s="643"/>
      <c r="DG29" s="643"/>
      <c r="DH29" s="643"/>
      <c r="DI29" s="643"/>
      <c r="DJ29" s="643"/>
      <c r="DK29" s="644"/>
      <c r="DL29" s="619">
        <v>941232</v>
      </c>
      <c r="DM29" s="643"/>
      <c r="DN29" s="643"/>
      <c r="DO29" s="643"/>
      <c r="DP29" s="643"/>
      <c r="DQ29" s="643"/>
      <c r="DR29" s="643"/>
      <c r="DS29" s="643"/>
      <c r="DT29" s="643"/>
      <c r="DU29" s="643"/>
      <c r="DV29" s="644"/>
      <c r="DW29" s="615">
        <v>20.5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600661</v>
      </c>
      <c r="S30" s="611"/>
      <c r="T30" s="611"/>
      <c r="U30" s="611"/>
      <c r="V30" s="611"/>
      <c r="W30" s="611"/>
      <c r="X30" s="611"/>
      <c r="Y30" s="612"/>
      <c r="Z30" s="613">
        <v>7.9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925712</v>
      </c>
      <c r="CS30" s="611"/>
      <c r="CT30" s="611"/>
      <c r="CU30" s="611"/>
      <c r="CV30" s="611"/>
      <c r="CW30" s="611"/>
      <c r="CX30" s="611"/>
      <c r="CY30" s="612"/>
      <c r="CZ30" s="615">
        <v>13.2</v>
      </c>
      <c r="DA30" s="640"/>
      <c r="DB30" s="640"/>
      <c r="DC30" s="645"/>
      <c r="DD30" s="619">
        <v>910712</v>
      </c>
      <c r="DE30" s="611"/>
      <c r="DF30" s="611"/>
      <c r="DG30" s="611"/>
      <c r="DH30" s="611"/>
      <c r="DI30" s="611"/>
      <c r="DJ30" s="611"/>
      <c r="DK30" s="612"/>
      <c r="DL30" s="619">
        <v>910712</v>
      </c>
      <c r="DM30" s="611"/>
      <c r="DN30" s="611"/>
      <c r="DO30" s="611"/>
      <c r="DP30" s="611"/>
      <c r="DQ30" s="611"/>
      <c r="DR30" s="611"/>
      <c r="DS30" s="611"/>
      <c r="DT30" s="611"/>
      <c r="DU30" s="611"/>
      <c r="DV30" s="612"/>
      <c r="DW30" s="615">
        <v>19.8</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95.9</v>
      </c>
      <c r="BN31" s="654"/>
      <c r="BO31" s="654"/>
      <c r="BP31" s="654"/>
      <c r="BQ31" s="655"/>
      <c r="BR31" s="657">
        <v>99</v>
      </c>
      <c r="BS31" s="654"/>
      <c r="BT31" s="654"/>
      <c r="BU31" s="654"/>
      <c r="BV31" s="654"/>
      <c r="BW31" s="654"/>
      <c r="BX31" s="605">
        <v>95.4</v>
      </c>
      <c r="BY31" s="654"/>
      <c r="BZ31" s="654"/>
      <c r="CA31" s="654"/>
      <c r="CB31" s="655"/>
      <c r="CD31" s="650"/>
      <c r="CE31" s="651"/>
      <c r="CF31" s="607" t="s">
        <v>300</v>
      </c>
      <c r="CG31" s="608"/>
      <c r="CH31" s="608"/>
      <c r="CI31" s="608"/>
      <c r="CJ31" s="608"/>
      <c r="CK31" s="608"/>
      <c r="CL31" s="608"/>
      <c r="CM31" s="608"/>
      <c r="CN31" s="608"/>
      <c r="CO31" s="608"/>
      <c r="CP31" s="608"/>
      <c r="CQ31" s="609"/>
      <c r="CR31" s="610">
        <v>30520</v>
      </c>
      <c r="CS31" s="643"/>
      <c r="CT31" s="643"/>
      <c r="CU31" s="643"/>
      <c r="CV31" s="643"/>
      <c r="CW31" s="643"/>
      <c r="CX31" s="643"/>
      <c r="CY31" s="644"/>
      <c r="CZ31" s="615">
        <v>0.4</v>
      </c>
      <c r="DA31" s="640"/>
      <c r="DB31" s="640"/>
      <c r="DC31" s="645"/>
      <c r="DD31" s="619">
        <v>30520</v>
      </c>
      <c r="DE31" s="643"/>
      <c r="DF31" s="643"/>
      <c r="DG31" s="643"/>
      <c r="DH31" s="643"/>
      <c r="DI31" s="643"/>
      <c r="DJ31" s="643"/>
      <c r="DK31" s="644"/>
      <c r="DL31" s="619">
        <v>30520</v>
      </c>
      <c r="DM31" s="643"/>
      <c r="DN31" s="643"/>
      <c r="DO31" s="643"/>
      <c r="DP31" s="643"/>
      <c r="DQ31" s="643"/>
      <c r="DR31" s="643"/>
      <c r="DS31" s="643"/>
      <c r="DT31" s="643"/>
      <c r="DU31" s="643"/>
      <c r="DV31" s="644"/>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333994</v>
      </c>
      <c r="S32" s="611"/>
      <c r="T32" s="611"/>
      <c r="U32" s="611"/>
      <c r="V32" s="611"/>
      <c r="W32" s="611"/>
      <c r="X32" s="611"/>
      <c r="Y32" s="612"/>
      <c r="Z32" s="613">
        <v>4.4000000000000004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43"/>
      <c r="BI32" s="643"/>
      <c r="BJ32" s="643"/>
      <c r="BK32" s="643"/>
      <c r="BL32" s="643"/>
      <c r="BM32" s="616">
        <v>94.7</v>
      </c>
      <c r="BN32" s="643"/>
      <c r="BO32" s="643"/>
      <c r="BP32" s="643"/>
      <c r="BQ32" s="656"/>
      <c r="BR32" s="667">
        <v>99</v>
      </c>
      <c r="BS32" s="643"/>
      <c r="BT32" s="643"/>
      <c r="BU32" s="643"/>
      <c r="BV32" s="643"/>
      <c r="BW32" s="643"/>
      <c r="BX32" s="616">
        <v>94.1</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7963</v>
      </c>
      <c r="S33" s="611"/>
      <c r="T33" s="611"/>
      <c r="U33" s="611"/>
      <c r="V33" s="611"/>
      <c r="W33" s="611"/>
      <c r="X33" s="611"/>
      <c r="Y33" s="612"/>
      <c r="Z33" s="613">
        <v>0.1</v>
      </c>
      <c r="AA33" s="613"/>
      <c r="AB33" s="613"/>
      <c r="AC33" s="613"/>
      <c r="AD33" s="614">
        <v>4226</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98.8</v>
      </c>
      <c r="BH33" s="669"/>
      <c r="BI33" s="669"/>
      <c r="BJ33" s="669"/>
      <c r="BK33" s="669"/>
      <c r="BL33" s="669"/>
      <c r="BM33" s="670">
        <v>96.5</v>
      </c>
      <c r="BN33" s="669"/>
      <c r="BO33" s="669"/>
      <c r="BP33" s="669"/>
      <c r="BQ33" s="671"/>
      <c r="BR33" s="668">
        <v>99</v>
      </c>
      <c r="BS33" s="669"/>
      <c r="BT33" s="669"/>
      <c r="BU33" s="669"/>
      <c r="BV33" s="669"/>
      <c r="BW33" s="669"/>
      <c r="BX33" s="670">
        <v>96.1</v>
      </c>
      <c r="BY33" s="669"/>
      <c r="BZ33" s="669"/>
      <c r="CA33" s="669"/>
      <c r="CB33" s="671"/>
      <c r="CD33" s="607" t="s">
        <v>307</v>
      </c>
      <c r="CE33" s="608"/>
      <c r="CF33" s="608"/>
      <c r="CG33" s="608"/>
      <c r="CH33" s="608"/>
      <c r="CI33" s="608"/>
      <c r="CJ33" s="608"/>
      <c r="CK33" s="608"/>
      <c r="CL33" s="608"/>
      <c r="CM33" s="608"/>
      <c r="CN33" s="608"/>
      <c r="CO33" s="608"/>
      <c r="CP33" s="608"/>
      <c r="CQ33" s="609"/>
      <c r="CR33" s="610">
        <v>2937136</v>
      </c>
      <c r="CS33" s="643"/>
      <c r="CT33" s="643"/>
      <c r="CU33" s="643"/>
      <c r="CV33" s="643"/>
      <c r="CW33" s="643"/>
      <c r="CX33" s="643"/>
      <c r="CY33" s="644"/>
      <c r="CZ33" s="615">
        <v>41.8</v>
      </c>
      <c r="DA33" s="640"/>
      <c r="DB33" s="640"/>
      <c r="DC33" s="645"/>
      <c r="DD33" s="619">
        <v>2520343</v>
      </c>
      <c r="DE33" s="643"/>
      <c r="DF33" s="643"/>
      <c r="DG33" s="643"/>
      <c r="DH33" s="643"/>
      <c r="DI33" s="643"/>
      <c r="DJ33" s="643"/>
      <c r="DK33" s="644"/>
      <c r="DL33" s="619">
        <v>1792543</v>
      </c>
      <c r="DM33" s="643"/>
      <c r="DN33" s="643"/>
      <c r="DO33" s="643"/>
      <c r="DP33" s="643"/>
      <c r="DQ33" s="643"/>
      <c r="DR33" s="643"/>
      <c r="DS33" s="643"/>
      <c r="DT33" s="643"/>
      <c r="DU33" s="643"/>
      <c r="DV33" s="644"/>
      <c r="DW33" s="615">
        <v>39</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194868</v>
      </c>
      <c r="S34" s="611"/>
      <c r="T34" s="611"/>
      <c r="U34" s="611"/>
      <c r="V34" s="611"/>
      <c r="W34" s="611"/>
      <c r="X34" s="611"/>
      <c r="Y34" s="612"/>
      <c r="Z34" s="613">
        <v>2.6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1068850</v>
      </c>
      <c r="CS34" s="611"/>
      <c r="CT34" s="611"/>
      <c r="CU34" s="611"/>
      <c r="CV34" s="611"/>
      <c r="CW34" s="611"/>
      <c r="CX34" s="611"/>
      <c r="CY34" s="612"/>
      <c r="CZ34" s="615">
        <v>15.2</v>
      </c>
      <c r="DA34" s="640"/>
      <c r="DB34" s="640"/>
      <c r="DC34" s="645"/>
      <c r="DD34" s="619">
        <v>889608</v>
      </c>
      <c r="DE34" s="611"/>
      <c r="DF34" s="611"/>
      <c r="DG34" s="611"/>
      <c r="DH34" s="611"/>
      <c r="DI34" s="611"/>
      <c r="DJ34" s="611"/>
      <c r="DK34" s="612"/>
      <c r="DL34" s="619">
        <v>583228</v>
      </c>
      <c r="DM34" s="611"/>
      <c r="DN34" s="611"/>
      <c r="DO34" s="611"/>
      <c r="DP34" s="611"/>
      <c r="DQ34" s="611"/>
      <c r="DR34" s="611"/>
      <c r="DS34" s="611"/>
      <c r="DT34" s="611"/>
      <c r="DU34" s="611"/>
      <c r="DV34" s="612"/>
      <c r="DW34" s="615">
        <v>12.7</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659606</v>
      </c>
      <c r="S35" s="611"/>
      <c r="T35" s="611"/>
      <c r="U35" s="611"/>
      <c r="V35" s="611"/>
      <c r="W35" s="611"/>
      <c r="X35" s="611"/>
      <c r="Y35" s="612"/>
      <c r="Z35" s="613">
        <v>8.6999999999999993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30398</v>
      </c>
      <c r="CS35" s="643"/>
      <c r="CT35" s="643"/>
      <c r="CU35" s="643"/>
      <c r="CV35" s="643"/>
      <c r="CW35" s="643"/>
      <c r="CX35" s="643"/>
      <c r="CY35" s="644"/>
      <c r="CZ35" s="615">
        <v>0.4</v>
      </c>
      <c r="DA35" s="640"/>
      <c r="DB35" s="640"/>
      <c r="DC35" s="645"/>
      <c r="DD35" s="619">
        <v>25455</v>
      </c>
      <c r="DE35" s="643"/>
      <c r="DF35" s="643"/>
      <c r="DG35" s="643"/>
      <c r="DH35" s="643"/>
      <c r="DI35" s="643"/>
      <c r="DJ35" s="643"/>
      <c r="DK35" s="644"/>
      <c r="DL35" s="619">
        <v>25455</v>
      </c>
      <c r="DM35" s="643"/>
      <c r="DN35" s="643"/>
      <c r="DO35" s="643"/>
      <c r="DP35" s="643"/>
      <c r="DQ35" s="643"/>
      <c r="DR35" s="643"/>
      <c r="DS35" s="643"/>
      <c r="DT35" s="643"/>
      <c r="DU35" s="643"/>
      <c r="DV35" s="644"/>
      <c r="DW35" s="615">
        <v>0.6</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198010</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819297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58898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1157116</v>
      </c>
      <c r="CS36" s="611"/>
      <c r="CT36" s="611"/>
      <c r="CU36" s="611"/>
      <c r="CV36" s="611"/>
      <c r="CW36" s="611"/>
      <c r="CX36" s="611"/>
      <c r="CY36" s="612"/>
      <c r="CZ36" s="615">
        <v>16.5</v>
      </c>
      <c r="DA36" s="640"/>
      <c r="DB36" s="640"/>
      <c r="DC36" s="645"/>
      <c r="DD36" s="619">
        <v>1017099</v>
      </c>
      <c r="DE36" s="611"/>
      <c r="DF36" s="611"/>
      <c r="DG36" s="611"/>
      <c r="DH36" s="611"/>
      <c r="DI36" s="611"/>
      <c r="DJ36" s="611"/>
      <c r="DK36" s="612"/>
      <c r="DL36" s="619">
        <v>684236</v>
      </c>
      <c r="DM36" s="611"/>
      <c r="DN36" s="611"/>
      <c r="DO36" s="611"/>
      <c r="DP36" s="611"/>
      <c r="DQ36" s="611"/>
      <c r="DR36" s="611"/>
      <c r="DS36" s="611"/>
      <c r="DT36" s="611"/>
      <c r="DU36" s="611"/>
      <c r="DV36" s="612"/>
      <c r="DW36" s="615">
        <v>14.9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162779</v>
      </c>
      <c r="S37" s="611"/>
      <c r="T37" s="611"/>
      <c r="U37" s="611"/>
      <c r="V37" s="611"/>
      <c r="W37" s="611"/>
      <c r="X37" s="611"/>
      <c r="Y37" s="612"/>
      <c r="Z37" s="613">
        <v>2.1</v>
      </c>
      <c r="AA37" s="613"/>
      <c r="AB37" s="613"/>
      <c r="AC37" s="613"/>
      <c r="AD37" s="614">
        <v>10880</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88950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28298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215451</v>
      </c>
      <c r="CS37" s="643"/>
      <c r="CT37" s="643"/>
      <c r="CU37" s="643"/>
      <c r="CV37" s="643"/>
      <c r="CW37" s="643"/>
      <c r="CX37" s="643"/>
      <c r="CY37" s="644"/>
      <c r="CZ37" s="615">
        <v>3.1</v>
      </c>
      <c r="DA37" s="640"/>
      <c r="DB37" s="640"/>
      <c r="DC37" s="645"/>
      <c r="DD37" s="619">
        <v>205051</v>
      </c>
      <c r="DE37" s="643"/>
      <c r="DF37" s="643"/>
      <c r="DG37" s="643"/>
      <c r="DH37" s="643"/>
      <c r="DI37" s="643"/>
      <c r="DJ37" s="643"/>
      <c r="DK37" s="644"/>
      <c r="DL37" s="619">
        <v>189790</v>
      </c>
      <c r="DM37" s="643"/>
      <c r="DN37" s="643"/>
      <c r="DO37" s="643"/>
      <c r="DP37" s="643"/>
      <c r="DQ37" s="643"/>
      <c r="DR37" s="643"/>
      <c r="DS37" s="643"/>
      <c r="DT37" s="643"/>
      <c r="DU37" s="643"/>
      <c r="DV37" s="644"/>
      <c r="DW37" s="615">
        <v>4.0999999999999996</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570200</v>
      </c>
      <c r="S38" s="611"/>
      <c r="T38" s="611"/>
      <c r="U38" s="611"/>
      <c r="V38" s="611"/>
      <c r="W38" s="611"/>
      <c r="X38" s="611"/>
      <c r="Y38" s="612"/>
      <c r="Z38" s="613">
        <v>7.5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51133</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1522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647959</v>
      </c>
      <c r="CS38" s="611"/>
      <c r="CT38" s="611"/>
      <c r="CU38" s="611"/>
      <c r="CV38" s="611"/>
      <c r="CW38" s="611"/>
      <c r="CX38" s="611"/>
      <c r="CY38" s="612"/>
      <c r="CZ38" s="615">
        <v>9.1999999999999993</v>
      </c>
      <c r="DA38" s="640"/>
      <c r="DB38" s="640"/>
      <c r="DC38" s="645"/>
      <c r="DD38" s="619">
        <v>564939</v>
      </c>
      <c r="DE38" s="611"/>
      <c r="DF38" s="611"/>
      <c r="DG38" s="611"/>
      <c r="DH38" s="611"/>
      <c r="DI38" s="611"/>
      <c r="DJ38" s="611"/>
      <c r="DK38" s="612"/>
      <c r="DL38" s="619">
        <v>499624</v>
      </c>
      <c r="DM38" s="611"/>
      <c r="DN38" s="611"/>
      <c r="DO38" s="611"/>
      <c r="DP38" s="611"/>
      <c r="DQ38" s="611"/>
      <c r="DR38" s="611"/>
      <c r="DS38" s="611"/>
      <c r="DT38" s="611"/>
      <c r="DU38" s="611"/>
      <c r="DV38" s="612"/>
      <c r="DW38" s="615">
        <v>10.9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31255</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2206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29813</v>
      </c>
      <c r="CS39" s="643"/>
      <c r="CT39" s="643"/>
      <c r="CU39" s="643"/>
      <c r="CV39" s="643"/>
      <c r="CW39" s="643"/>
      <c r="CX39" s="643"/>
      <c r="CY39" s="644"/>
      <c r="CZ39" s="615">
        <v>0.4</v>
      </c>
      <c r="DA39" s="640"/>
      <c r="DB39" s="640"/>
      <c r="DC39" s="645"/>
      <c r="DD39" s="619">
        <v>23242</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25178</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3000</v>
      </c>
      <c r="CS40" s="611"/>
      <c r="CT40" s="611"/>
      <c r="CU40" s="611"/>
      <c r="CV40" s="611"/>
      <c r="CW40" s="611"/>
      <c r="CX40" s="611"/>
      <c r="CY40" s="612"/>
      <c r="CZ40" s="615">
        <v>0</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7585414</v>
      </c>
      <c r="S41" s="683"/>
      <c r="T41" s="683"/>
      <c r="U41" s="683"/>
      <c r="V41" s="683"/>
      <c r="W41" s="683"/>
      <c r="X41" s="683"/>
      <c r="Y41" s="687"/>
      <c r="Z41" s="688">
        <v>100</v>
      </c>
      <c r="AA41" s="688"/>
      <c r="AB41" s="688"/>
      <c r="AC41" s="688"/>
      <c r="AD41" s="689">
        <v>4593273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136854</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485927</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362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965033</v>
      </c>
      <c r="CS42" s="643"/>
      <c r="CT42" s="643"/>
      <c r="CU42" s="643"/>
      <c r="CV42" s="643"/>
      <c r="CW42" s="643"/>
      <c r="CX42" s="643"/>
      <c r="CY42" s="644"/>
      <c r="CZ42" s="615">
        <v>13.7</v>
      </c>
      <c r="DA42" s="640"/>
      <c r="DB42" s="640"/>
      <c r="DC42" s="645"/>
      <c r="DD42" s="619">
        <v>320676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20838</v>
      </c>
      <c r="CS43" s="643"/>
      <c r="CT43" s="643"/>
      <c r="CU43" s="643"/>
      <c r="CV43" s="643"/>
      <c r="CW43" s="643"/>
      <c r="CX43" s="643"/>
      <c r="CY43" s="644"/>
      <c r="CZ43" s="615">
        <v>0.3</v>
      </c>
      <c r="DA43" s="640"/>
      <c r="DB43" s="640"/>
      <c r="DC43" s="645"/>
      <c r="DD43" s="619">
        <v>20838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964923</v>
      </c>
      <c r="CS44" s="611"/>
      <c r="CT44" s="611"/>
      <c r="CU44" s="611"/>
      <c r="CV44" s="611"/>
      <c r="CW44" s="611"/>
      <c r="CX44" s="611"/>
      <c r="CY44" s="612"/>
      <c r="CZ44" s="615">
        <v>13.7</v>
      </c>
      <c r="DA44" s="616"/>
      <c r="DB44" s="616"/>
      <c r="DC44" s="622"/>
      <c r="DD44" s="619">
        <v>320566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177121</v>
      </c>
      <c r="CS45" s="643"/>
      <c r="CT45" s="643"/>
      <c r="CU45" s="643"/>
      <c r="CV45" s="643"/>
      <c r="CW45" s="643"/>
      <c r="CX45" s="643"/>
      <c r="CY45" s="644"/>
      <c r="CZ45" s="615">
        <v>2.5</v>
      </c>
      <c r="DA45" s="640"/>
      <c r="DB45" s="640"/>
      <c r="DC45" s="645"/>
      <c r="DD45" s="619">
        <v>34316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760052</v>
      </c>
      <c r="CS46" s="611"/>
      <c r="CT46" s="611"/>
      <c r="CU46" s="611"/>
      <c r="CV46" s="611"/>
      <c r="CW46" s="611"/>
      <c r="CX46" s="611"/>
      <c r="CY46" s="612"/>
      <c r="CZ46" s="615">
        <v>10.8</v>
      </c>
      <c r="DA46" s="616"/>
      <c r="DB46" s="616"/>
      <c r="DC46" s="622"/>
      <c r="DD46" s="619">
        <v>260500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110</v>
      </c>
      <c r="CS47" s="643"/>
      <c r="CT47" s="643"/>
      <c r="CU47" s="643"/>
      <c r="CV47" s="643"/>
      <c r="CW47" s="643"/>
      <c r="CX47" s="643"/>
      <c r="CY47" s="644"/>
      <c r="CZ47" s="615">
        <v>0</v>
      </c>
      <c r="DA47" s="640"/>
      <c r="DB47" s="640"/>
      <c r="DC47" s="645"/>
      <c r="DD47" s="619">
        <v>110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7025057</v>
      </c>
      <c r="CS49" s="669"/>
      <c r="CT49" s="669"/>
      <c r="CU49" s="669"/>
      <c r="CV49" s="669"/>
      <c r="CW49" s="669"/>
      <c r="CX49" s="669"/>
      <c r="CY49" s="698"/>
      <c r="CZ49" s="690">
        <v>100</v>
      </c>
      <c r="DA49" s="699"/>
      <c r="DB49" s="699"/>
      <c r="DC49" s="700"/>
      <c r="DD49" s="701">
        <v>5515526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1EBBdt2k0yJAi+/WxmUB6M9orBD0Dkxu+3JhzQZuOYXjjjqwl6VMclyu/LYVWBix+jD1tACMqUEsV1kIaKAPOQ==" saltValue="2p84wlH2hb+ope3lSyi/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7456</v>
      </c>
      <c r="R7" s="740"/>
      <c r="S7" s="740"/>
      <c r="T7" s="740"/>
      <c r="U7" s="740"/>
      <c r="V7" s="740">
        <v>6909</v>
      </c>
      <c r="W7" s="740"/>
      <c r="X7" s="740"/>
      <c r="Y7" s="740"/>
      <c r="Z7" s="740"/>
      <c r="AA7" s="740">
        <v>546</v>
      </c>
      <c r="AB7" s="740"/>
      <c r="AC7" s="740"/>
      <c r="AD7" s="740"/>
      <c r="AE7" s="741"/>
      <c r="AF7" s="742">
        <v>449</v>
      </c>
      <c r="AG7" s="743"/>
      <c r="AH7" s="743"/>
      <c r="AI7" s="743"/>
      <c r="AJ7" s="744"/>
      <c r="AK7" s="745">
        <v>626</v>
      </c>
      <c r="AL7" s="746"/>
      <c r="AM7" s="746"/>
      <c r="AN7" s="746"/>
      <c r="AO7" s="746"/>
      <c r="AP7" s="746">
        <v>7220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145</v>
      </c>
      <c r="R8" s="771"/>
      <c r="S8" s="771"/>
      <c r="T8" s="771"/>
      <c r="U8" s="771"/>
      <c r="V8" s="771">
        <v>131</v>
      </c>
      <c r="W8" s="771"/>
      <c r="X8" s="771"/>
      <c r="Y8" s="771"/>
      <c r="Z8" s="771"/>
      <c r="AA8" s="771">
        <v>14</v>
      </c>
      <c r="AB8" s="771"/>
      <c r="AC8" s="771"/>
      <c r="AD8" s="771"/>
      <c r="AE8" s="772"/>
      <c r="AF8" s="773">
        <v>14</v>
      </c>
      <c r="AG8" s="774"/>
      <c r="AH8" s="774"/>
      <c r="AI8" s="774"/>
      <c r="AJ8" s="775"/>
      <c r="AK8" s="756">
        <v>9</v>
      </c>
      <c r="AL8" s="757"/>
      <c r="AM8" s="757"/>
      <c r="AN8" s="757"/>
      <c r="AO8" s="757"/>
      <c r="AP8" s="757" t="s">
        <v>548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f>SUM(Q7:U8)</f>
        <v>7601</v>
      </c>
      <c r="R23" s="780"/>
      <c r="S23" s="780"/>
      <c r="T23" s="780"/>
      <c r="U23" s="780"/>
      <c r="V23" s="780">
        <f t="shared" ref="V23" si="0">SUM(V7:Z8)</f>
        <v>7040</v>
      </c>
      <c r="W23" s="780"/>
      <c r="X23" s="780"/>
      <c r="Y23" s="780"/>
      <c r="Z23" s="780"/>
      <c r="AA23" s="780">
        <f t="shared" ref="AA23" si="1">SUM(AA7:AE8)</f>
        <v>560</v>
      </c>
      <c r="AB23" s="780"/>
      <c r="AC23" s="780"/>
      <c r="AD23" s="780"/>
      <c r="AE23" s="781"/>
      <c r="AF23" s="782">
        <v>463</v>
      </c>
      <c r="AG23" s="780"/>
      <c r="AH23" s="780"/>
      <c r="AI23" s="780"/>
      <c r="AJ23" s="783"/>
      <c r="AK23" s="784"/>
      <c r="AL23" s="785"/>
      <c r="AM23" s="785"/>
      <c r="AN23" s="785"/>
      <c r="AO23" s="785"/>
      <c r="AP23" s="780">
        <v>7220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1236</v>
      </c>
      <c r="R28" s="810"/>
      <c r="S28" s="810"/>
      <c r="T28" s="810"/>
      <c r="U28" s="810"/>
      <c r="V28" s="810">
        <v>1177</v>
      </c>
      <c r="W28" s="810"/>
      <c r="X28" s="810"/>
      <c r="Y28" s="810"/>
      <c r="Z28" s="810"/>
      <c r="AA28" s="810">
        <v>59</v>
      </c>
      <c r="AB28" s="810"/>
      <c r="AC28" s="810"/>
      <c r="AD28" s="810"/>
      <c r="AE28" s="811"/>
      <c r="AF28" s="812">
        <v>59</v>
      </c>
      <c r="AG28" s="810"/>
      <c r="AH28" s="810"/>
      <c r="AI28" s="810"/>
      <c r="AJ28" s="813"/>
      <c r="AK28" s="814">
        <v>125</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357</v>
      </c>
      <c r="R29" s="771"/>
      <c r="S29" s="771"/>
      <c r="T29" s="771"/>
      <c r="U29" s="771"/>
      <c r="V29" s="771">
        <v>356</v>
      </c>
      <c r="W29" s="771"/>
      <c r="X29" s="771"/>
      <c r="Y29" s="771"/>
      <c r="Z29" s="771"/>
      <c r="AA29" s="771">
        <v>1</v>
      </c>
      <c r="AB29" s="771"/>
      <c r="AC29" s="771"/>
      <c r="AD29" s="771"/>
      <c r="AE29" s="772"/>
      <c r="AF29" s="773">
        <v>1</v>
      </c>
      <c r="AG29" s="774"/>
      <c r="AH29" s="774"/>
      <c r="AI29" s="774"/>
      <c r="AJ29" s="775"/>
      <c r="AK29" s="821">
        <v>208</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30</v>
      </c>
      <c r="R30" s="771"/>
      <c r="S30" s="771"/>
      <c r="T30" s="771"/>
      <c r="U30" s="771"/>
      <c r="V30" s="771">
        <v>26</v>
      </c>
      <c r="W30" s="771"/>
      <c r="X30" s="771"/>
      <c r="Y30" s="771"/>
      <c r="Z30" s="771"/>
      <c r="AA30" s="771">
        <v>4</v>
      </c>
      <c r="AB30" s="771"/>
      <c r="AC30" s="771"/>
      <c r="AD30" s="771"/>
      <c r="AE30" s="772"/>
      <c r="AF30" s="773">
        <v>4</v>
      </c>
      <c r="AG30" s="774"/>
      <c r="AH30" s="774"/>
      <c r="AI30" s="774"/>
      <c r="AJ30" s="775"/>
      <c r="AK30" s="821">
        <v>25</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282</v>
      </c>
      <c r="R31" s="771"/>
      <c r="S31" s="771"/>
      <c r="T31" s="771"/>
      <c r="U31" s="771"/>
      <c r="V31" s="771">
        <v>247</v>
      </c>
      <c r="W31" s="771"/>
      <c r="X31" s="771"/>
      <c r="Y31" s="771"/>
      <c r="Z31" s="771"/>
      <c r="AA31" s="771">
        <v>36</v>
      </c>
      <c r="AB31" s="771"/>
      <c r="AC31" s="771"/>
      <c r="AD31" s="771"/>
      <c r="AE31" s="772"/>
      <c r="AF31" s="773">
        <v>288</v>
      </c>
      <c r="AG31" s="774"/>
      <c r="AH31" s="774"/>
      <c r="AI31" s="774"/>
      <c r="AJ31" s="775"/>
      <c r="AK31" s="821">
        <v>31</v>
      </c>
      <c r="AL31" s="817"/>
      <c r="AM31" s="817"/>
      <c r="AN31" s="817"/>
      <c r="AO31" s="817"/>
      <c r="AP31" s="817">
        <v>539</v>
      </c>
      <c r="AQ31" s="817"/>
      <c r="AR31" s="817"/>
      <c r="AS31" s="817"/>
      <c r="AT31" s="817"/>
      <c r="AU31" s="817">
        <v>67</v>
      </c>
      <c r="AV31" s="817"/>
      <c r="AW31" s="817"/>
      <c r="AX31" s="817"/>
      <c r="AY31" s="817"/>
      <c r="AZ31" s="818" t="s">
        <v>548</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thickBot="1" x14ac:dyDescent="0.25">
      <c r="A32" s="225">
        <v>5</v>
      </c>
      <c r="B32" s="767" t="s">
        <v>394</v>
      </c>
      <c r="C32" s="768"/>
      <c r="D32" s="768"/>
      <c r="E32" s="768"/>
      <c r="F32" s="768"/>
      <c r="G32" s="768"/>
      <c r="H32" s="768"/>
      <c r="I32" s="768"/>
      <c r="J32" s="768"/>
      <c r="K32" s="768"/>
      <c r="L32" s="768"/>
      <c r="M32" s="768"/>
      <c r="N32" s="768"/>
      <c r="O32" s="768"/>
      <c r="P32" s="769"/>
      <c r="Q32" s="770">
        <v>142</v>
      </c>
      <c r="R32" s="771"/>
      <c r="S32" s="771"/>
      <c r="T32" s="771"/>
      <c r="U32" s="771"/>
      <c r="V32" s="771">
        <v>163</v>
      </c>
      <c r="W32" s="771"/>
      <c r="X32" s="771"/>
      <c r="Y32" s="771"/>
      <c r="Z32" s="771"/>
      <c r="AA32" s="771">
        <v>-21</v>
      </c>
      <c r="AB32" s="771"/>
      <c r="AC32" s="771"/>
      <c r="AD32" s="771"/>
      <c r="AE32" s="772"/>
      <c r="AF32" s="773">
        <v>72</v>
      </c>
      <c r="AG32" s="774"/>
      <c r="AH32" s="774"/>
      <c r="AI32" s="774"/>
      <c r="AJ32" s="775"/>
      <c r="AK32" s="821">
        <v>51</v>
      </c>
      <c r="AL32" s="817"/>
      <c r="AM32" s="817"/>
      <c r="AN32" s="817"/>
      <c r="AO32" s="817"/>
      <c r="AP32" s="817">
        <v>314</v>
      </c>
      <c r="AQ32" s="817"/>
      <c r="AR32" s="817"/>
      <c r="AS32" s="817"/>
      <c r="AT32" s="817"/>
      <c r="AU32" s="817">
        <v>139</v>
      </c>
      <c r="AV32" s="817"/>
      <c r="AW32" s="817"/>
      <c r="AX32" s="817"/>
      <c r="AY32" s="817"/>
      <c r="AZ32" s="818" t="s">
        <v>548</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hidden="1"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hidden="1"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hidden="1"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hidden="1"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hidden="1"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hidden="1"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hidden="1"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hidden="1"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hidden="1"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hidden="1"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hidden="1"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hidden="1"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hidden="1"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hidden="1"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hidden="1"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hidden="1"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hidden="1"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hidden="1"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hidden="1"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hidden="1"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hidden="1"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hidden="1"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hidden="1"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hidden="1"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hidden="1"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hidden="1"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hidden="1"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hidden="1"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hidden="1"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424</v>
      </c>
      <c r="AG63" s="831"/>
      <c r="AH63" s="831"/>
      <c r="AI63" s="831"/>
      <c r="AJ63" s="832"/>
      <c r="AK63" s="833"/>
      <c r="AL63" s="828"/>
      <c r="AM63" s="828"/>
      <c r="AN63" s="828"/>
      <c r="AO63" s="828"/>
      <c r="AP63" s="831">
        <v>853</v>
      </c>
      <c r="AQ63" s="831"/>
      <c r="AR63" s="831"/>
      <c r="AS63" s="831"/>
      <c r="AT63" s="831"/>
      <c r="AU63" s="831">
        <v>206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549</v>
      </c>
      <c r="C68" s="857"/>
      <c r="D68" s="857"/>
      <c r="E68" s="857"/>
      <c r="F68" s="857"/>
      <c r="G68" s="857"/>
      <c r="H68" s="857"/>
      <c r="I68" s="857"/>
      <c r="J68" s="857"/>
      <c r="K68" s="857"/>
      <c r="L68" s="857"/>
      <c r="M68" s="857"/>
      <c r="N68" s="857"/>
      <c r="O68" s="857"/>
      <c r="P68" s="858"/>
      <c r="Q68" s="859">
        <v>313</v>
      </c>
      <c r="R68" s="853"/>
      <c r="S68" s="853"/>
      <c r="T68" s="853"/>
      <c r="U68" s="853"/>
      <c r="V68" s="853">
        <v>303</v>
      </c>
      <c r="W68" s="853"/>
      <c r="X68" s="853"/>
      <c r="Y68" s="853"/>
      <c r="Z68" s="853"/>
      <c r="AA68" s="853">
        <v>10</v>
      </c>
      <c r="AB68" s="853"/>
      <c r="AC68" s="853"/>
      <c r="AD68" s="853"/>
      <c r="AE68" s="853"/>
      <c r="AF68" s="853">
        <v>10</v>
      </c>
      <c r="AG68" s="853"/>
      <c r="AH68" s="853"/>
      <c r="AI68" s="853"/>
      <c r="AJ68" s="853"/>
      <c r="AK68" s="853">
        <v>82</v>
      </c>
      <c r="AL68" s="853"/>
      <c r="AM68" s="853"/>
      <c r="AN68" s="853"/>
      <c r="AO68" s="853"/>
      <c r="AP68" s="853" t="s">
        <v>548</v>
      </c>
      <c r="AQ68" s="853"/>
      <c r="AR68" s="853"/>
      <c r="AS68" s="853"/>
      <c r="AT68" s="853"/>
      <c r="AU68" s="853" t="s">
        <v>548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550</v>
      </c>
      <c r="C69" s="861"/>
      <c r="D69" s="861"/>
      <c r="E69" s="861"/>
      <c r="F69" s="861"/>
      <c r="G69" s="861"/>
      <c r="H69" s="861"/>
      <c r="I69" s="861"/>
      <c r="J69" s="861"/>
      <c r="K69" s="861"/>
      <c r="L69" s="861"/>
      <c r="M69" s="861"/>
      <c r="N69" s="861"/>
      <c r="O69" s="861"/>
      <c r="P69" s="862"/>
      <c r="Q69" s="863">
        <v>64</v>
      </c>
      <c r="R69" s="817"/>
      <c r="S69" s="817"/>
      <c r="T69" s="817"/>
      <c r="U69" s="817"/>
      <c r="V69" s="817">
        <v>62</v>
      </c>
      <c r="W69" s="817"/>
      <c r="X69" s="817"/>
      <c r="Y69" s="817"/>
      <c r="Z69" s="817"/>
      <c r="AA69" s="817">
        <v>2</v>
      </c>
      <c r="AB69" s="817"/>
      <c r="AC69" s="817"/>
      <c r="AD69" s="817"/>
      <c r="AE69" s="817"/>
      <c r="AF69" s="817">
        <v>2</v>
      </c>
      <c r="AG69" s="817"/>
      <c r="AH69" s="817"/>
      <c r="AI69" s="817"/>
      <c r="AJ69" s="817"/>
      <c r="AK69" s="817" t="s">
        <v>548</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551</v>
      </c>
      <c r="C70" s="861"/>
      <c r="D70" s="861"/>
      <c r="E70" s="861"/>
      <c r="F70" s="861"/>
      <c r="G70" s="861"/>
      <c r="H70" s="861"/>
      <c r="I70" s="861"/>
      <c r="J70" s="861"/>
      <c r="K70" s="861"/>
      <c r="L70" s="861"/>
      <c r="M70" s="861"/>
      <c r="N70" s="861"/>
      <c r="O70" s="861"/>
      <c r="P70" s="862"/>
      <c r="Q70" s="863">
        <v>134</v>
      </c>
      <c r="R70" s="817"/>
      <c r="S70" s="817"/>
      <c r="T70" s="817"/>
      <c r="U70" s="817"/>
      <c r="V70" s="817">
        <v>120</v>
      </c>
      <c r="W70" s="817"/>
      <c r="X70" s="817"/>
      <c r="Y70" s="817"/>
      <c r="Z70" s="817"/>
      <c r="AA70" s="817">
        <v>14</v>
      </c>
      <c r="AB70" s="817"/>
      <c r="AC70" s="817"/>
      <c r="AD70" s="817"/>
      <c r="AE70" s="817"/>
      <c r="AF70" s="817">
        <v>14</v>
      </c>
      <c r="AG70" s="817"/>
      <c r="AH70" s="817"/>
      <c r="AI70" s="817"/>
      <c r="AJ70" s="817"/>
      <c r="AK70" s="817" t="s">
        <v>548</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552</v>
      </c>
      <c r="C71" s="861"/>
      <c r="D71" s="861"/>
      <c r="E71" s="861"/>
      <c r="F71" s="861"/>
      <c r="G71" s="861"/>
      <c r="H71" s="861"/>
      <c r="I71" s="861"/>
      <c r="J71" s="861"/>
      <c r="K71" s="861"/>
      <c r="L71" s="861"/>
      <c r="M71" s="861"/>
      <c r="N71" s="861"/>
      <c r="O71" s="861"/>
      <c r="P71" s="862"/>
      <c r="Q71" s="863">
        <v>7</v>
      </c>
      <c r="R71" s="817"/>
      <c r="S71" s="817"/>
      <c r="T71" s="817"/>
      <c r="U71" s="817"/>
      <c r="V71" s="817">
        <v>5</v>
      </c>
      <c r="W71" s="817"/>
      <c r="X71" s="817"/>
      <c r="Y71" s="817"/>
      <c r="Z71" s="817"/>
      <c r="AA71" s="817">
        <v>2</v>
      </c>
      <c r="AB71" s="817"/>
      <c r="AC71" s="817"/>
      <c r="AD71" s="817"/>
      <c r="AE71" s="817"/>
      <c r="AF71" s="817">
        <v>2</v>
      </c>
      <c r="AG71" s="817"/>
      <c r="AH71" s="817"/>
      <c r="AI71" s="817"/>
      <c r="AJ71" s="817"/>
      <c r="AK71" s="817" t="s">
        <v>548</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553</v>
      </c>
      <c r="C72" s="861"/>
      <c r="D72" s="861"/>
      <c r="E72" s="861"/>
      <c r="F72" s="861"/>
      <c r="G72" s="861"/>
      <c r="H72" s="861"/>
      <c r="I72" s="861"/>
      <c r="J72" s="861"/>
      <c r="K72" s="861"/>
      <c r="L72" s="861"/>
      <c r="M72" s="861"/>
      <c r="N72" s="861"/>
      <c r="O72" s="861"/>
      <c r="P72" s="862"/>
      <c r="Q72" s="863">
        <v>6749</v>
      </c>
      <c r="R72" s="817"/>
      <c r="S72" s="817"/>
      <c r="T72" s="817"/>
      <c r="U72" s="817"/>
      <c r="V72" s="817">
        <v>5729</v>
      </c>
      <c r="W72" s="817"/>
      <c r="X72" s="817"/>
      <c r="Y72" s="817"/>
      <c r="Z72" s="817"/>
      <c r="AA72" s="817">
        <v>1019</v>
      </c>
      <c r="AB72" s="817"/>
      <c r="AC72" s="817"/>
      <c r="AD72" s="817"/>
      <c r="AE72" s="817"/>
      <c r="AF72" s="817">
        <v>1019</v>
      </c>
      <c r="AG72" s="817"/>
      <c r="AH72" s="817"/>
      <c r="AI72" s="817"/>
      <c r="AJ72" s="817"/>
      <c r="AK72" s="817">
        <v>17</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554</v>
      </c>
      <c r="C73" s="861"/>
      <c r="D73" s="861"/>
      <c r="E73" s="861"/>
      <c r="F73" s="861"/>
      <c r="G73" s="861"/>
      <c r="H73" s="861"/>
      <c r="I73" s="861"/>
      <c r="J73" s="861"/>
      <c r="K73" s="861"/>
      <c r="L73" s="861"/>
      <c r="M73" s="861"/>
      <c r="N73" s="861"/>
      <c r="O73" s="861"/>
      <c r="P73" s="862"/>
      <c r="Q73" s="863">
        <v>223</v>
      </c>
      <c r="R73" s="817"/>
      <c r="S73" s="817"/>
      <c r="T73" s="817"/>
      <c r="U73" s="817"/>
      <c r="V73" s="817">
        <v>213</v>
      </c>
      <c r="W73" s="817"/>
      <c r="X73" s="817"/>
      <c r="Y73" s="817"/>
      <c r="Z73" s="817"/>
      <c r="AA73" s="817">
        <v>10</v>
      </c>
      <c r="AB73" s="817"/>
      <c r="AC73" s="817"/>
      <c r="AD73" s="817"/>
      <c r="AE73" s="817"/>
      <c r="AF73" s="817">
        <v>10</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555</v>
      </c>
      <c r="C74" s="861"/>
      <c r="D74" s="861"/>
      <c r="E74" s="861"/>
      <c r="F74" s="861"/>
      <c r="G74" s="861"/>
      <c r="H74" s="861"/>
      <c r="I74" s="861"/>
      <c r="J74" s="861"/>
      <c r="K74" s="861"/>
      <c r="L74" s="861"/>
      <c r="M74" s="861"/>
      <c r="N74" s="861"/>
      <c r="O74" s="861"/>
      <c r="P74" s="862"/>
      <c r="Q74" s="863">
        <v>5</v>
      </c>
      <c r="R74" s="817"/>
      <c r="S74" s="817"/>
      <c r="T74" s="817"/>
      <c r="U74" s="817"/>
      <c r="V74" s="817">
        <v>2</v>
      </c>
      <c r="W74" s="817"/>
      <c r="X74" s="817"/>
      <c r="Y74" s="817"/>
      <c r="Z74" s="817"/>
      <c r="AA74" s="817">
        <v>2</v>
      </c>
      <c r="AB74" s="817"/>
      <c r="AC74" s="817"/>
      <c r="AD74" s="817"/>
      <c r="AE74" s="817"/>
      <c r="AF74" s="817">
        <v>2</v>
      </c>
      <c r="AG74" s="817"/>
      <c r="AH74" s="817"/>
      <c r="AI74" s="817"/>
      <c r="AJ74" s="817"/>
      <c r="AK74" s="817">
        <v>0</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556</v>
      </c>
      <c r="C75" s="861"/>
      <c r="D75" s="861"/>
      <c r="E75" s="861"/>
      <c r="F75" s="861"/>
      <c r="G75" s="861"/>
      <c r="H75" s="861"/>
      <c r="I75" s="861"/>
      <c r="J75" s="861"/>
      <c r="K75" s="861"/>
      <c r="L75" s="861"/>
      <c r="M75" s="861"/>
      <c r="N75" s="861"/>
      <c r="O75" s="861"/>
      <c r="P75" s="862"/>
      <c r="Q75" s="864">
        <v>258</v>
      </c>
      <c r="R75" s="865"/>
      <c r="S75" s="865"/>
      <c r="T75" s="865"/>
      <c r="U75" s="821"/>
      <c r="V75" s="866">
        <v>174</v>
      </c>
      <c r="W75" s="865"/>
      <c r="X75" s="865"/>
      <c r="Y75" s="865"/>
      <c r="Z75" s="821"/>
      <c r="AA75" s="866">
        <v>84</v>
      </c>
      <c r="AB75" s="865"/>
      <c r="AC75" s="865"/>
      <c r="AD75" s="865"/>
      <c r="AE75" s="821"/>
      <c r="AF75" s="866">
        <v>84</v>
      </c>
      <c r="AG75" s="865"/>
      <c r="AH75" s="865"/>
      <c r="AI75" s="865"/>
      <c r="AJ75" s="821"/>
      <c r="AK75" s="866" t="s">
        <v>548</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557</v>
      </c>
      <c r="C76" s="861"/>
      <c r="D76" s="861"/>
      <c r="E76" s="861"/>
      <c r="F76" s="861"/>
      <c r="G76" s="861"/>
      <c r="H76" s="861"/>
      <c r="I76" s="861"/>
      <c r="J76" s="861"/>
      <c r="K76" s="861"/>
      <c r="L76" s="861"/>
      <c r="M76" s="861"/>
      <c r="N76" s="861"/>
      <c r="O76" s="861"/>
      <c r="P76" s="862"/>
      <c r="Q76" s="864">
        <v>46</v>
      </c>
      <c r="R76" s="865"/>
      <c r="S76" s="865"/>
      <c r="T76" s="865"/>
      <c r="U76" s="821"/>
      <c r="V76" s="866">
        <v>25</v>
      </c>
      <c r="W76" s="865"/>
      <c r="X76" s="865"/>
      <c r="Y76" s="865"/>
      <c r="Z76" s="821"/>
      <c r="AA76" s="866">
        <v>22</v>
      </c>
      <c r="AB76" s="865"/>
      <c r="AC76" s="865"/>
      <c r="AD76" s="865"/>
      <c r="AE76" s="821"/>
      <c r="AF76" s="866">
        <v>22</v>
      </c>
      <c r="AG76" s="865"/>
      <c r="AH76" s="865"/>
      <c r="AI76" s="865"/>
      <c r="AJ76" s="821"/>
      <c r="AK76" s="866" t="s">
        <v>548</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558</v>
      </c>
      <c r="C77" s="861"/>
      <c r="D77" s="861"/>
      <c r="E77" s="861"/>
      <c r="F77" s="861"/>
      <c r="G77" s="861"/>
      <c r="H77" s="861"/>
      <c r="I77" s="861"/>
      <c r="J77" s="861"/>
      <c r="K77" s="861"/>
      <c r="L77" s="861"/>
      <c r="M77" s="861"/>
      <c r="N77" s="861"/>
      <c r="O77" s="861"/>
      <c r="P77" s="862"/>
      <c r="Q77" s="864">
        <v>247</v>
      </c>
      <c r="R77" s="865"/>
      <c r="S77" s="865"/>
      <c r="T77" s="865"/>
      <c r="U77" s="821"/>
      <c r="V77" s="866">
        <v>243</v>
      </c>
      <c r="W77" s="865"/>
      <c r="X77" s="865"/>
      <c r="Y77" s="865"/>
      <c r="Z77" s="821"/>
      <c r="AA77" s="866">
        <v>4</v>
      </c>
      <c r="AB77" s="865"/>
      <c r="AC77" s="865"/>
      <c r="AD77" s="865"/>
      <c r="AE77" s="821"/>
      <c r="AF77" s="866">
        <v>4</v>
      </c>
      <c r="AG77" s="865"/>
      <c r="AH77" s="865"/>
      <c r="AI77" s="865"/>
      <c r="AJ77" s="821"/>
      <c r="AK77" s="866">
        <v>12</v>
      </c>
      <c r="AL77" s="865"/>
      <c r="AM77" s="865"/>
      <c r="AN77" s="865"/>
      <c r="AO77" s="821"/>
      <c r="AP77" s="866" t="s">
        <v>548</v>
      </c>
      <c r="AQ77" s="865"/>
      <c r="AR77" s="865"/>
      <c r="AS77" s="865"/>
      <c r="AT77" s="821"/>
      <c r="AU77" s="866" t="s">
        <v>548</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559</v>
      </c>
      <c r="C78" s="861"/>
      <c r="D78" s="861"/>
      <c r="E78" s="861"/>
      <c r="F78" s="861"/>
      <c r="G78" s="861"/>
      <c r="H78" s="861"/>
      <c r="I78" s="861"/>
      <c r="J78" s="861"/>
      <c r="K78" s="861"/>
      <c r="L78" s="861"/>
      <c r="M78" s="861"/>
      <c r="N78" s="861"/>
      <c r="O78" s="861"/>
      <c r="P78" s="862"/>
      <c r="Q78" s="863">
        <v>261956</v>
      </c>
      <c r="R78" s="817"/>
      <c r="S78" s="817"/>
      <c r="T78" s="817"/>
      <c r="U78" s="817"/>
      <c r="V78" s="817">
        <v>256155</v>
      </c>
      <c r="W78" s="817"/>
      <c r="X78" s="817"/>
      <c r="Y78" s="817"/>
      <c r="Z78" s="817"/>
      <c r="AA78" s="817">
        <v>5801</v>
      </c>
      <c r="AB78" s="817"/>
      <c r="AC78" s="817"/>
      <c r="AD78" s="817"/>
      <c r="AE78" s="817"/>
      <c r="AF78" s="817">
        <v>5801</v>
      </c>
      <c r="AG78" s="817"/>
      <c r="AH78" s="817"/>
      <c r="AI78" s="817"/>
      <c r="AJ78" s="817"/>
      <c r="AK78" s="817" t="s">
        <v>548</v>
      </c>
      <c r="AL78" s="817"/>
      <c r="AM78" s="817"/>
      <c r="AN78" s="817"/>
      <c r="AO78" s="817"/>
      <c r="AP78" s="817" t="s">
        <v>548</v>
      </c>
      <c r="AQ78" s="817"/>
      <c r="AR78" s="817"/>
      <c r="AS78" s="817"/>
      <c r="AT78" s="817"/>
      <c r="AU78" s="817" t="s">
        <v>548</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560</v>
      </c>
      <c r="C79" s="861"/>
      <c r="D79" s="861"/>
      <c r="E79" s="861"/>
      <c r="F79" s="861"/>
      <c r="G79" s="861"/>
      <c r="H79" s="861"/>
      <c r="I79" s="861"/>
      <c r="J79" s="861"/>
      <c r="K79" s="861"/>
      <c r="L79" s="861"/>
      <c r="M79" s="861"/>
      <c r="N79" s="861"/>
      <c r="O79" s="861"/>
      <c r="P79" s="862"/>
      <c r="Q79" s="863">
        <v>166</v>
      </c>
      <c r="R79" s="817"/>
      <c r="S79" s="817"/>
      <c r="T79" s="817"/>
      <c r="U79" s="817"/>
      <c r="V79" s="817">
        <v>164</v>
      </c>
      <c r="W79" s="817"/>
      <c r="X79" s="817"/>
      <c r="Y79" s="817"/>
      <c r="Z79" s="817"/>
      <c r="AA79" s="817">
        <v>2</v>
      </c>
      <c r="AB79" s="817"/>
      <c r="AC79" s="817"/>
      <c r="AD79" s="817"/>
      <c r="AE79" s="817"/>
      <c r="AF79" s="817">
        <v>2</v>
      </c>
      <c r="AG79" s="817"/>
      <c r="AH79" s="817"/>
      <c r="AI79" s="817"/>
      <c r="AJ79" s="817"/>
      <c r="AK79" s="817">
        <v>10</v>
      </c>
      <c r="AL79" s="817"/>
      <c r="AM79" s="817"/>
      <c r="AN79" s="817"/>
      <c r="AO79" s="817"/>
      <c r="AP79" s="817" t="s">
        <v>548</v>
      </c>
      <c r="AQ79" s="817"/>
      <c r="AR79" s="817"/>
      <c r="AS79" s="817"/>
      <c r="AT79" s="817"/>
      <c r="AU79" s="817" t="s">
        <v>548</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t="s">
        <v>561</v>
      </c>
      <c r="C80" s="861"/>
      <c r="D80" s="861"/>
      <c r="E80" s="861"/>
      <c r="F80" s="861"/>
      <c r="G80" s="861"/>
      <c r="H80" s="861"/>
      <c r="I80" s="861"/>
      <c r="J80" s="861"/>
      <c r="K80" s="861"/>
      <c r="L80" s="861"/>
      <c r="M80" s="861"/>
      <c r="N80" s="861"/>
      <c r="O80" s="861"/>
      <c r="P80" s="862"/>
      <c r="Q80" s="863">
        <v>14</v>
      </c>
      <c r="R80" s="817"/>
      <c r="S80" s="817"/>
      <c r="T80" s="817"/>
      <c r="U80" s="817"/>
      <c r="V80" s="817">
        <v>14</v>
      </c>
      <c r="W80" s="817"/>
      <c r="X80" s="817"/>
      <c r="Y80" s="817"/>
      <c r="Z80" s="817"/>
      <c r="AA80" s="817">
        <v>0</v>
      </c>
      <c r="AB80" s="817"/>
      <c r="AC80" s="817"/>
      <c r="AD80" s="817"/>
      <c r="AE80" s="817"/>
      <c r="AF80" s="817">
        <v>0</v>
      </c>
      <c r="AG80" s="817"/>
      <c r="AH80" s="817"/>
      <c r="AI80" s="817"/>
      <c r="AJ80" s="817"/>
      <c r="AK80" s="817" t="s">
        <v>548</v>
      </c>
      <c r="AL80" s="817"/>
      <c r="AM80" s="817"/>
      <c r="AN80" s="817"/>
      <c r="AO80" s="817"/>
      <c r="AP80" s="817" t="s">
        <v>548</v>
      </c>
      <c r="AQ80" s="817"/>
      <c r="AR80" s="817"/>
      <c r="AS80" s="817"/>
      <c r="AT80" s="817"/>
      <c r="AU80" s="817" t="s">
        <v>548</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t="s">
        <v>562</v>
      </c>
      <c r="C81" s="861"/>
      <c r="D81" s="861"/>
      <c r="E81" s="861"/>
      <c r="F81" s="861"/>
      <c r="G81" s="861"/>
      <c r="H81" s="861"/>
      <c r="I81" s="861"/>
      <c r="J81" s="861"/>
      <c r="K81" s="861"/>
      <c r="L81" s="861"/>
      <c r="M81" s="861"/>
      <c r="N81" s="861"/>
      <c r="O81" s="861"/>
      <c r="P81" s="862"/>
      <c r="Q81" s="863">
        <v>537</v>
      </c>
      <c r="R81" s="817"/>
      <c r="S81" s="817"/>
      <c r="T81" s="817"/>
      <c r="U81" s="817"/>
      <c r="V81" s="817">
        <v>529</v>
      </c>
      <c r="W81" s="817"/>
      <c r="X81" s="817"/>
      <c r="Y81" s="817"/>
      <c r="Z81" s="817"/>
      <c r="AA81" s="817">
        <v>8</v>
      </c>
      <c r="AB81" s="817"/>
      <c r="AC81" s="817"/>
      <c r="AD81" s="817"/>
      <c r="AE81" s="817"/>
      <c r="AF81" s="817">
        <v>8</v>
      </c>
      <c r="AG81" s="817"/>
      <c r="AH81" s="817"/>
      <c r="AI81" s="817"/>
      <c r="AJ81" s="817"/>
      <c r="AK81" s="817">
        <v>139</v>
      </c>
      <c r="AL81" s="817"/>
      <c r="AM81" s="817"/>
      <c r="AN81" s="817"/>
      <c r="AO81" s="817"/>
      <c r="AP81" s="817" t="s">
        <v>548</v>
      </c>
      <c r="AQ81" s="817"/>
      <c r="AR81" s="817"/>
      <c r="AS81" s="817"/>
      <c r="AT81" s="817"/>
      <c r="AU81" s="817" t="s">
        <v>548</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t="s">
        <v>563</v>
      </c>
      <c r="C82" s="861"/>
      <c r="D82" s="861"/>
      <c r="E82" s="861"/>
      <c r="F82" s="861"/>
      <c r="G82" s="861"/>
      <c r="H82" s="861"/>
      <c r="I82" s="861"/>
      <c r="J82" s="861"/>
      <c r="K82" s="861"/>
      <c r="L82" s="861"/>
      <c r="M82" s="861"/>
      <c r="N82" s="861"/>
      <c r="O82" s="861"/>
      <c r="P82" s="862"/>
      <c r="Q82" s="863">
        <v>294</v>
      </c>
      <c r="R82" s="817"/>
      <c r="S82" s="817"/>
      <c r="T82" s="817"/>
      <c r="U82" s="817"/>
      <c r="V82" s="817">
        <v>292</v>
      </c>
      <c r="W82" s="817"/>
      <c r="X82" s="817"/>
      <c r="Y82" s="817"/>
      <c r="Z82" s="817"/>
      <c r="AA82" s="817">
        <v>2</v>
      </c>
      <c r="AB82" s="817"/>
      <c r="AC82" s="817"/>
      <c r="AD82" s="817"/>
      <c r="AE82" s="817"/>
      <c r="AF82" s="817">
        <v>2</v>
      </c>
      <c r="AG82" s="817"/>
      <c r="AH82" s="817"/>
      <c r="AI82" s="817"/>
      <c r="AJ82" s="817"/>
      <c r="AK82" s="817">
        <v>13</v>
      </c>
      <c r="AL82" s="817"/>
      <c r="AM82" s="817"/>
      <c r="AN82" s="817"/>
      <c r="AO82" s="817"/>
      <c r="AP82" s="817">
        <v>76</v>
      </c>
      <c r="AQ82" s="817"/>
      <c r="AR82" s="817"/>
      <c r="AS82" s="817"/>
      <c r="AT82" s="817"/>
      <c r="AU82" s="817" t="s">
        <v>548</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t="s">
        <v>564</v>
      </c>
      <c r="C83" s="861"/>
      <c r="D83" s="861"/>
      <c r="E83" s="861"/>
      <c r="F83" s="861"/>
      <c r="G83" s="861"/>
      <c r="H83" s="861"/>
      <c r="I83" s="861"/>
      <c r="J83" s="861"/>
      <c r="K83" s="861"/>
      <c r="L83" s="861"/>
      <c r="M83" s="861"/>
      <c r="N83" s="861"/>
      <c r="O83" s="861"/>
      <c r="P83" s="862"/>
      <c r="Q83" s="863">
        <v>1122</v>
      </c>
      <c r="R83" s="817"/>
      <c r="S83" s="817"/>
      <c r="T83" s="817"/>
      <c r="U83" s="817"/>
      <c r="V83" s="817">
        <v>1112</v>
      </c>
      <c r="W83" s="817"/>
      <c r="X83" s="817"/>
      <c r="Y83" s="817"/>
      <c r="Z83" s="817"/>
      <c r="AA83" s="817">
        <v>10</v>
      </c>
      <c r="AB83" s="817"/>
      <c r="AC83" s="817"/>
      <c r="AD83" s="817"/>
      <c r="AE83" s="817"/>
      <c r="AF83" s="817">
        <v>10</v>
      </c>
      <c r="AG83" s="817"/>
      <c r="AH83" s="817"/>
      <c r="AI83" s="817"/>
      <c r="AJ83" s="817"/>
      <c r="AK83" s="817">
        <v>87</v>
      </c>
      <c r="AL83" s="817"/>
      <c r="AM83" s="817"/>
      <c r="AN83" s="817"/>
      <c r="AO83" s="817"/>
      <c r="AP83" s="817" t="s">
        <v>548</v>
      </c>
      <c r="AQ83" s="817"/>
      <c r="AR83" s="817"/>
      <c r="AS83" s="817"/>
      <c r="AT83" s="817"/>
      <c r="AU83" s="817" t="s">
        <v>548</v>
      </c>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t="s">
        <v>565</v>
      </c>
      <c r="C84" s="861"/>
      <c r="D84" s="861"/>
      <c r="E84" s="861"/>
      <c r="F84" s="861"/>
      <c r="G84" s="861"/>
      <c r="H84" s="861"/>
      <c r="I84" s="861"/>
      <c r="J84" s="861"/>
      <c r="K84" s="861"/>
      <c r="L84" s="861"/>
      <c r="M84" s="861"/>
      <c r="N84" s="861"/>
      <c r="O84" s="861"/>
      <c r="P84" s="862"/>
      <c r="Q84" s="863">
        <v>6454</v>
      </c>
      <c r="R84" s="817"/>
      <c r="S84" s="817"/>
      <c r="T84" s="817"/>
      <c r="U84" s="817"/>
      <c r="V84" s="817">
        <v>6072</v>
      </c>
      <c r="W84" s="817"/>
      <c r="X84" s="817"/>
      <c r="Y84" s="817"/>
      <c r="Z84" s="817"/>
      <c r="AA84" s="817">
        <v>382</v>
      </c>
      <c r="AB84" s="817"/>
      <c r="AC84" s="817"/>
      <c r="AD84" s="817"/>
      <c r="AE84" s="817"/>
      <c r="AF84" s="817">
        <v>382</v>
      </c>
      <c r="AG84" s="817"/>
      <c r="AH84" s="817"/>
      <c r="AI84" s="817"/>
      <c r="AJ84" s="817"/>
      <c r="AK84" s="817">
        <v>949</v>
      </c>
      <c r="AL84" s="817"/>
      <c r="AM84" s="817"/>
      <c r="AN84" s="817"/>
      <c r="AO84" s="817"/>
      <c r="AP84" s="817" t="s">
        <v>548</v>
      </c>
      <c r="AQ84" s="817"/>
      <c r="AR84" s="817"/>
      <c r="AS84" s="817"/>
      <c r="AT84" s="817"/>
      <c r="AU84" s="817" t="s">
        <v>548</v>
      </c>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t="s">
        <v>566</v>
      </c>
      <c r="C85" s="861"/>
      <c r="D85" s="861"/>
      <c r="E85" s="861"/>
      <c r="F85" s="861"/>
      <c r="G85" s="861"/>
      <c r="H85" s="861"/>
      <c r="I85" s="861"/>
      <c r="J85" s="861"/>
      <c r="K85" s="861"/>
      <c r="L85" s="861"/>
      <c r="M85" s="861"/>
      <c r="N85" s="861"/>
      <c r="O85" s="861"/>
      <c r="P85" s="862"/>
      <c r="Q85" s="863">
        <v>2324</v>
      </c>
      <c r="R85" s="817"/>
      <c r="S85" s="817"/>
      <c r="T85" s="817"/>
      <c r="U85" s="817"/>
      <c r="V85" s="817">
        <v>900</v>
      </c>
      <c r="W85" s="817"/>
      <c r="X85" s="817"/>
      <c r="Y85" s="817"/>
      <c r="Z85" s="817"/>
      <c r="AA85" s="817">
        <v>1424</v>
      </c>
      <c r="AB85" s="817"/>
      <c r="AC85" s="817"/>
      <c r="AD85" s="817"/>
      <c r="AE85" s="817"/>
      <c r="AF85" s="817">
        <v>1424</v>
      </c>
      <c r="AG85" s="817"/>
      <c r="AH85" s="817"/>
      <c r="AI85" s="817"/>
      <c r="AJ85" s="817"/>
      <c r="AK85" s="817" t="s">
        <v>548</v>
      </c>
      <c r="AL85" s="817"/>
      <c r="AM85" s="817"/>
      <c r="AN85" s="817"/>
      <c r="AO85" s="817"/>
      <c r="AP85" s="817">
        <v>2779</v>
      </c>
      <c r="AQ85" s="817"/>
      <c r="AR85" s="817"/>
      <c r="AS85" s="817"/>
      <c r="AT85" s="817"/>
      <c r="AU85" s="817">
        <v>403</v>
      </c>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t="s">
        <v>567</v>
      </c>
      <c r="C86" s="861"/>
      <c r="D86" s="861"/>
      <c r="E86" s="861"/>
      <c r="F86" s="861"/>
      <c r="G86" s="861"/>
      <c r="H86" s="861"/>
      <c r="I86" s="861"/>
      <c r="J86" s="861"/>
      <c r="K86" s="861"/>
      <c r="L86" s="861"/>
      <c r="M86" s="861"/>
      <c r="N86" s="861"/>
      <c r="O86" s="861"/>
      <c r="P86" s="862"/>
      <c r="Q86" s="863">
        <v>318</v>
      </c>
      <c r="R86" s="817"/>
      <c r="S86" s="817"/>
      <c r="T86" s="817"/>
      <c r="U86" s="817"/>
      <c r="V86" s="817">
        <v>243</v>
      </c>
      <c r="W86" s="817"/>
      <c r="X86" s="817"/>
      <c r="Y86" s="817"/>
      <c r="Z86" s="817"/>
      <c r="AA86" s="817">
        <v>76</v>
      </c>
      <c r="AB86" s="817"/>
      <c r="AC86" s="817"/>
      <c r="AD86" s="817"/>
      <c r="AE86" s="817"/>
      <c r="AF86" s="817">
        <v>76</v>
      </c>
      <c r="AG86" s="817"/>
      <c r="AH86" s="817"/>
      <c r="AI86" s="817"/>
      <c r="AJ86" s="817"/>
      <c r="AK86" s="817" t="s">
        <v>548</v>
      </c>
      <c r="AL86" s="817"/>
      <c r="AM86" s="817"/>
      <c r="AN86" s="817"/>
      <c r="AO86" s="817"/>
      <c r="AP86" s="817" t="s">
        <v>548</v>
      </c>
      <c r="AQ86" s="817"/>
      <c r="AR86" s="817"/>
      <c r="AS86" s="817"/>
      <c r="AT86" s="817"/>
      <c r="AU86" s="817" t="s">
        <v>548</v>
      </c>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t="s">
        <v>568</v>
      </c>
      <c r="C87" s="868"/>
      <c r="D87" s="868"/>
      <c r="E87" s="868"/>
      <c r="F87" s="868"/>
      <c r="G87" s="868"/>
      <c r="H87" s="868"/>
      <c r="I87" s="868"/>
      <c r="J87" s="868"/>
      <c r="K87" s="868"/>
      <c r="L87" s="868"/>
      <c r="M87" s="868"/>
      <c r="N87" s="868"/>
      <c r="O87" s="868"/>
      <c r="P87" s="869"/>
      <c r="Q87" s="870">
        <v>187</v>
      </c>
      <c r="R87" s="871"/>
      <c r="S87" s="871"/>
      <c r="T87" s="871"/>
      <c r="U87" s="871"/>
      <c r="V87" s="871">
        <v>177</v>
      </c>
      <c r="W87" s="871"/>
      <c r="X87" s="871"/>
      <c r="Y87" s="871"/>
      <c r="Z87" s="871"/>
      <c r="AA87" s="871">
        <v>10</v>
      </c>
      <c r="AB87" s="871"/>
      <c r="AC87" s="871"/>
      <c r="AD87" s="871"/>
      <c r="AE87" s="871"/>
      <c r="AF87" s="871">
        <v>10</v>
      </c>
      <c r="AG87" s="871"/>
      <c r="AH87" s="871"/>
      <c r="AI87" s="871"/>
      <c r="AJ87" s="871"/>
      <c r="AK87" s="871" t="s">
        <v>548</v>
      </c>
      <c r="AL87" s="871"/>
      <c r="AM87" s="871"/>
      <c r="AN87" s="871"/>
      <c r="AO87" s="871"/>
      <c r="AP87" s="871" t="s">
        <v>548</v>
      </c>
      <c r="AQ87" s="871"/>
      <c r="AR87" s="871"/>
      <c r="AS87" s="871"/>
      <c r="AT87" s="871"/>
      <c r="AU87" s="871" t="s">
        <v>548</v>
      </c>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8884</v>
      </c>
      <c r="AG88" s="831"/>
      <c r="AH88" s="831"/>
      <c r="AI88" s="831"/>
      <c r="AJ88" s="831"/>
      <c r="AK88" s="828"/>
      <c r="AL88" s="828"/>
      <c r="AM88" s="828"/>
      <c r="AN88" s="828"/>
      <c r="AO88" s="828"/>
      <c r="AP88" s="831">
        <v>2855</v>
      </c>
      <c r="AQ88" s="831"/>
      <c r="AR88" s="831"/>
      <c r="AS88" s="831"/>
      <c r="AT88" s="831"/>
      <c r="AU88" s="831">
        <v>403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1028280</v>
      </c>
      <c r="AB110" s="887"/>
      <c r="AC110" s="887"/>
      <c r="AD110" s="887"/>
      <c r="AE110" s="888"/>
      <c r="AF110" s="889">
        <v>995253</v>
      </c>
      <c r="AG110" s="887"/>
      <c r="AH110" s="887"/>
      <c r="AI110" s="887"/>
      <c r="AJ110" s="888"/>
      <c r="AK110" s="889">
        <v>956232</v>
      </c>
      <c r="AL110" s="887"/>
      <c r="AM110" s="887"/>
      <c r="AN110" s="887"/>
      <c r="AO110" s="888"/>
      <c r="AP110" s="890">
        <v>24.7</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8119826</v>
      </c>
      <c r="BR110" s="918"/>
      <c r="BS110" s="918"/>
      <c r="BT110" s="918"/>
      <c r="BU110" s="918"/>
      <c r="BV110" s="918">
        <v>7575508</v>
      </c>
      <c r="BW110" s="918"/>
      <c r="BX110" s="918"/>
      <c r="BY110" s="918"/>
      <c r="BZ110" s="918"/>
      <c r="CA110" s="918">
        <v>7219995</v>
      </c>
      <c r="CB110" s="918"/>
      <c r="CC110" s="918"/>
      <c r="CD110" s="918"/>
      <c r="CE110" s="918"/>
      <c r="CF110" s="931">
        <v>186.7</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194890</v>
      </c>
      <c r="BR112" s="913"/>
      <c r="BS112" s="913"/>
      <c r="BT112" s="913"/>
      <c r="BU112" s="913"/>
      <c r="BV112" s="913">
        <v>192541</v>
      </c>
      <c r="BW112" s="913"/>
      <c r="BX112" s="913"/>
      <c r="BY112" s="913"/>
      <c r="BZ112" s="913"/>
      <c r="CA112" s="913">
        <v>205517</v>
      </c>
      <c r="CB112" s="913"/>
      <c r="CC112" s="913"/>
      <c r="CD112" s="913"/>
      <c r="CE112" s="913"/>
      <c r="CF112" s="907">
        <v>5.3</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19627</v>
      </c>
      <c r="AB113" s="925"/>
      <c r="AC113" s="925"/>
      <c r="AD113" s="925"/>
      <c r="AE113" s="926"/>
      <c r="AF113" s="927">
        <v>19419</v>
      </c>
      <c r="AG113" s="925"/>
      <c r="AH113" s="925"/>
      <c r="AI113" s="925"/>
      <c r="AJ113" s="926"/>
      <c r="AK113" s="927">
        <v>20777</v>
      </c>
      <c r="AL113" s="925"/>
      <c r="AM113" s="925"/>
      <c r="AN113" s="925"/>
      <c r="AO113" s="926"/>
      <c r="AP113" s="928">
        <v>0.5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438628</v>
      </c>
      <c r="BR113" s="913"/>
      <c r="BS113" s="913"/>
      <c r="BT113" s="913"/>
      <c r="BU113" s="913"/>
      <c r="BV113" s="913">
        <v>391334</v>
      </c>
      <c r="BW113" s="913"/>
      <c r="BX113" s="913"/>
      <c r="BY113" s="913"/>
      <c r="BZ113" s="913"/>
      <c r="CA113" s="913">
        <v>402960</v>
      </c>
      <c r="CB113" s="913"/>
      <c r="CC113" s="913"/>
      <c r="CD113" s="913"/>
      <c r="CE113" s="913"/>
      <c r="CF113" s="907">
        <v>10.4</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54064</v>
      </c>
      <c r="AB114" s="946"/>
      <c r="AC114" s="946"/>
      <c r="AD114" s="946"/>
      <c r="AE114" s="947"/>
      <c r="AF114" s="948">
        <v>55530</v>
      </c>
      <c r="AG114" s="946"/>
      <c r="AH114" s="946"/>
      <c r="AI114" s="946"/>
      <c r="AJ114" s="947"/>
      <c r="AK114" s="948">
        <v>55329</v>
      </c>
      <c r="AL114" s="946"/>
      <c r="AM114" s="946"/>
      <c r="AN114" s="946"/>
      <c r="AO114" s="947"/>
      <c r="AP114" s="949">
        <v>1.4</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986900</v>
      </c>
      <c r="BR114" s="913"/>
      <c r="BS114" s="913"/>
      <c r="BT114" s="913"/>
      <c r="BU114" s="913"/>
      <c r="BV114" s="913">
        <v>913814</v>
      </c>
      <c r="BW114" s="913"/>
      <c r="BX114" s="913"/>
      <c r="BY114" s="913"/>
      <c r="BZ114" s="913"/>
      <c r="CA114" s="913">
        <v>932048</v>
      </c>
      <c r="CB114" s="913"/>
      <c r="CC114" s="913"/>
      <c r="CD114" s="913"/>
      <c r="CE114" s="913"/>
      <c r="CF114" s="907">
        <v>24.1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1101971</v>
      </c>
      <c r="AB117" s="966"/>
      <c r="AC117" s="966"/>
      <c r="AD117" s="966"/>
      <c r="AE117" s="967"/>
      <c r="AF117" s="968">
        <v>1070202</v>
      </c>
      <c r="AG117" s="966"/>
      <c r="AH117" s="966"/>
      <c r="AI117" s="966"/>
      <c r="AJ117" s="967"/>
      <c r="AK117" s="968">
        <v>1032338</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9740244</v>
      </c>
      <c r="BR119" s="987"/>
      <c r="BS119" s="987"/>
      <c r="BT119" s="987"/>
      <c r="BU119" s="987"/>
      <c r="BV119" s="987">
        <v>9073197</v>
      </c>
      <c r="BW119" s="987"/>
      <c r="BX119" s="987"/>
      <c r="BY119" s="987"/>
      <c r="BZ119" s="987"/>
      <c r="CA119" s="987">
        <v>8760520</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3205850</v>
      </c>
      <c r="BR120" s="918"/>
      <c r="BS120" s="918"/>
      <c r="BT120" s="918"/>
      <c r="BU120" s="918"/>
      <c r="BV120" s="918">
        <v>3187676</v>
      </c>
      <c r="BW120" s="918"/>
      <c r="BX120" s="918"/>
      <c r="BY120" s="918"/>
      <c r="BZ120" s="918"/>
      <c r="CA120" s="918">
        <v>2747132</v>
      </c>
      <c r="CB120" s="918"/>
      <c r="CC120" s="918"/>
      <c r="CD120" s="918"/>
      <c r="CE120" s="918"/>
      <c r="CF120" s="931">
        <v>71</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102438</v>
      </c>
      <c r="DH120" s="918"/>
      <c r="DI120" s="918"/>
      <c r="DJ120" s="918"/>
      <c r="DK120" s="918"/>
      <c r="DL120" s="918">
        <v>114801</v>
      </c>
      <c r="DM120" s="918"/>
      <c r="DN120" s="918"/>
      <c r="DO120" s="918"/>
      <c r="DP120" s="918"/>
      <c r="DQ120" s="918">
        <v>138684</v>
      </c>
      <c r="DR120" s="918"/>
      <c r="DS120" s="918"/>
      <c r="DT120" s="918"/>
      <c r="DU120" s="918"/>
      <c r="DV120" s="919">
        <v>3.6</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97589</v>
      </c>
      <c r="DH121" s="913"/>
      <c r="DI121" s="913"/>
      <c r="DJ121" s="913"/>
      <c r="DK121" s="913"/>
      <c r="DL121" s="913">
        <v>77740</v>
      </c>
      <c r="DM121" s="913"/>
      <c r="DN121" s="913"/>
      <c r="DO121" s="913"/>
      <c r="DP121" s="913"/>
      <c r="DQ121" s="913">
        <v>66833</v>
      </c>
      <c r="DR121" s="913"/>
      <c r="DS121" s="913"/>
      <c r="DT121" s="913"/>
      <c r="DU121" s="913"/>
      <c r="DV121" s="914">
        <v>1.7</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6733393</v>
      </c>
      <c r="BR122" s="987"/>
      <c r="BS122" s="987"/>
      <c r="BT122" s="987"/>
      <c r="BU122" s="987"/>
      <c r="BV122" s="987">
        <v>6343775</v>
      </c>
      <c r="BW122" s="987"/>
      <c r="BX122" s="987"/>
      <c r="BY122" s="987"/>
      <c r="BZ122" s="987"/>
      <c r="CA122" s="987">
        <v>6344393</v>
      </c>
      <c r="CB122" s="987"/>
      <c r="CC122" s="987"/>
      <c r="CD122" s="987"/>
      <c r="CE122" s="987"/>
      <c r="CF122" s="1004">
        <v>164.1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9939243</v>
      </c>
      <c r="BR123" s="1051"/>
      <c r="BS123" s="1051"/>
      <c r="BT123" s="1051"/>
      <c r="BU123" s="1051"/>
      <c r="BV123" s="1051">
        <v>9531451</v>
      </c>
      <c r="BW123" s="1051"/>
      <c r="BX123" s="1051"/>
      <c r="BY123" s="1051"/>
      <c r="BZ123" s="1051"/>
      <c r="CA123" s="1051">
        <v>9091525</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117</v>
      </c>
      <c r="AB128" s="1033"/>
      <c r="AC128" s="1033"/>
      <c r="AD128" s="1033"/>
      <c r="AE128" s="1034"/>
      <c r="AF128" s="1035">
        <v>20117</v>
      </c>
      <c r="AG128" s="1033"/>
      <c r="AH128" s="1033"/>
      <c r="AI128" s="1033"/>
      <c r="AJ128" s="1034"/>
      <c r="AK128" s="1035">
        <v>15117</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4313520</v>
      </c>
      <c r="AB129" s="946"/>
      <c r="AC129" s="946"/>
      <c r="AD129" s="946"/>
      <c r="AE129" s="947"/>
      <c r="AF129" s="948">
        <v>4347652</v>
      </c>
      <c r="AG129" s="946"/>
      <c r="AH129" s="946"/>
      <c r="AI129" s="946"/>
      <c r="AJ129" s="947"/>
      <c r="AK129" s="948">
        <v>4489056</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669463</v>
      </c>
      <c r="AB130" s="946"/>
      <c r="AC130" s="946"/>
      <c r="AD130" s="946"/>
      <c r="AE130" s="947"/>
      <c r="AF130" s="948">
        <v>638183</v>
      </c>
      <c r="AG130" s="946"/>
      <c r="AH130" s="946"/>
      <c r="AI130" s="946"/>
      <c r="AJ130" s="947"/>
      <c r="AK130" s="948">
        <v>622443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3644057</v>
      </c>
      <c r="AB131" s="973"/>
      <c r="AC131" s="973"/>
      <c r="AD131" s="973"/>
      <c r="AE131" s="974"/>
      <c r="AF131" s="972">
        <v>3709469</v>
      </c>
      <c r="AG131" s="973"/>
      <c r="AH131" s="973"/>
      <c r="AI131" s="973"/>
      <c r="AJ131" s="974"/>
      <c r="AK131" s="972">
        <v>3866613</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11.86564864</v>
      </c>
      <c r="AB132" s="1084"/>
      <c r="AC132" s="1084"/>
      <c r="AD132" s="1084"/>
      <c r="AE132" s="1085"/>
      <c r="AF132" s="1086">
        <v>11.10406907</v>
      </c>
      <c r="AG132" s="1084"/>
      <c r="AH132" s="1084"/>
      <c r="AI132" s="1084"/>
      <c r="AJ132" s="1085"/>
      <c r="AK132" s="1086">
        <v>10.20991757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10.7</v>
      </c>
      <c r="AB133" s="1067"/>
      <c r="AC133" s="1067"/>
      <c r="AD133" s="1067"/>
      <c r="AE133" s="1068"/>
      <c r="AF133" s="1066">
        <v>11.2</v>
      </c>
      <c r="AG133" s="1067"/>
      <c r="AH133" s="1067"/>
      <c r="AI133" s="1067"/>
      <c r="AJ133" s="1068"/>
      <c r="AK133" s="1066">
        <v>11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dnGR40GnJXqxfBDESJ95K9dPyjwtq/Z+i5bptoZv8sdtyOTWnkNBShB1C97ndWBSrsGReaxjOT5dZiB3TCwwA==" saltValue="8NTf2fVF/3oe/L+NsQtw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shBaXxgdyuObtNxOGsTDQH9ETiNk8KWPTWixd3n6D+dsOXL4LdNkkGT5WHW1/auwleVfB6y4S4cmozER6bmiw==" saltValue="95QjZM9LFdEbhyEHfuOZ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kGZxOxRpFnpV4eLfb2xLGGB0l5PiYsF4HD9oApyGrWk5Nd2FjKRFQxgRwBVOmSfyxPCXwC+G+7KLeGr7/qjDA==" saltValue="HiWkaDjOx0Xpm4yNRs2Z3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1490244</v>
      </c>
      <c r="AP9" s="262">
        <v>147257</v>
      </c>
      <c r="AQ9" s="263">
        <v>120794</v>
      </c>
      <c r="AR9" s="264">
        <v>21.9</v>
      </c>
    </row>
    <row r="10" spans="1:46" ht="13.5" customHeight="1" x14ac:dyDescent="0.2">
      <c r="A10" s="247"/>
      <c r="AK10" s="1103" t="s">
        <v>484</v>
      </c>
      <c r="AL10" s="1104"/>
      <c r="AM10" s="1104"/>
      <c r="AN10" s="1105"/>
      <c r="AO10" s="265">
        <v>36008</v>
      </c>
      <c r="AP10" s="265">
        <v>3558</v>
      </c>
      <c r="AQ10" s="266">
        <v>16294</v>
      </c>
      <c r="AR10" s="267">
        <v>-78.2</v>
      </c>
    </row>
    <row r="11" spans="1:46" ht="13.5" customHeight="1" x14ac:dyDescent="0.2">
      <c r="A11" s="247"/>
      <c r="AK11" s="1103" t="s">
        <v>485</v>
      </c>
      <c r="AL11" s="1104"/>
      <c r="AM11" s="1104"/>
      <c r="AN11" s="1105"/>
      <c r="AO11" s="265">
        <v>36353</v>
      </c>
      <c r="AP11" s="265">
        <v>3592</v>
      </c>
      <c r="AQ11" s="266">
        <v>1928</v>
      </c>
      <c r="AR11" s="267">
        <v>86.3</v>
      </c>
    </row>
    <row r="12" spans="1:46" ht="13.5" customHeight="1" x14ac:dyDescent="0.2">
      <c r="A12" s="247"/>
      <c r="AK12" s="1103" t="s">
        <v>486</v>
      </c>
      <c r="AL12" s="1104"/>
      <c r="AM12" s="1104"/>
      <c r="AN12" s="1105"/>
      <c r="AO12" s="265" t="s">
        <v>487</v>
      </c>
      <c r="AP12" s="265" t="s">
        <v>487</v>
      </c>
      <c r="AQ12" s="266">
        <v>20</v>
      </c>
      <c r="AR12" s="267" t="s">
        <v>487</v>
      </c>
    </row>
    <row r="13" spans="1:46" ht="13.5" customHeight="1" x14ac:dyDescent="0.2">
      <c r="A13" s="247"/>
      <c r="AK13" s="1103" t="s">
        <v>488</v>
      </c>
      <c r="AL13" s="1104"/>
      <c r="AM13" s="1104"/>
      <c r="AN13" s="1105"/>
      <c r="AO13" s="265">
        <v>45927</v>
      </c>
      <c r="AP13" s="265">
        <v>4538</v>
      </c>
      <c r="AQ13" s="266">
        <v>4630</v>
      </c>
      <c r="AR13" s="267">
        <v>-2</v>
      </c>
    </row>
    <row r="14" spans="1:46" ht="13.5" customHeight="1" x14ac:dyDescent="0.2">
      <c r="A14" s="247"/>
      <c r="AK14" s="1103" t="s">
        <v>489</v>
      </c>
      <c r="AL14" s="1104"/>
      <c r="AM14" s="1104"/>
      <c r="AN14" s="1105"/>
      <c r="AO14" s="265">
        <v>20838</v>
      </c>
      <c r="AP14" s="265">
        <v>2059</v>
      </c>
      <c r="AQ14" s="266">
        <v>2459</v>
      </c>
      <c r="AR14" s="267">
        <v>-16.3</v>
      </c>
    </row>
    <row r="15" spans="1:46" ht="13.5" customHeight="1" x14ac:dyDescent="0.2">
      <c r="A15" s="247"/>
      <c r="AK15" s="1106" t="s">
        <v>490</v>
      </c>
      <c r="AL15" s="1107"/>
      <c r="AM15" s="1107"/>
      <c r="AN15" s="1108"/>
      <c r="AO15" s="265">
        <v>-121082</v>
      </c>
      <c r="AP15" s="265">
        <v>-11965</v>
      </c>
      <c r="AQ15" s="266">
        <v>-7108</v>
      </c>
      <c r="AR15" s="267">
        <v>68.3</v>
      </c>
    </row>
    <row r="16" spans="1:46" ht="13" x14ac:dyDescent="0.2">
      <c r="A16" s="247"/>
      <c r="AK16" s="1106" t="s">
        <v>177</v>
      </c>
      <c r="AL16" s="1107"/>
      <c r="AM16" s="1107"/>
      <c r="AN16" s="1108"/>
      <c r="AO16" s="265">
        <v>1508288</v>
      </c>
      <c r="AP16" s="265">
        <v>149040</v>
      </c>
      <c r="AQ16" s="266">
        <v>139017</v>
      </c>
      <c r="AR16" s="267">
        <v>7.2</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11.17</v>
      </c>
      <c r="AP21" s="278">
        <v>11.1</v>
      </c>
      <c r="AQ21" s="279">
        <v>7.0000000000000007E-2</v>
      </c>
      <c r="AS21" s="280"/>
      <c r="AT21" s="276"/>
    </row>
    <row r="22" spans="1:46" s="248" customFormat="1" ht="13" x14ac:dyDescent="0.2">
      <c r="A22" s="276"/>
      <c r="AK22" s="1109" t="s">
        <v>496</v>
      </c>
      <c r="AL22" s="1110"/>
      <c r="AM22" s="1110"/>
      <c r="AN22" s="1111"/>
      <c r="AO22" s="281">
        <v>96.9</v>
      </c>
      <c r="AP22" s="282">
        <v>96.5</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956232</v>
      </c>
      <c r="AP32" s="291">
        <v>94489</v>
      </c>
      <c r="AQ32" s="292">
        <v>62408</v>
      </c>
      <c r="AR32" s="293">
        <v>51.4</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4</v>
      </c>
      <c r="AR34" s="293" t="s">
        <v>487</v>
      </c>
    </row>
    <row r="35" spans="1:46" ht="27" customHeight="1" x14ac:dyDescent="0.2">
      <c r="A35" s="247"/>
      <c r="AK35" s="1117" t="s">
        <v>503</v>
      </c>
      <c r="AL35" s="1118"/>
      <c r="AM35" s="1118"/>
      <c r="AN35" s="1119"/>
      <c r="AO35" s="291">
        <v>20777</v>
      </c>
      <c r="AP35" s="291">
        <v>2053</v>
      </c>
      <c r="AQ35" s="292">
        <v>14219</v>
      </c>
      <c r="AR35" s="293">
        <v>-85.6</v>
      </c>
    </row>
    <row r="36" spans="1:46" ht="27" customHeight="1" x14ac:dyDescent="0.2">
      <c r="A36" s="247"/>
      <c r="AK36" s="1117" t="s">
        <v>504</v>
      </c>
      <c r="AL36" s="1118"/>
      <c r="AM36" s="1118"/>
      <c r="AN36" s="1119"/>
      <c r="AO36" s="291">
        <v>55329</v>
      </c>
      <c r="AP36" s="291">
        <v>5467</v>
      </c>
      <c r="AQ36" s="292">
        <v>4004</v>
      </c>
      <c r="AR36" s="293">
        <v>36.5</v>
      </c>
    </row>
    <row r="37" spans="1:46" ht="13.5" customHeight="1" x14ac:dyDescent="0.2">
      <c r="A37" s="247"/>
      <c r="AK37" s="1117" t="s">
        <v>505</v>
      </c>
      <c r="AL37" s="1118"/>
      <c r="AM37" s="1118"/>
      <c r="AN37" s="1119"/>
      <c r="AO37" s="291" t="s">
        <v>487</v>
      </c>
      <c r="AP37" s="291" t="s">
        <v>487</v>
      </c>
      <c r="AQ37" s="292">
        <v>309</v>
      </c>
      <c r="AR37" s="293" t="s">
        <v>487</v>
      </c>
    </row>
    <row r="38" spans="1:46" ht="27" customHeight="1" x14ac:dyDescent="0.2">
      <c r="A38" s="247"/>
      <c r="AK38" s="1120" t="s">
        <v>506</v>
      </c>
      <c r="AL38" s="1121"/>
      <c r="AM38" s="1121"/>
      <c r="AN38" s="1122"/>
      <c r="AO38" s="294" t="s">
        <v>487</v>
      </c>
      <c r="AP38" s="294" t="s">
        <v>487</v>
      </c>
      <c r="AQ38" s="295">
        <v>4</v>
      </c>
      <c r="AR38" s="283" t="s">
        <v>487</v>
      </c>
      <c r="AS38" s="290"/>
    </row>
    <row r="39" spans="1:46" ht="13" x14ac:dyDescent="0.2">
      <c r="A39" s="247"/>
      <c r="AK39" s="1120" t="s">
        <v>507</v>
      </c>
      <c r="AL39" s="1121"/>
      <c r="AM39" s="1121"/>
      <c r="AN39" s="1122"/>
      <c r="AO39" s="291">
        <v>-15117</v>
      </c>
      <c r="AP39" s="291">
        <v>-1494</v>
      </c>
      <c r="AQ39" s="292">
        <v>-2554</v>
      </c>
      <c r="AR39" s="293">
        <v>-41.5</v>
      </c>
      <c r="AS39" s="290"/>
    </row>
    <row r="40" spans="1:46" ht="27" customHeight="1" x14ac:dyDescent="0.2">
      <c r="A40" s="247"/>
      <c r="AK40" s="1117" t="s">
        <v>508</v>
      </c>
      <c r="AL40" s="1118"/>
      <c r="AM40" s="1118"/>
      <c r="AN40" s="1119"/>
      <c r="AO40" s="291">
        <v>-622443</v>
      </c>
      <c r="AP40" s="291">
        <v>-61506</v>
      </c>
      <c r="AQ40" s="292">
        <v>-52280</v>
      </c>
      <c r="AR40" s="293">
        <v>17.600000000000001</v>
      </c>
      <c r="AS40" s="290"/>
    </row>
    <row r="41" spans="1:46" ht="13" x14ac:dyDescent="0.2">
      <c r="A41" s="247"/>
      <c r="AK41" s="1123" t="s">
        <v>287</v>
      </c>
      <c r="AL41" s="1124"/>
      <c r="AM41" s="1124"/>
      <c r="AN41" s="1125"/>
      <c r="AO41" s="291">
        <v>394778</v>
      </c>
      <c r="AP41" s="291">
        <v>39010</v>
      </c>
      <c r="AQ41" s="292">
        <v>26115</v>
      </c>
      <c r="AR41" s="293">
        <v>49.4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1110880</v>
      </c>
      <c r="AN51" s="313">
        <v>103714</v>
      </c>
      <c r="AO51" s="314">
        <v>-3.7</v>
      </c>
      <c r="AP51" s="315">
        <v>117234</v>
      </c>
      <c r="AQ51" s="316">
        <v>13.4</v>
      </c>
      <c r="AR51" s="317">
        <v>-17.100000000000001</v>
      </c>
    </row>
    <row r="52" spans="1:44" ht="13" x14ac:dyDescent="0.2">
      <c r="A52" s="247"/>
      <c r="AK52" s="318"/>
      <c r="AL52" s="319" t="s">
        <v>518</v>
      </c>
      <c r="AM52" s="320">
        <v>553753</v>
      </c>
      <c r="AN52" s="321">
        <v>51699</v>
      </c>
      <c r="AO52" s="322">
        <v>-4.0999999999999996</v>
      </c>
      <c r="AP52" s="323">
        <v>59796</v>
      </c>
      <c r="AQ52" s="324">
        <v>16.600000000000001</v>
      </c>
      <c r="AR52" s="325">
        <v>-20.7</v>
      </c>
    </row>
    <row r="53" spans="1:44" ht="13" x14ac:dyDescent="0.2">
      <c r="A53" s="247"/>
      <c r="AK53" s="303" t="s">
        <v>519</v>
      </c>
      <c r="AL53" s="304"/>
      <c r="AM53" s="312">
        <v>1200089</v>
      </c>
      <c r="AN53" s="313">
        <v>113376</v>
      </c>
      <c r="AO53" s="314">
        <v>9.3000000000000007</v>
      </c>
      <c r="AP53" s="315">
        <v>97758</v>
      </c>
      <c r="AQ53" s="316">
        <v>-16.600000000000001</v>
      </c>
      <c r="AR53" s="317">
        <v>25.9</v>
      </c>
    </row>
    <row r="54" spans="1:44" ht="13" x14ac:dyDescent="0.2">
      <c r="A54" s="247"/>
      <c r="AK54" s="318"/>
      <c r="AL54" s="319" t="s">
        <v>518</v>
      </c>
      <c r="AM54" s="320">
        <v>550698</v>
      </c>
      <c r="AN54" s="321">
        <v>52026</v>
      </c>
      <c r="AO54" s="322">
        <v>0.6</v>
      </c>
      <c r="AP54" s="323">
        <v>45946</v>
      </c>
      <c r="AQ54" s="324">
        <v>-23.2</v>
      </c>
      <c r="AR54" s="325">
        <v>23.8</v>
      </c>
    </row>
    <row r="55" spans="1:44" ht="13" x14ac:dyDescent="0.2">
      <c r="A55" s="247"/>
      <c r="AK55" s="303" t="s">
        <v>520</v>
      </c>
      <c r="AL55" s="304"/>
      <c r="AM55" s="312">
        <v>976926</v>
      </c>
      <c r="AN55" s="313">
        <v>93611</v>
      </c>
      <c r="AO55" s="314">
        <v>-17.399999999999999</v>
      </c>
      <c r="AP55" s="315">
        <v>91338</v>
      </c>
      <c r="AQ55" s="316">
        <v>-6.6</v>
      </c>
      <c r="AR55" s="317">
        <v>-10.8</v>
      </c>
    </row>
    <row r="56" spans="1:44" ht="13" x14ac:dyDescent="0.2">
      <c r="A56" s="247"/>
      <c r="AK56" s="318"/>
      <c r="AL56" s="319" t="s">
        <v>518</v>
      </c>
      <c r="AM56" s="320">
        <v>718695</v>
      </c>
      <c r="AN56" s="321">
        <v>68867</v>
      </c>
      <c r="AO56" s="322">
        <v>32.4</v>
      </c>
      <c r="AP56" s="323">
        <v>43989</v>
      </c>
      <c r="AQ56" s="324">
        <v>-4.3</v>
      </c>
      <c r="AR56" s="325">
        <v>36.700000000000003</v>
      </c>
    </row>
    <row r="57" spans="1:44" ht="13" x14ac:dyDescent="0.2">
      <c r="A57" s="247"/>
      <c r="AK57" s="303" t="s">
        <v>521</v>
      </c>
      <c r="AL57" s="304"/>
      <c r="AM57" s="312">
        <v>719819</v>
      </c>
      <c r="AN57" s="313">
        <v>69831</v>
      </c>
      <c r="AO57" s="314">
        <v>-25.4</v>
      </c>
      <c r="AP57" s="315">
        <v>103975</v>
      </c>
      <c r="AQ57" s="316">
        <v>13.8</v>
      </c>
      <c r="AR57" s="317">
        <v>-39.200000000000003</v>
      </c>
    </row>
    <row r="58" spans="1:44" ht="13" x14ac:dyDescent="0.2">
      <c r="A58" s="247"/>
      <c r="AK58" s="318"/>
      <c r="AL58" s="319" t="s">
        <v>518</v>
      </c>
      <c r="AM58" s="320">
        <v>581644</v>
      </c>
      <c r="AN58" s="321">
        <v>56426</v>
      </c>
      <c r="AO58" s="322">
        <v>-18.100000000000001</v>
      </c>
      <c r="AP58" s="323">
        <v>52698</v>
      </c>
      <c r="AQ58" s="324">
        <v>19.8</v>
      </c>
      <c r="AR58" s="325">
        <v>-37.9</v>
      </c>
    </row>
    <row r="59" spans="1:44" ht="13" x14ac:dyDescent="0.2">
      <c r="A59" s="247"/>
      <c r="AK59" s="303" t="s">
        <v>522</v>
      </c>
      <c r="AL59" s="304"/>
      <c r="AM59" s="312">
        <v>964923</v>
      </c>
      <c r="AN59" s="313">
        <v>95348</v>
      </c>
      <c r="AO59" s="314">
        <v>36.5</v>
      </c>
      <c r="AP59" s="315">
        <v>112678</v>
      </c>
      <c r="AQ59" s="316">
        <v>8.4</v>
      </c>
      <c r="AR59" s="317">
        <v>28.1</v>
      </c>
    </row>
    <row r="60" spans="1:44" ht="13" x14ac:dyDescent="0.2">
      <c r="A60" s="247"/>
      <c r="AK60" s="318"/>
      <c r="AL60" s="319" t="s">
        <v>518</v>
      </c>
      <c r="AM60" s="320">
        <v>760052</v>
      </c>
      <c r="AN60" s="321">
        <v>75104</v>
      </c>
      <c r="AO60" s="322">
        <v>33.1</v>
      </c>
      <c r="AP60" s="323">
        <v>55165</v>
      </c>
      <c r="AQ60" s="324">
        <v>4.7</v>
      </c>
      <c r="AR60" s="325">
        <v>28.4</v>
      </c>
    </row>
    <row r="61" spans="1:44" ht="13" x14ac:dyDescent="0.2">
      <c r="A61" s="247"/>
      <c r="AK61" s="303" t="s">
        <v>523</v>
      </c>
      <c r="AL61" s="326"/>
      <c r="AM61" s="312">
        <v>994527</v>
      </c>
      <c r="AN61" s="313">
        <v>95176</v>
      </c>
      <c r="AO61" s="314">
        <v>-0.1</v>
      </c>
      <c r="AP61" s="315">
        <v>104597</v>
      </c>
      <c r="AQ61" s="327">
        <v>2.5</v>
      </c>
      <c r="AR61" s="317">
        <v>-2.6</v>
      </c>
    </row>
    <row r="62" spans="1:44" ht="13" x14ac:dyDescent="0.2">
      <c r="A62" s="247"/>
      <c r="AK62" s="318"/>
      <c r="AL62" s="319" t="s">
        <v>518</v>
      </c>
      <c r="AM62" s="320">
        <v>632968</v>
      </c>
      <c r="AN62" s="321">
        <v>60824</v>
      </c>
      <c r="AO62" s="322">
        <v>8.8000000000000007</v>
      </c>
      <c r="AP62" s="323">
        <v>51519</v>
      </c>
      <c r="AQ62" s="324">
        <v>2.7</v>
      </c>
      <c r="AR62" s="325">
        <v>6.1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CczDq/0HC6sXmvZSPDLS/tSSdlWA4QJJ4y/bdPntf0SfNDXL9DIytyEmydlxa9NVQMOUVyrvCbqQihIG2e8dg==" saltValue="W9br0OXuozhvpZOs5Xeo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3" zoomScaleNormal="73"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VK4ZbVU/hrxqcll4DS2u4CdZxFGfDE+RNv9rslSk3KRvNy8+wZUIMRYfNaQ/HswoIpPP0hdbjv4zOo9XL2ydiQ==" saltValue="FxmZDUCF83qT49tRIpdZ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U2Ers++R1zKVNzH1cjAK6tDJbsWdzMy4MPPbLIzWDDDrUvzA7zsS9Rx8MxPSXKGdJRcFLzaIx4VYhjFw1y9UgA==" saltValue="4cIvhoJ/LKET5GxHpdj3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50.48</v>
      </c>
      <c r="G47" s="12">
        <v>50.01</v>
      </c>
      <c r="H47" s="12">
        <v>59.38</v>
      </c>
      <c r="I47" s="12">
        <v>58.92</v>
      </c>
      <c r="J47" s="13">
        <v>47.63</v>
      </c>
    </row>
    <row r="48" spans="2:10" ht="57.75" customHeight="1" x14ac:dyDescent="0.2">
      <c r="B48" s="14"/>
      <c r="C48" s="1128" t="s">
        <v>4</v>
      </c>
      <c r="D48" s="1128"/>
      <c r="E48" s="1129"/>
      <c r="F48" s="15">
        <v>9.4600000000000009</v>
      </c>
      <c r="G48" s="16">
        <v>14.06</v>
      </c>
      <c r="H48" s="16">
        <v>7.92</v>
      </c>
      <c r="I48" s="16">
        <v>7.23</v>
      </c>
      <c r="J48" s="17">
        <v>10.32</v>
      </c>
    </row>
    <row r="49" spans="2:10" ht="57.75" customHeight="1" thickBot="1" x14ac:dyDescent="0.25">
      <c r="B49" s="18"/>
      <c r="C49" s="1130" t="s">
        <v>5</v>
      </c>
      <c r="D49" s="1130"/>
      <c r="E49" s="1131"/>
      <c r="F49" s="19" t="s">
        <v>530</v>
      </c>
      <c r="G49" s="20">
        <v>1.73</v>
      </c>
      <c r="H49" s="20" t="s">
        <v>531</v>
      </c>
      <c r="I49" s="20" t="s">
        <v>532</v>
      </c>
      <c r="J49" s="21" t="s">
        <v>533</v>
      </c>
    </row>
    <row r="50" spans="2:10" ht="13" x14ac:dyDescent="0.2"/>
  </sheetData>
  <sheetProtection algorithmName="SHA-512" hashValue="1xjRdv8prqEv560oyY50OkXqRSqUFbWW6DY4wIlNoYwXTGhTHR5ZWWT9UwPEiokXiyxoRi69+z00OcNjtRVJoQ==" saltValue="0FD7oAAELlxaNYyYaRge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